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ml.chartsha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elad\Desktop\סיכומים\שנה ג\סמסטר ב\אינטראקציית אדם סוכן\עבודה\להגשה\"/>
    </mc:Choice>
  </mc:AlternateContent>
  <xr:revisionPtr revIDLastSave="0" documentId="13_ncr:1_{046B3675-8BCF-4886-87E0-4122CD4F1271}" xr6:coauthVersionLast="45" xr6:coauthVersionMax="45" xr10:uidLastSave="{00000000-0000-0000-0000-000000000000}"/>
  <bookViews>
    <workbookView xWindow="-110" yWindow="-110" windowWidth="18953" windowHeight="10163" xr2:uid="{00000000-000D-0000-FFFF-FFFF00000000}"/>
  </bookViews>
  <sheets>
    <sheet name="תגובות לטופס" sheetId="1" r:id="rId1"/>
    <sheet name="לפי תשלום לועד בית" sheetId="5" r:id="rId2"/>
    <sheet name="לפי מין" sheetId="4" r:id="rId3"/>
    <sheet name="מצב כלכלי" sheetId="3" r:id="rId4"/>
    <sheet name="גילאים" sheetId="2" r:id="rId5"/>
    <sheet name="מודל למידה" sheetId="6" r:id="rId6"/>
    <sheet name="STDPartition" sheetId="8" r:id="rId7"/>
    <sheet name="NNC_Output2" sheetId="16" r:id="rId8"/>
    <sheet name="NNC_TrainLog" sheetId="15" r:id="rId9"/>
    <sheet name="NNC_TrainingScore" sheetId="14" r:id="rId10"/>
    <sheet name="NNC_ValidationScore" sheetId="13" r:id="rId11"/>
    <sheet name="NNC_TestScore" sheetId="12" r:id="rId12"/>
    <sheet name="NNC_Stored" sheetId="11" r:id="rId13"/>
    <sheet name="NNC_Output1" sheetId="10" r:id="rId14"/>
    <sheet name="NNC_Output" sheetId="9" r:id="rId15"/>
  </sheets>
  <definedNames>
    <definedName name="xlm_605_1" localSheetId="6" hidden="1">"'{""wkbk"":""ניתוח נתונים.xlsx"",""wksheet"":""STDPartition"",""data_range"":"""",""has_header"":true,""firstRow"":-1,""rows"":30,""train_rows"":18,""validation_rows"":6,""test_rows"":6,""trainingDataRange"":""$C$39:$H$56"",""validationDataRange"":""$C$57:$H$62"",""testDataRange"":""$C$63:"</definedName>
    <definedName name="xlm_605_2" localSheetId="6" hidden="1">"'$H$68"",""allDataRange"":""$C$38:$H$68"",""isPartitionSheet"":true,""partitionData"":false,""trainDetailRpt"":false,""trainSummaryRpt"":true,""trainLiftChart"":false,""trainROCCurve"":false,""validationDetailRpt"":false,""validationSummaryRpt"":true,""validationLiftChart"":fal"</definedName>
    <definedName name="xlm_605_3" localSheetId="6" hidden="1">"'se,""validROCCurve"":false,""testDetailRpt"":false,""testSummaryRpt"":true,""testLiftChart"":false,""testROCCurve"":false,""newDataWorksheet"":false,""newDataDatabase"":false,""priorClassProbabilityCode"":1,""numOutputClasses"":2,""successClass"":""2"",""successCutoffProb"":0.5"</definedName>
    <definedName name="xlm_605_4" localSheetId="6" hidden="1">"',""rescalerParams"":{""technique"":null,""correction"":null,""normType"":null,""rescale"":false},""estimatorParams"":{""neuronWeightSeed"":12345,""numHiddenLayers"":1,""layerNodes"":[25],""numEpochs"":30,""errorTolerance"":0.01,""weightDecayTraining"":0,""gradientDescentStepSize"</definedName>
    <definedName name="xlm_605_5" localSheetId="6" hidden="1">"'"":0.1,""weightChangeMomentum"":0.6,""hiddenLayerSigmoidCode"":1,""outputLayerSigmoidCode"":1,""learningOrder"":1,""learningOrderRandomSeed"":null,""responseCorrection"":0.01,""stoppingRules"":{""dataForErrorComputation"":1,""maxNumEpochsWithNoImprovement"":5,""maxTime"":360"</definedName>
    <definedName name="xlm_605_6" localSheetId="6" hidden="1">"'0,""minRelativeErrorChange"":0.0001,""minRelativeErrorChangeNullModel"":0.001}},""modelParams"":null,""displayParams"":{""showWeights"":false},""networkArchCode"":2}"</definedName>
    <definedName name="xlm_611_1" localSheetId="6" hidden="1">"'{""wkbk"":""ניתוח נתונים.xlsx"",""wksheet"":""STDPartition"",""data_range"":"""",""has_header"":true,""firstRow"":-1,""rows"":30,""train_rows"":18,""validation_rows"":6,""test_rows"":6,""trainingDataRange"":""$C$39:$H$56"",""validationDataRange"":""$C$57:$H$62"",""testDataRange"":""$C$63:"</definedName>
    <definedName name="xlm_611_2" localSheetId="6" hidden="1">"'$H$68"",""allDataRange"":""$C$38:$H$68"",""isPartitionSheet"":true,""partitionData"":false,""trainDetailRpt"":false,""trainSummaryRpt"":true,""trainLiftChart"":false,""trainROCCurve"":false,""validationDetailRpt"":false,""validationSummaryRpt"":true,""validationLiftChart"":fal"</definedName>
    <definedName name="xlm_611_3" localSheetId="6" hidden="1">"'se,""validROCCurve"":false,""testDetailRpt"":false,""testSummaryRpt"":true,""testLiftChart"":false,""testROCCurve"":false,""newDataWorksheet"":false,""newDataDatabase"":false,""priorClassProbabilityCode"":1,""numOutputClasses"":2,""successClass"":""2"",""successCutoffProb"":0.5"</definedName>
    <definedName name="xlm_611_4" localSheetId="6" hidden="1">"',""rescalerParams"":{""technique"":null,""correction"":null,""normType"":null,""rescale"":false},""estimatorParams"":{""neuronWeightSeed"":12345,""numHiddenLayers"":0,""layerNodes"":null,""numEpochs"":30,""errorTolerance"":0.01,""weightDecayTraining"":0,""gradientDescentStepSize"</definedName>
    <definedName name="xlm_611_5" localSheetId="6" hidden="1">"'"":0.1,""weightChangeMomentum"":0.6,""hiddenLayerSigmoidCode"":1,""outputLayerSigmoidCode"":1,""learningOrder"":1,""learningOrderRandomSeed"":null,""responseCorrection"":0.01,""stoppingRules"":{""dataForErrorComputation"":1,""maxNumEpochsWithNoImprovement"":5,""maxTime"":360"</definedName>
    <definedName name="xlm_611_6" localSheetId="6" hidden="1">"'0,""minRelativeErrorChange"":0.0001,""minRelativeErrorChangeNullModel"":0.001}},""networkArchCode"":1}"</definedName>
    <definedName name="xlm_709_1" localSheetId="5" hidden="1">"'{""wkbk"":""ניתוח נתונים.xlsx"",""wksheet"":""מודל למידה"",""data_range"":""$A$1:$T$30"",""has_header"":false,""firstRow"":1,""rows"":30,""train_rows"":30,""validation_rows"":0,""test_rows"":0,""isPartitionSheet"":false,""partitionData"":false,""trainDetailRpt"":false,""trainSummaryRp"</definedName>
    <definedName name="xlm_709_2" localSheetId="5" hidden="1">"'t"":true,""trainLiftChart"":false,""trainROCCurve"":false,""newDataWorksheet"":false,""newDataDatabase"":false,""rescalerParams"":{""technique"":null,""correction"":null,""normType"":null,""rescale"":false},""estimatorParams"":{""neuronWeightSeed"":12345,""numHiddenLayers"":0,""l"</definedName>
    <definedName name="xlm_709_3" localSheetId="5" hidden="1">"'ayerNodes"":null,""numEpochs"":30,""errorTolerance"":0.01,""weightDecayTraining"":0,""gradientDescentStepSize"":0.1,""weightChangeMomentum"":0.6,""hiddenLayerSigmoidCode"":1,""outputLayerSigmoidCode"":1,""learningOrder"":1,""learningOrderRandomSeed"":null,""responseCorrecti"</definedName>
    <definedName name="xlm_709_4" localSheetId="5" hidden="1">"'on"":0.01,""stoppingRules"":{""dataForErrorComputation"":1,""maxNumEpochsWithNoImprovement"":5,""maxTime"":3600,""minRelativeErrorChange"":0.0001,""minRelativeErrorChangeNullModel"":0.001}},""networkArchCode"":1}"</definedName>
    <definedName name="xlm_90_1" localSheetId="5" hidden="1">"'{""wkbk"":""ניתוח נתונים.xlsx"",""wksheet"":""מודל למידה"",""data_range"":""$A$1:$T$31"",""has_header"":true,""input_cols"":[{""varName"":""age""},{""varName"":""gender""},{""varName"":""pay""},{""varName"":""status""},{""varName"":""Y""}],""cat_cols"":[],""firstRow"":1,""rows"":30,""isPartitionS"</definedName>
    <definedName name="xlm_90_2" localSheetId="5" hidden="1">"'heet"":false,""type"":1,""usePartitionVar"":false,""partitionVar"":null,""useRandomRows"":true,""partitionCode"":1,""setSeed"":true,""seedValue"":12345,""trainPct"":60,""validationPct"":20,""testPct"":20}"</definedName>
    <definedName name="xlm_clnc_1" localSheetId="6" hidden="1">"'{""input_cols"":[{""varName"":""age""},{""varName"":""gender""},{""varName"":""pay""},{""varName"":""status""}],""cat_cols"":[],""output_var"":{""varName"":""Y""}}"</definedName>
    <definedName name="xlm_pdnc_1" localSheetId="5" hidden="1">"'{""input_cols"":[{""varName"":""Var1""},{""varName"":""Var2""},{""varName"":""Var3""},{""varName"":""Var4""},{""varName"":""Var5""},{""varName"":""Var6""},{""varName"":""Var7""},{""varName"":""Var8""},{""varName"":""Var9""},{""varName"":""Var10""},{""varName"":""Var11""},{""varName"":""Var12""},{""varNam"</definedName>
    <definedName name="xlm_pdnc_2" localSheetId="5" hidden="1">"'e"":""Var13""},{""varName"":""Var14""},{""varName"":""Var15""},{""varName"":""Var16""},{""varName"":""Var17""},{""varName"":""Var18""},{""varName"":""Var19""}],""cat_cols"":[],""output_var"":{""varName"":""Var20""}}"</definedName>
    <definedName name="XLMPartitionAllData" localSheetId="6" hidden="1">"$C$38:$H$68"</definedName>
    <definedName name="XLMPartitionTestData" localSheetId="6" hidden="1">"$C$63:$H$68"</definedName>
    <definedName name="XLMPartitionTrainingData" localSheetId="6" hidden="1">"$C$39:$H$56"</definedName>
    <definedName name="XLMPartitionType" localSheetId="6" hidden="1">0</definedName>
    <definedName name="XLMPartitionValidationData" localSheetId="6" hidden="1">"$C$57:$H$62"</definedName>
    <definedName name="XLMPartitionVariableNames" localSheetId="6" hidden="1">"$C$38:$H$38"</definedName>
    <definedName name="XLMPMMLModelRange" localSheetId="12" hidden="1">"$B$12:$B$289"</definedName>
    <definedName name="XLMRasonModelRange" localSheetId="7" hidden="1">"CV1:CV1"</definedName>
    <definedName name="XLMRasonModelRange" localSheetId="6" hidden="1">"CV1:CV1"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1" i="14" l="1"/>
  <c r="F20" i="14"/>
  <c r="E20" i="14"/>
  <c r="D20" i="14"/>
  <c r="E19" i="14"/>
  <c r="E21" i="14" s="1"/>
  <c r="D19" i="14"/>
  <c r="E21" i="13"/>
  <c r="D21" i="13"/>
  <c r="F21" i="13" s="1"/>
  <c r="E20" i="13"/>
  <c r="D20" i="13"/>
  <c r="F20" i="13" s="1"/>
  <c r="F19" i="13"/>
  <c r="E19" i="13"/>
  <c r="D19" i="13"/>
  <c r="E21" i="12"/>
  <c r="E20" i="12"/>
  <c r="D20" i="12"/>
  <c r="F20" i="12" s="1"/>
  <c r="E19" i="12"/>
  <c r="D19" i="12"/>
  <c r="D21" i="12" s="1"/>
  <c r="F21" i="12" s="1"/>
  <c r="F21" i="14" l="1"/>
  <c r="F19" i="14"/>
  <c r="F19" i="12"/>
  <c r="O2" i="6"/>
  <c r="P2" i="6"/>
  <c r="Q2" i="6"/>
  <c r="R2" i="6"/>
  <c r="S2" i="6"/>
  <c r="O3" i="6"/>
  <c r="P3" i="6"/>
  <c r="Q3" i="6"/>
  <c r="R3" i="6"/>
  <c r="S3" i="6"/>
  <c r="O4" i="6"/>
  <c r="P4" i="6"/>
  <c r="Q4" i="6"/>
  <c r="R4" i="6"/>
  <c r="S4" i="6"/>
  <c r="O5" i="6"/>
  <c r="P5" i="6"/>
  <c r="Q5" i="6"/>
  <c r="R5" i="6"/>
  <c r="S5" i="6"/>
  <c r="O6" i="6"/>
  <c r="P6" i="6"/>
  <c r="Q6" i="6"/>
  <c r="R6" i="6"/>
  <c r="S6" i="6"/>
  <c r="O7" i="6"/>
  <c r="P7" i="6"/>
  <c r="Q7" i="6"/>
  <c r="R7" i="6"/>
  <c r="S7" i="6"/>
  <c r="O8" i="6"/>
  <c r="P8" i="6"/>
  <c r="Q8" i="6"/>
  <c r="R8" i="6"/>
  <c r="S8" i="6"/>
  <c r="O9" i="6"/>
  <c r="P9" i="6"/>
  <c r="Q9" i="6"/>
  <c r="R9" i="6"/>
  <c r="S9" i="6"/>
  <c r="O10" i="6"/>
  <c r="P10" i="6"/>
  <c r="Q10" i="6"/>
  <c r="R10" i="6"/>
  <c r="S10" i="6"/>
  <c r="O11" i="6"/>
  <c r="P11" i="6"/>
  <c r="Q11" i="6"/>
  <c r="R11" i="6"/>
  <c r="S11" i="6"/>
  <c r="O12" i="6"/>
  <c r="P12" i="6"/>
  <c r="Q12" i="6"/>
  <c r="R12" i="6"/>
  <c r="S12" i="6"/>
  <c r="O13" i="6"/>
  <c r="P13" i="6"/>
  <c r="Q13" i="6"/>
  <c r="R13" i="6"/>
  <c r="S13" i="6"/>
  <c r="O14" i="6"/>
  <c r="P14" i="6"/>
  <c r="Q14" i="6"/>
  <c r="R14" i="6"/>
  <c r="S14" i="6"/>
  <c r="O15" i="6"/>
  <c r="P15" i="6"/>
  <c r="Q15" i="6"/>
  <c r="R15" i="6"/>
  <c r="S15" i="6"/>
  <c r="O16" i="6"/>
  <c r="P16" i="6"/>
  <c r="Q16" i="6"/>
  <c r="R16" i="6"/>
  <c r="S16" i="6"/>
  <c r="O17" i="6"/>
  <c r="P17" i="6"/>
  <c r="Q17" i="6"/>
  <c r="R17" i="6"/>
  <c r="S17" i="6"/>
  <c r="O18" i="6"/>
  <c r="P18" i="6"/>
  <c r="Q18" i="6"/>
  <c r="R18" i="6"/>
  <c r="S18" i="6"/>
  <c r="O19" i="6"/>
  <c r="P19" i="6"/>
  <c r="Q19" i="6"/>
  <c r="R19" i="6"/>
  <c r="S19" i="6"/>
  <c r="O20" i="6"/>
  <c r="P20" i="6"/>
  <c r="Q20" i="6"/>
  <c r="R20" i="6"/>
  <c r="S20" i="6"/>
  <c r="O21" i="6"/>
  <c r="P21" i="6"/>
  <c r="Q21" i="6"/>
  <c r="R21" i="6"/>
  <c r="S21" i="6"/>
  <c r="O22" i="6"/>
  <c r="P22" i="6"/>
  <c r="Q22" i="6"/>
  <c r="R22" i="6"/>
  <c r="S22" i="6"/>
  <c r="O23" i="6"/>
  <c r="P23" i="6"/>
  <c r="Q23" i="6"/>
  <c r="R23" i="6"/>
  <c r="S23" i="6"/>
  <c r="O24" i="6"/>
  <c r="P24" i="6"/>
  <c r="Q24" i="6"/>
  <c r="R24" i="6"/>
  <c r="S24" i="6"/>
  <c r="O25" i="6"/>
  <c r="P25" i="6"/>
  <c r="Q25" i="6"/>
  <c r="R25" i="6"/>
  <c r="S25" i="6"/>
  <c r="O26" i="6"/>
  <c r="P26" i="6"/>
  <c r="Q26" i="6"/>
  <c r="R26" i="6"/>
  <c r="S26" i="6"/>
  <c r="O27" i="6"/>
  <c r="P27" i="6"/>
  <c r="Q27" i="6"/>
  <c r="R27" i="6"/>
  <c r="S27" i="6"/>
  <c r="O28" i="6"/>
  <c r="P28" i="6"/>
  <c r="Q28" i="6"/>
  <c r="R28" i="6"/>
  <c r="S28" i="6"/>
  <c r="O29" i="6"/>
  <c r="P29" i="6"/>
  <c r="Q29" i="6"/>
  <c r="R29" i="6"/>
  <c r="S29" i="6"/>
  <c r="O30" i="6"/>
  <c r="P30" i="6"/>
  <c r="Q30" i="6"/>
  <c r="R30" i="6"/>
  <c r="S30" i="6"/>
  <c r="O31" i="6"/>
  <c r="P31" i="6"/>
  <c r="Q31" i="6"/>
  <c r="R31" i="6"/>
  <c r="S31" i="6"/>
  <c r="T2" i="6" l="1"/>
  <c r="T10" i="6"/>
  <c r="T25" i="6"/>
  <c r="T30" i="6"/>
  <c r="T9" i="6"/>
  <c r="T28" i="6"/>
  <c r="T16" i="6"/>
  <c r="T8" i="6"/>
  <c r="T13" i="6"/>
  <c r="T21" i="6"/>
  <c r="T22" i="6"/>
  <c r="T24" i="6"/>
  <c r="T29" i="6"/>
  <c r="T4" i="6"/>
  <c r="T12" i="6"/>
  <c r="T20" i="6"/>
  <c r="T27" i="6"/>
  <c r="T31" i="6"/>
  <c r="T7" i="6"/>
  <c r="T11" i="6"/>
  <c r="T15" i="6"/>
  <c r="T14" i="6"/>
  <c r="T26" i="6"/>
  <c r="T3" i="6"/>
  <c r="T19" i="6"/>
  <c r="T23" i="6"/>
  <c r="T6" i="6"/>
  <c r="T18" i="6"/>
  <c r="T5" i="6"/>
  <c r="T17" i="6"/>
  <c r="W9" i="2"/>
  <c r="V9" i="2"/>
  <c r="U9" i="2"/>
  <c r="T9" i="2"/>
  <c r="S9" i="2"/>
  <c r="W7" i="2"/>
  <c r="V7" i="2"/>
  <c r="U7" i="2"/>
  <c r="T7" i="2"/>
  <c r="S7" i="2"/>
  <c r="W6" i="2"/>
  <c r="V6" i="2"/>
  <c r="U6" i="2"/>
  <c r="T6" i="2"/>
  <c r="S6" i="2"/>
  <c r="W5" i="2"/>
  <c r="V5" i="2"/>
  <c r="U5" i="2"/>
  <c r="T5" i="2"/>
  <c r="S5" i="2"/>
  <c r="W4" i="2"/>
  <c r="V4" i="2"/>
  <c r="U4" i="2"/>
  <c r="T4" i="2"/>
  <c r="S4" i="2"/>
  <c r="W3" i="2"/>
  <c r="V3" i="2"/>
  <c r="U3" i="2"/>
  <c r="T3" i="2"/>
  <c r="S3" i="2"/>
  <c r="AC4" i="3"/>
  <c r="AB4" i="3"/>
  <c r="AA4" i="3"/>
  <c r="Z4" i="3"/>
  <c r="Y4" i="3"/>
  <c r="AC3" i="3"/>
  <c r="AB3" i="3"/>
  <c r="AA3" i="3"/>
  <c r="Z3" i="3"/>
  <c r="Y3" i="3"/>
  <c r="AC2" i="3"/>
  <c r="AB2" i="3"/>
  <c r="AA2" i="3"/>
  <c r="Z2" i="3"/>
  <c r="Y2" i="3"/>
  <c r="Q21" i="3" l="1"/>
  <c r="V21" i="3" s="1"/>
  <c r="P21" i="3"/>
  <c r="U21" i="3" s="1"/>
  <c r="O21" i="3"/>
  <c r="T21" i="3" s="1"/>
  <c r="N21" i="3"/>
  <c r="S21" i="3" s="1"/>
  <c r="M21" i="3"/>
  <c r="Q31" i="3"/>
  <c r="V31" i="3" s="1"/>
  <c r="P31" i="3"/>
  <c r="U31" i="3" s="1"/>
  <c r="O31" i="3"/>
  <c r="T31" i="3" s="1"/>
  <c r="N31" i="3"/>
  <c r="S31" i="3" s="1"/>
  <c r="M31" i="3"/>
  <c r="R31" i="3" s="1"/>
  <c r="Q20" i="3"/>
  <c r="V20" i="3" s="1"/>
  <c r="P20" i="3"/>
  <c r="U20" i="3" s="1"/>
  <c r="O20" i="3"/>
  <c r="T20" i="3" s="1"/>
  <c r="N20" i="3"/>
  <c r="S20" i="3" s="1"/>
  <c r="M20" i="3"/>
  <c r="Q30" i="3"/>
  <c r="V30" i="3" s="1"/>
  <c r="P30" i="3"/>
  <c r="U30" i="3" s="1"/>
  <c r="O30" i="3"/>
  <c r="T30" i="3" s="1"/>
  <c r="N30" i="3"/>
  <c r="S30" i="3" s="1"/>
  <c r="M30" i="3"/>
  <c r="R30" i="3" s="1"/>
  <c r="Q19" i="3"/>
  <c r="V19" i="3" s="1"/>
  <c r="P19" i="3"/>
  <c r="U19" i="3" s="1"/>
  <c r="O19" i="3"/>
  <c r="T19" i="3" s="1"/>
  <c r="N19" i="3"/>
  <c r="S19" i="3" s="1"/>
  <c r="M19" i="3"/>
  <c r="R19" i="3" s="1"/>
  <c r="Q18" i="3"/>
  <c r="V18" i="3" s="1"/>
  <c r="P18" i="3"/>
  <c r="U18" i="3" s="1"/>
  <c r="O18" i="3"/>
  <c r="T18" i="3" s="1"/>
  <c r="N18" i="3"/>
  <c r="S18" i="3" s="1"/>
  <c r="M18" i="3"/>
  <c r="R18" i="3" s="1"/>
  <c r="Q25" i="3"/>
  <c r="V25" i="3" s="1"/>
  <c r="P25" i="3"/>
  <c r="U25" i="3" s="1"/>
  <c r="O25" i="3"/>
  <c r="T25" i="3" s="1"/>
  <c r="N25" i="3"/>
  <c r="S25" i="3" s="1"/>
  <c r="M25" i="3"/>
  <c r="Q24" i="3"/>
  <c r="V24" i="3" s="1"/>
  <c r="P24" i="3"/>
  <c r="U24" i="3" s="1"/>
  <c r="O24" i="3"/>
  <c r="T24" i="3" s="1"/>
  <c r="N24" i="3"/>
  <c r="S24" i="3" s="1"/>
  <c r="M24" i="3"/>
  <c r="R24" i="3" s="1"/>
  <c r="Q17" i="3"/>
  <c r="V17" i="3" s="1"/>
  <c r="P17" i="3"/>
  <c r="U17" i="3" s="1"/>
  <c r="O17" i="3"/>
  <c r="T17" i="3" s="1"/>
  <c r="N17" i="3"/>
  <c r="S17" i="3" s="1"/>
  <c r="M17" i="3"/>
  <c r="U23" i="3"/>
  <c r="Q23" i="3"/>
  <c r="V23" i="3" s="1"/>
  <c r="P23" i="3"/>
  <c r="O23" i="3"/>
  <c r="T23" i="3" s="1"/>
  <c r="N23" i="3"/>
  <c r="S23" i="3" s="1"/>
  <c r="M23" i="3"/>
  <c r="R23" i="3" s="1"/>
  <c r="Q16" i="3"/>
  <c r="V16" i="3" s="1"/>
  <c r="P16" i="3"/>
  <c r="U16" i="3" s="1"/>
  <c r="O16" i="3"/>
  <c r="T16" i="3" s="1"/>
  <c r="N16" i="3"/>
  <c r="S16" i="3" s="1"/>
  <c r="M16" i="3"/>
  <c r="U15" i="3"/>
  <c r="Q15" i="3"/>
  <c r="V15" i="3" s="1"/>
  <c r="P15" i="3"/>
  <c r="O15" i="3"/>
  <c r="T15" i="3" s="1"/>
  <c r="N15" i="3"/>
  <c r="S15" i="3" s="1"/>
  <c r="M15" i="3"/>
  <c r="R15" i="3" s="1"/>
  <c r="R14" i="3"/>
  <c r="Q14" i="3"/>
  <c r="V14" i="3" s="1"/>
  <c r="P14" i="3"/>
  <c r="U14" i="3" s="1"/>
  <c r="O14" i="3"/>
  <c r="T14" i="3" s="1"/>
  <c r="N14" i="3"/>
  <c r="S14" i="3" s="1"/>
  <c r="M14" i="3"/>
  <c r="Q29" i="3"/>
  <c r="V29" i="3" s="1"/>
  <c r="P29" i="3"/>
  <c r="U29" i="3" s="1"/>
  <c r="O29" i="3"/>
  <c r="T29" i="3" s="1"/>
  <c r="N29" i="3"/>
  <c r="S29" i="3" s="1"/>
  <c r="M29" i="3"/>
  <c r="R29" i="3" s="1"/>
  <c r="T22" i="3"/>
  <c r="Q22" i="3"/>
  <c r="V22" i="3" s="1"/>
  <c r="P22" i="3"/>
  <c r="U22" i="3" s="1"/>
  <c r="O22" i="3"/>
  <c r="N22" i="3"/>
  <c r="S22" i="3" s="1"/>
  <c r="M22" i="3"/>
  <c r="Q13" i="3"/>
  <c r="V13" i="3" s="1"/>
  <c r="P13" i="3"/>
  <c r="U13" i="3" s="1"/>
  <c r="O13" i="3"/>
  <c r="T13" i="3" s="1"/>
  <c r="N13" i="3"/>
  <c r="S13" i="3" s="1"/>
  <c r="M13" i="3"/>
  <c r="R13" i="3" s="1"/>
  <c r="V12" i="3"/>
  <c r="Q12" i="3"/>
  <c r="P12" i="3"/>
  <c r="U12" i="3" s="1"/>
  <c r="O12" i="3"/>
  <c r="T12" i="3" s="1"/>
  <c r="N12" i="3"/>
  <c r="S12" i="3" s="1"/>
  <c r="M12" i="3"/>
  <c r="Q11" i="3"/>
  <c r="V11" i="3" s="1"/>
  <c r="P11" i="3"/>
  <c r="U11" i="3" s="1"/>
  <c r="O11" i="3"/>
  <c r="T11" i="3" s="1"/>
  <c r="N11" i="3"/>
  <c r="S11" i="3" s="1"/>
  <c r="M11" i="3"/>
  <c r="R11" i="3" s="1"/>
  <c r="V10" i="3"/>
  <c r="R10" i="3"/>
  <c r="Q10" i="3"/>
  <c r="P10" i="3"/>
  <c r="U10" i="3" s="1"/>
  <c r="O10" i="3"/>
  <c r="T10" i="3" s="1"/>
  <c r="N10" i="3"/>
  <c r="S10" i="3" s="1"/>
  <c r="M10" i="3"/>
  <c r="Q9" i="3"/>
  <c r="V9" i="3" s="1"/>
  <c r="P9" i="3"/>
  <c r="U9" i="3" s="1"/>
  <c r="O9" i="3"/>
  <c r="T9" i="3" s="1"/>
  <c r="N9" i="3"/>
  <c r="S9" i="3" s="1"/>
  <c r="M9" i="3"/>
  <c r="R9" i="3" s="1"/>
  <c r="Q8" i="3"/>
  <c r="V8" i="3" s="1"/>
  <c r="P8" i="3"/>
  <c r="U8" i="3" s="1"/>
  <c r="O8" i="3"/>
  <c r="T8" i="3" s="1"/>
  <c r="N8" i="3"/>
  <c r="S8" i="3" s="1"/>
  <c r="M8" i="3"/>
  <c r="Q7" i="3"/>
  <c r="V7" i="3" s="1"/>
  <c r="P7" i="3"/>
  <c r="U7" i="3" s="1"/>
  <c r="O7" i="3"/>
  <c r="T7" i="3" s="1"/>
  <c r="N7" i="3"/>
  <c r="S7" i="3" s="1"/>
  <c r="M7" i="3"/>
  <c r="R7" i="3" s="1"/>
  <c r="Q6" i="3"/>
  <c r="V6" i="3" s="1"/>
  <c r="P6" i="3"/>
  <c r="U6" i="3" s="1"/>
  <c r="O6" i="3"/>
  <c r="T6" i="3" s="1"/>
  <c r="N6" i="3"/>
  <c r="S6" i="3" s="1"/>
  <c r="M6" i="3"/>
  <c r="U28" i="3"/>
  <c r="Q28" i="3"/>
  <c r="V28" i="3" s="1"/>
  <c r="P28" i="3"/>
  <c r="O28" i="3"/>
  <c r="T28" i="3" s="1"/>
  <c r="N28" i="3"/>
  <c r="S28" i="3" s="1"/>
  <c r="M28" i="3"/>
  <c r="R28" i="3" s="1"/>
  <c r="Q27" i="3"/>
  <c r="V27" i="3" s="1"/>
  <c r="P27" i="3"/>
  <c r="U27" i="3" s="1"/>
  <c r="O27" i="3"/>
  <c r="T27" i="3" s="1"/>
  <c r="N27" i="3"/>
  <c r="S27" i="3" s="1"/>
  <c r="M27" i="3"/>
  <c r="U26" i="3"/>
  <c r="Q26" i="3"/>
  <c r="V26" i="3" s="1"/>
  <c r="P26" i="3"/>
  <c r="O26" i="3"/>
  <c r="T26" i="3" s="1"/>
  <c r="N26" i="3"/>
  <c r="S26" i="3" s="1"/>
  <c r="M26" i="3"/>
  <c r="R26" i="3" s="1"/>
  <c r="R5" i="3"/>
  <c r="Q5" i="3"/>
  <c r="V5" i="3" s="1"/>
  <c r="P5" i="3"/>
  <c r="U5" i="3" s="1"/>
  <c r="O5" i="3"/>
  <c r="T5" i="3" s="1"/>
  <c r="N5" i="3"/>
  <c r="S5" i="3" s="1"/>
  <c r="M5" i="3"/>
  <c r="Q4" i="3"/>
  <c r="V4" i="3" s="1"/>
  <c r="P4" i="3"/>
  <c r="U4" i="3" s="1"/>
  <c r="O4" i="3"/>
  <c r="T4" i="3" s="1"/>
  <c r="N4" i="3"/>
  <c r="S4" i="3" s="1"/>
  <c r="M4" i="3"/>
  <c r="R4" i="3" s="1"/>
  <c r="Q3" i="3"/>
  <c r="V3" i="3" s="1"/>
  <c r="P3" i="3"/>
  <c r="U3" i="3" s="1"/>
  <c r="O3" i="3"/>
  <c r="T3" i="3" s="1"/>
  <c r="N3" i="3"/>
  <c r="S3" i="3" s="1"/>
  <c r="M3" i="3"/>
  <c r="W3" i="3" s="1"/>
  <c r="Q2" i="3"/>
  <c r="V2" i="3" s="1"/>
  <c r="P2" i="3"/>
  <c r="U2" i="3" s="1"/>
  <c r="O2" i="3"/>
  <c r="T2" i="3" s="1"/>
  <c r="N2" i="3"/>
  <c r="S2" i="3" s="1"/>
  <c r="M2" i="3"/>
  <c r="R2" i="3" s="1"/>
  <c r="R2" i="1"/>
  <c r="W8" i="3" l="1"/>
  <c r="W25" i="3"/>
  <c r="W6" i="3"/>
  <c r="R8" i="3"/>
  <c r="W22" i="3"/>
  <c r="W17" i="3"/>
  <c r="R25" i="3"/>
  <c r="W21" i="3"/>
  <c r="W27" i="3"/>
  <c r="R6" i="3"/>
  <c r="W12" i="3"/>
  <c r="W16" i="3"/>
  <c r="R17" i="3"/>
  <c r="W20" i="3"/>
  <c r="R21" i="3"/>
  <c r="R3" i="3"/>
  <c r="W5" i="3"/>
  <c r="R27" i="3"/>
  <c r="W10" i="3"/>
  <c r="R12" i="3"/>
  <c r="W14" i="3"/>
  <c r="R16" i="3"/>
  <c r="W19" i="3"/>
  <c r="R20" i="3"/>
  <c r="W2" i="3"/>
  <c r="W26" i="3"/>
  <c r="W7" i="3"/>
  <c r="W11" i="3"/>
  <c r="R22" i="3"/>
  <c r="W29" i="3"/>
  <c r="W23" i="3"/>
  <c r="W18" i="3"/>
  <c r="W31" i="3"/>
  <c r="W4" i="3"/>
  <c r="W9" i="3"/>
  <c r="W13" i="3"/>
  <c r="W15" i="3"/>
  <c r="W24" i="3"/>
  <c r="W30" i="3"/>
  <c r="W28" i="3"/>
  <c r="M2" i="2"/>
  <c r="N2" i="2"/>
  <c r="O2" i="2"/>
  <c r="P2" i="2"/>
  <c r="Q2" i="2"/>
  <c r="Q22" i="2"/>
  <c r="P22" i="2"/>
  <c r="O22" i="2"/>
  <c r="N22" i="2"/>
  <c r="M22" i="2"/>
  <c r="Q5" i="2"/>
  <c r="P5" i="2"/>
  <c r="O5" i="2"/>
  <c r="N5" i="2"/>
  <c r="M5" i="2"/>
  <c r="Q11" i="2"/>
  <c r="P11" i="2"/>
  <c r="O11" i="2"/>
  <c r="N11" i="2"/>
  <c r="M11" i="2"/>
  <c r="Q10" i="2"/>
  <c r="P10" i="2"/>
  <c r="O10" i="2"/>
  <c r="N10" i="2"/>
  <c r="M10" i="2"/>
  <c r="Q9" i="2"/>
  <c r="P9" i="2"/>
  <c r="O9" i="2"/>
  <c r="N9" i="2"/>
  <c r="M9" i="2"/>
  <c r="Q26" i="2"/>
  <c r="P26" i="2"/>
  <c r="O26" i="2"/>
  <c r="N26" i="2"/>
  <c r="M26" i="2"/>
  <c r="Q31" i="2"/>
  <c r="P31" i="2"/>
  <c r="O31" i="2"/>
  <c r="N31" i="2"/>
  <c r="M31" i="2"/>
  <c r="Q25" i="2"/>
  <c r="P25" i="2"/>
  <c r="O25" i="2"/>
  <c r="N25" i="2"/>
  <c r="M25" i="2"/>
  <c r="Q21" i="2"/>
  <c r="P21" i="2"/>
  <c r="O21" i="2"/>
  <c r="N21" i="2"/>
  <c r="M21" i="2"/>
  <c r="Q29" i="2"/>
  <c r="P29" i="2"/>
  <c r="O29" i="2"/>
  <c r="N29" i="2"/>
  <c r="M29" i="2"/>
  <c r="Q20" i="2"/>
  <c r="P20" i="2"/>
  <c r="O20" i="2"/>
  <c r="N20" i="2"/>
  <c r="M20" i="2"/>
  <c r="Q19" i="2"/>
  <c r="P19" i="2"/>
  <c r="O19" i="2"/>
  <c r="N19" i="2"/>
  <c r="M19" i="2"/>
  <c r="Q30" i="2"/>
  <c r="P30" i="2"/>
  <c r="O30" i="2"/>
  <c r="N30" i="2"/>
  <c r="M30" i="2"/>
  <c r="Q16" i="2"/>
  <c r="P16" i="2"/>
  <c r="O16" i="2"/>
  <c r="N16" i="2"/>
  <c r="M16" i="2"/>
  <c r="Q24" i="2"/>
  <c r="P24" i="2"/>
  <c r="O24" i="2"/>
  <c r="N24" i="2"/>
  <c r="M24" i="2"/>
  <c r="Q15" i="2"/>
  <c r="P15" i="2"/>
  <c r="O15" i="2"/>
  <c r="N15" i="2"/>
  <c r="M15" i="2"/>
  <c r="Q18" i="2"/>
  <c r="P18" i="2"/>
  <c r="O18" i="2"/>
  <c r="N18" i="2"/>
  <c r="M18" i="2"/>
  <c r="Q8" i="2"/>
  <c r="P8" i="2"/>
  <c r="O8" i="2"/>
  <c r="N8" i="2"/>
  <c r="M8" i="2"/>
  <c r="Q14" i="2"/>
  <c r="P14" i="2"/>
  <c r="O14" i="2"/>
  <c r="N14" i="2"/>
  <c r="M14" i="2"/>
  <c r="Q13" i="2"/>
  <c r="P13" i="2"/>
  <c r="O13" i="2"/>
  <c r="N13" i="2"/>
  <c r="M13" i="2"/>
  <c r="Q23" i="2"/>
  <c r="P23" i="2"/>
  <c r="O23" i="2"/>
  <c r="N23" i="2"/>
  <c r="M23" i="2"/>
  <c r="Q7" i="2"/>
  <c r="P7" i="2"/>
  <c r="O7" i="2"/>
  <c r="N7" i="2"/>
  <c r="M7" i="2"/>
  <c r="Q28" i="2"/>
  <c r="P28" i="2"/>
  <c r="O28" i="2"/>
  <c r="N28" i="2"/>
  <c r="M28" i="2"/>
  <c r="Q4" i="2"/>
  <c r="P4" i="2"/>
  <c r="O4" i="2"/>
  <c r="N4" i="2"/>
  <c r="M4" i="2"/>
  <c r="Q17" i="2"/>
  <c r="P17" i="2"/>
  <c r="O17" i="2"/>
  <c r="N17" i="2"/>
  <c r="M17" i="2"/>
  <c r="Q6" i="2"/>
  <c r="P6" i="2"/>
  <c r="O6" i="2"/>
  <c r="N6" i="2"/>
  <c r="M6" i="2"/>
  <c r="Q12" i="2"/>
  <c r="P12" i="2"/>
  <c r="O12" i="2"/>
  <c r="N12" i="2"/>
  <c r="M12" i="2"/>
  <c r="Q27" i="2"/>
  <c r="P27" i="2"/>
  <c r="O27" i="2"/>
  <c r="N27" i="2"/>
  <c r="M27" i="2"/>
  <c r="Q3" i="2"/>
  <c r="P3" i="2"/>
  <c r="O3" i="2"/>
  <c r="N3" i="2"/>
  <c r="M3" i="2"/>
  <c r="W2" i="1"/>
  <c r="R4" i="1"/>
  <c r="S4" i="1"/>
  <c r="X4" i="1" s="1"/>
  <c r="T4" i="1"/>
  <c r="Y4" i="1" s="1"/>
  <c r="U4" i="1"/>
  <c r="Z4" i="1" s="1"/>
  <c r="V4" i="1"/>
  <c r="AA4" i="1" s="1"/>
  <c r="R5" i="1"/>
  <c r="W5" i="1" s="1"/>
  <c r="S5" i="1"/>
  <c r="X5" i="1" s="1"/>
  <c r="T5" i="1"/>
  <c r="Y5" i="1" s="1"/>
  <c r="U5" i="1"/>
  <c r="Z5" i="1" s="1"/>
  <c r="V5" i="1"/>
  <c r="AA5" i="1" s="1"/>
  <c r="R6" i="1"/>
  <c r="W6" i="1" s="1"/>
  <c r="S6" i="1"/>
  <c r="X6" i="1" s="1"/>
  <c r="T6" i="1"/>
  <c r="Y6" i="1" s="1"/>
  <c r="U6" i="1"/>
  <c r="Z6" i="1" s="1"/>
  <c r="V6" i="1"/>
  <c r="AA6" i="1" s="1"/>
  <c r="R7" i="1"/>
  <c r="S7" i="1"/>
  <c r="X7" i="1" s="1"/>
  <c r="T7" i="1"/>
  <c r="Y7" i="1" s="1"/>
  <c r="U7" i="1"/>
  <c r="Z7" i="1" s="1"/>
  <c r="V7" i="1"/>
  <c r="AA7" i="1" s="1"/>
  <c r="R8" i="1"/>
  <c r="S8" i="1"/>
  <c r="X8" i="1" s="1"/>
  <c r="T8" i="1"/>
  <c r="Y8" i="1" s="1"/>
  <c r="U8" i="1"/>
  <c r="Z8" i="1" s="1"/>
  <c r="V8" i="1"/>
  <c r="AA8" i="1" s="1"/>
  <c r="R9" i="1"/>
  <c r="S9" i="1"/>
  <c r="X9" i="1" s="1"/>
  <c r="T9" i="1"/>
  <c r="Y9" i="1" s="1"/>
  <c r="U9" i="1"/>
  <c r="Z9" i="1" s="1"/>
  <c r="V9" i="1"/>
  <c r="AA9" i="1" s="1"/>
  <c r="R10" i="1"/>
  <c r="W10" i="1" s="1"/>
  <c r="S10" i="1"/>
  <c r="T10" i="1"/>
  <c r="Y10" i="1" s="1"/>
  <c r="U10" i="1"/>
  <c r="Z10" i="1" s="1"/>
  <c r="V10" i="1"/>
  <c r="AA10" i="1" s="1"/>
  <c r="R11" i="1"/>
  <c r="S11" i="1"/>
  <c r="X11" i="1" s="1"/>
  <c r="T11" i="1"/>
  <c r="Y11" i="1" s="1"/>
  <c r="U11" i="1"/>
  <c r="Z11" i="1" s="1"/>
  <c r="V11" i="1"/>
  <c r="AA11" i="1" s="1"/>
  <c r="R12" i="1"/>
  <c r="S12" i="1"/>
  <c r="X12" i="1" s="1"/>
  <c r="T12" i="1"/>
  <c r="Y12" i="1" s="1"/>
  <c r="U12" i="1"/>
  <c r="Z12" i="1" s="1"/>
  <c r="V12" i="1"/>
  <c r="AA12" i="1" s="1"/>
  <c r="R13" i="1"/>
  <c r="S13" i="1"/>
  <c r="X13" i="1" s="1"/>
  <c r="T13" i="1"/>
  <c r="Y13" i="1" s="1"/>
  <c r="U13" i="1"/>
  <c r="Z13" i="1" s="1"/>
  <c r="V13" i="1"/>
  <c r="AA13" i="1" s="1"/>
  <c r="R14" i="1"/>
  <c r="W14" i="1" s="1"/>
  <c r="S14" i="1"/>
  <c r="X14" i="1" s="1"/>
  <c r="T14" i="1"/>
  <c r="Y14" i="1" s="1"/>
  <c r="U14" i="1"/>
  <c r="Z14" i="1" s="1"/>
  <c r="V14" i="1"/>
  <c r="AA14" i="1" s="1"/>
  <c r="R15" i="1"/>
  <c r="S15" i="1"/>
  <c r="X15" i="1" s="1"/>
  <c r="T15" i="1"/>
  <c r="Y15" i="1" s="1"/>
  <c r="U15" i="1"/>
  <c r="Z15" i="1" s="1"/>
  <c r="V15" i="1"/>
  <c r="AA15" i="1" s="1"/>
  <c r="R16" i="1"/>
  <c r="S16" i="1"/>
  <c r="X16" i="1" s="1"/>
  <c r="T16" i="1"/>
  <c r="Y16" i="1" s="1"/>
  <c r="U16" i="1"/>
  <c r="Z16" i="1" s="1"/>
  <c r="V16" i="1"/>
  <c r="AA16" i="1" s="1"/>
  <c r="R17" i="1"/>
  <c r="S17" i="1"/>
  <c r="X17" i="1" s="1"/>
  <c r="T17" i="1"/>
  <c r="Y17" i="1" s="1"/>
  <c r="U17" i="1"/>
  <c r="Z17" i="1" s="1"/>
  <c r="V17" i="1"/>
  <c r="AA17" i="1" s="1"/>
  <c r="R18" i="1"/>
  <c r="W18" i="1" s="1"/>
  <c r="S18" i="1"/>
  <c r="T18" i="1"/>
  <c r="Y18" i="1" s="1"/>
  <c r="U18" i="1"/>
  <c r="Z18" i="1" s="1"/>
  <c r="V18" i="1"/>
  <c r="AA18" i="1" s="1"/>
  <c r="R19" i="1"/>
  <c r="S19" i="1"/>
  <c r="X19" i="1" s="1"/>
  <c r="T19" i="1"/>
  <c r="Y19" i="1" s="1"/>
  <c r="U19" i="1"/>
  <c r="Z19" i="1" s="1"/>
  <c r="V19" i="1"/>
  <c r="AA19" i="1" s="1"/>
  <c r="R20" i="1"/>
  <c r="S20" i="1"/>
  <c r="X20" i="1" s="1"/>
  <c r="T20" i="1"/>
  <c r="Y20" i="1" s="1"/>
  <c r="U20" i="1"/>
  <c r="Z20" i="1" s="1"/>
  <c r="V20" i="1"/>
  <c r="AA20" i="1" s="1"/>
  <c r="R21" i="1"/>
  <c r="S21" i="1"/>
  <c r="X21" i="1" s="1"/>
  <c r="T21" i="1"/>
  <c r="Y21" i="1" s="1"/>
  <c r="U21" i="1"/>
  <c r="Z21" i="1" s="1"/>
  <c r="V21" i="1"/>
  <c r="AA21" i="1" s="1"/>
  <c r="R22" i="1"/>
  <c r="W22" i="1" s="1"/>
  <c r="S22" i="1"/>
  <c r="X22" i="1" s="1"/>
  <c r="T22" i="1"/>
  <c r="Y22" i="1" s="1"/>
  <c r="U22" i="1"/>
  <c r="Z22" i="1" s="1"/>
  <c r="V22" i="1"/>
  <c r="AA22" i="1" s="1"/>
  <c r="R23" i="1"/>
  <c r="S23" i="1"/>
  <c r="X23" i="1" s="1"/>
  <c r="T23" i="1"/>
  <c r="Y23" i="1" s="1"/>
  <c r="U23" i="1"/>
  <c r="Z23" i="1" s="1"/>
  <c r="V23" i="1"/>
  <c r="AA23" i="1" s="1"/>
  <c r="R24" i="1"/>
  <c r="S24" i="1"/>
  <c r="X24" i="1" s="1"/>
  <c r="T24" i="1"/>
  <c r="Y24" i="1" s="1"/>
  <c r="U24" i="1"/>
  <c r="Z24" i="1" s="1"/>
  <c r="V24" i="1"/>
  <c r="AA24" i="1" s="1"/>
  <c r="R25" i="1"/>
  <c r="S25" i="1"/>
  <c r="X25" i="1" s="1"/>
  <c r="T25" i="1"/>
  <c r="Y25" i="1" s="1"/>
  <c r="U25" i="1"/>
  <c r="Z25" i="1" s="1"/>
  <c r="V25" i="1"/>
  <c r="AA25" i="1" s="1"/>
  <c r="R26" i="1"/>
  <c r="W26" i="1" s="1"/>
  <c r="S26" i="1"/>
  <c r="T26" i="1"/>
  <c r="Y26" i="1" s="1"/>
  <c r="U26" i="1"/>
  <c r="Z26" i="1" s="1"/>
  <c r="V26" i="1"/>
  <c r="AA26" i="1" s="1"/>
  <c r="R27" i="1"/>
  <c r="S27" i="1"/>
  <c r="X27" i="1" s="1"/>
  <c r="T27" i="1"/>
  <c r="Y27" i="1" s="1"/>
  <c r="U27" i="1"/>
  <c r="Z27" i="1" s="1"/>
  <c r="V27" i="1"/>
  <c r="AA27" i="1" s="1"/>
  <c r="R28" i="1"/>
  <c r="S28" i="1"/>
  <c r="X28" i="1" s="1"/>
  <c r="T28" i="1"/>
  <c r="Y28" i="1" s="1"/>
  <c r="U28" i="1"/>
  <c r="Z28" i="1" s="1"/>
  <c r="V28" i="1"/>
  <c r="AA28" i="1" s="1"/>
  <c r="R29" i="1"/>
  <c r="S29" i="1"/>
  <c r="X29" i="1" s="1"/>
  <c r="T29" i="1"/>
  <c r="Y29" i="1" s="1"/>
  <c r="U29" i="1"/>
  <c r="Z29" i="1" s="1"/>
  <c r="V29" i="1"/>
  <c r="AA29" i="1" s="1"/>
  <c r="R30" i="1"/>
  <c r="W30" i="1" s="1"/>
  <c r="S30" i="1"/>
  <c r="X30" i="1" s="1"/>
  <c r="T30" i="1"/>
  <c r="Y30" i="1" s="1"/>
  <c r="U30" i="1"/>
  <c r="Z30" i="1" s="1"/>
  <c r="V30" i="1"/>
  <c r="AA30" i="1" s="1"/>
  <c r="R31" i="1"/>
  <c r="S31" i="1"/>
  <c r="X31" i="1" s="1"/>
  <c r="T31" i="1"/>
  <c r="Y31" i="1" s="1"/>
  <c r="U31" i="1"/>
  <c r="Z31" i="1" s="1"/>
  <c r="V31" i="1"/>
  <c r="AA31" i="1" s="1"/>
  <c r="R3" i="1"/>
  <c r="S3" i="1"/>
  <c r="X3" i="1" s="1"/>
  <c r="T3" i="1"/>
  <c r="Y3" i="1" s="1"/>
  <c r="U3" i="1"/>
  <c r="Z3" i="1" s="1"/>
  <c r="V3" i="1"/>
  <c r="AA3" i="1" s="1"/>
  <c r="V2" i="1"/>
  <c r="AA2" i="1" s="1"/>
  <c r="U2" i="1"/>
  <c r="Z2" i="1" s="1"/>
  <c r="T2" i="1"/>
  <c r="Y2" i="1" s="1"/>
  <c r="S2" i="1"/>
  <c r="AB31" i="1" l="1"/>
  <c r="AB27" i="1"/>
  <c r="AB26" i="1"/>
  <c r="AB19" i="1"/>
  <c r="AB18" i="1"/>
  <c r="AB10" i="1"/>
  <c r="AB29" i="1"/>
  <c r="AB25" i="1"/>
  <c r="AB21" i="1"/>
  <c r="AB17" i="1"/>
  <c r="AB13" i="1"/>
  <c r="AB9" i="1"/>
  <c r="AB5" i="1"/>
  <c r="W29" i="1"/>
  <c r="W13" i="1"/>
  <c r="AB2" i="1"/>
  <c r="AB3" i="1"/>
  <c r="AB28" i="1"/>
  <c r="AB24" i="1"/>
  <c r="AB20" i="1"/>
  <c r="AB16" i="1"/>
  <c r="AB12" i="1"/>
  <c r="AB8" i="1"/>
  <c r="AB4" i="1"/>
  <c r="W25" i="1"/>
  <c r="W9" i="1"/>
  <c r="AB23" i="1"/>
  <c r="AB15" i="1"/>
  <c r="AB11" i="1"/>
  <c r="AB7" i="1"/>
  <c r="W21" i="1"/>
  <c r="W17" i="1"/>
  <c r="AB30" i="1"/>
  <c r="AB22" i="1"/>
  <c r="AB6" i="1"/>
  <c r="X2" i="1"/>
  <c r="W3" i="1"/>
  <c r="W28" i="1"/>
  <c r="W24" i="1"/>
  <c r="W20" i="1"/>
  <c r="W16" i="1"/>
  <c r="W12" i="1"/>
  <c r="W8" i="1"/>
  <c r="W4" i="1"/>
  <c r="AB14" i="1"/>
  <c r="W31" i="1"/>
  <c r="W27" i="1"/>
  <c r="X26" i="1"/>
  <c r="W23" i="1"/>
  <c r="W19" i="1"/>
  <c r="X18" i="1"/>
  <c r="W15" i="1"/>
  <c r="W11" i="1"/>
  <c r="X10" i="1"/>
  <c r="W7" i="1"/>
</calcChain>
</file>

<file path=xl/sharedStrings.xml><?xml version="1.0" encoding="utf-8"?>
<sst xmlns="http://schemas.openxmlformats.org/spreadsheetml/2006/main" count="2356" uniqueCount="602">
  <si>
    <t>חותמת זמן</t>
  </si>
  <si>
    <t>מה גילך?</t>
  </si>
  <si>
    <t>מה מינך?</t>
  </si>
  <si>
    <t>האם הנך משלם(או שילמת בעבר) ועד בית?</t>
  </si>
  <si>
    <t>מה ההשכלה שלך?</t>
  </si>
  <si>
    <t>מה המעמד הכלכלי שלך?</t>
  </si>
  <si>
    <t>מה אתם מחשיבים כחלוקה "הוגנת"? מה הקריטריון שהנחה אתכם בבחירות שלכם?</t>
  </si>
  <si>
    <t>זכר</t>
  </si>
  <si>
    <t>לא</t>
  </si>
  <si>
    <t>במהלך תואר ראשון</t>
  </si>
  <si>
    <t>1</t>
  </si>
  <si>
    <t>U1</t>
  </si>
  <si>
    <t>כן</t>
  </si>
  <si>
    <t>3</t>
  </si>
  <si>
    <t>U4</t>
  </si>
  <si>
    <t>בוגר תואר ראשון</t>
  </si>
  <si>
    <t>2</t>
  </si>
  <si>
    <t>U2</t>
  </si>
  <si>
    <t>תיכונית</t>
  </si>
  <si>
    <t>4</t>
  </si>
  <si>
    <t>שכמה שיותר דיירים יקבלו עם כמה שפחות הוצאה כספית</t>
  </si>
  <si>
    <t>מקסום מספר פרוייקטים תוך מינון העלות (עדיפות לפיזור הוגן בין מספר הפרוייקטים לבין האדם). פורפורצינליות בין החלק של הדייר בתשלומים לבין כמה שהועד "הולך לקראתו". לחילופין, אם הייתי יודע איזה דייר אני, הנוסחה היתה: מקסום מספר פרוייקטים שאני מעוניין בהם תוך מינום נסיונות הפיכה שלטונית.</t>
  </si>
  <si>
    <t>שהפרוייקטים שהיו להם הכי הרבה V יבוצעו</t>
  </si>
  <si>
    <t>להשקיע פחות כסף בפרויקטים שכל דייר רוצה</t>
  </si>
  <si>
    <t>כמה שיותר דיירים יקבלו מה שהם רוצים במחיר הכי זול שאפשר (אחרי הכל אני ועד בית)</t>
  </si>
  <si>
    <t>U1 count</t>
  </si>
  <si>
    <t>U2 count</t>
  </si>
  <si>
    <t>U3 count</t>
  </si>
  <si>
    <t>U4 count</t>
  </si>
  <si>
    <t>U5 count</t>
  </si>
  <si>
    <t>U1 percent</t>
  </si>
  <si>
    <t>U2 percent</t>
  </si>
  <si>
    <t>U3 percent</t>
  </si>
  <si>
    <t>U4 percent</t>
  </si>
  <si>
    <t>U5 percent</t>
  </si>
  <si>
    <t>Overall choise</t>
  </si>
  <si>
    <t>U1 sum</t>
  </si>
  <si>
    <t>U2 sum</t>
  </si>
  <si>
    <t>U3 sum</t>
  </si>
  <si>
    <t>U4 sum</t>
  </si>
  <si>
    <t>U5 sum</t>
  </si>
  <si>
    <t>גיל</t>
  </si>
  <si>
    <t>U3</t>
  </si>
  <si>
    <t>U5</t>
  </si>
  <si>
    <t>אחוזים מתוך סך ההצבעות בקרב בנות</t>
  </si>
  <si>
    <t>זכר(גודל 8)</t>
  </si>
  <si>
    <t>אחוזים מתוך סך ההצבעות בקרב בנים</t>
  </si>
  <si>
    <t>לא (גודל 16)</t>
  </si>
  <si>
    <t>אחוזים</t>
  </si>
  <si>
    <t>כן (גודל 14)</t>
  </si>
  <si>
    <t>2(גודל 22)</t>
  </si>
  <si>
    <t>Output Navigator</t>
  </si>
  <si>
    <t>Elapsed Times in Milliseconds</t>
  </si>
  <si>
    <t>Data Reading Time</t>
  </si>
  <si>
    <t>Algorithm Time</t>
  </si>
  <si>
    <t>Report Time</t>
  </si>
  <si>
    <t>Total</t>
  </si>
  <si>
    <t>Inputs</t>
  </si>
  <si>
    <t>Data</t>
  </si>
  <si>
    <t>Workbook</t>
  </si>
  <si>
    <t>ניתוח נתונים.xlsx</t>
  </si>
  <si>
    <t>Worksheet</t>
  </si>
  <si>
    <t>מודל למידה</t>
  </si>
  <si>
    <t># Records</t>
  </si>
  <si>
    <t>Variables</t>
  </si>
  <si>
    <t># Variables</t>
  </si>
  <si>
    <t>Scale Variables</t>
  </si>
  <si>
    <t>Categorical Variables</t>
  </si>
  <si>
    <t>Output Variable</t>
  </si>
  <si>
    <t>Rescaling: Fitting Parameters</t>
  </si>
  <si>
    <t>Rescale Data?</t>
  </si>
  <si>
    <t>Neural Network: Fitting Parameters</t>
  </si>
  <si>
    <t>Random seed for initial weights</t>
  </si>
  <si>
    <t>Maximum # Hidden Layers</t>
  </si>
  <si>
    <t>Maximum # Neurons in Hidden Layer 1</t>
  </si>
  <si>
    <t>Maximum # Neurons in Hidden Layer 2</t>
  </si>
  <si>
    <t>Learning rate</t>
  </si>
  <si>
    <t>Weight change momentum</t>
  </si>
  <si>
    <t>Error tolerance</t>
  </si>
  <si>
    <t>Weight decay</t>
  </si>
  <si>
    <t>Cost function</t>
  </si>
  <si>
    <t>Hidden layer activation function</t>
  </si>
  <si>
    <t>LOGISTIC SIGMOID</t>
  </si>
  <si>
    <t>Output layer activation function</t>
  </si>
  <si>
    <t>Learning order</t>
  </si>
  <si>
    <t>Original</t>
  </si>
  <si>
    <t>Response correction</t>
  </si>
  <si>
    <t>Data for error computation</t>
  </si>
  <si>
    <t>TRAINING ONLY</t>
  </si>
  <si>
    <t>Maximum number of epochs</t>
  </si>
  <si>
    <t>Maximum number of epochs without improvement</t>
  </si>
  <si>
    <t>Maximum training time</t>
  </si>
  <si>
    <t>Minimum relative change in error</t>
  </si>
  <si>
    <t>Minimum relative change in error compared to null model</t>
  </si>
  <si>
    <t>Neural Network: Reporting Parameters</t>
  </si>
  <si>
    <t>Search for best architecture</t>
  </si>
  <si>
    <t>Architecture Search Error Log</t>
  </si>
  <si>
    <t>NetID</t>
  </si>
  <si>
    <t># Hidden
Layers</t>
  </si>
  <si>
    <t># Neurons
(Layer 1)</t>
  </si>
  <si>
    <t># Neurons
(Layer 2)</t>
  </si>
  <si>
    <t>Net 1</t>
  </si>
  <si>
    <t>Net 2</t>
  </si>
  <si>
    <t>Net 3</t>
  </si>
  <si>
    <t>Net 4</t>
  </si>
  <si>
    <t>Net 5</t>
  </si>
  <si>
    <t>Net 6</t>
  </si>
  <si>
    <t>Net 7</t>
  </si>
  <si>
    <t>Net 8</t>
  </si>
  <si>
    <t>Net 9</t>
  </si>
  <si>
    <t>Net 10</t>
  </si>
  <si>
    <t>Net 11</t>
  </si>
  <si>
    <t>Net 12</t>
  </si>
  <si>
    <t>Net 13</t>
  </si>
  <si>
    <t>Net 14</t>
  </si>
  <si>
    <t>Net 15</t>
  </si>
  <si>
    <t>Net 16</t>
  </si>
  <si>
    <t>Net 17</t>
  </si>
  <si>
    <t>Net 18</t>
  </si>
  <si>
    <t>Net 19</t>
  </si>
  <si>
    <t>Net 20</t>
  </si>
  <si>
    <t>age</t>
  </si>
  <si>
    <t>gender</t>
  </si>
  <si>
    <t>pay</t>
  </si>
  <si>
    <t>status</t>
  </si>
  <si>
    <t>Y</t>
  </si>
  <si>
    <t>a</t>
  </si>
  <si>
    <t>b</t>
  </si>
  <si>
    <t>c</t>
  </si>
  <si>
    <t>d</t>
  </si>
  <si>
    <t>e</t>
  </si>
  <si>
    <t>f</t>
  </si>
  <si>
    <t>g</t>
  </si>
  <si>
    <t>h</t>
  </si>
  <si>
    <t>i</t>
  </si>
  <si>
    <t>j</t>
  </si>
  <si>
    <t>k</t>
  </si>
  <si>
    <t>l</t>
  </si>
  <si>
    <t>m</t>
  </si>
  <si>
    <t>n</t>
  </si>
  <si>
    <t>o</t>
  </si>
  <si>
    <t>Data Mining: Standard Partitioner</t>
  </si>
  <si>
    <t>Date: 26-Jun-2020 10:09:12</t>
  </si>
  <si>
    <t>Range</t>
  </si>
  <si>
    <t>$A$1:$T$31</t>
  </si>
  <si>
    <t># Records in the input data</t>
  </si>
  <si>
    <t># Selected Variables</t>
  </si>
  <si>
    <t>Selected Variables</t>
  </si>
  <si>
    <t>Partitioning Parameters</t>
  </si>
  <si>
    <t>Partitioning type</t>
  </si>
  <si>
    <t>RANDOM</t>
  </si>
  <si>
    <t>Random seed</t>
  </si>
  <si>
    <t>Ratio - Training</t>
  </si>
  <si>
    <t>Ratio - Validation</t>
  </si>
  <si>
    <t>Ratio - Testing</t>
  </si>
  <si>
    <t>Partition Summary</t>
  </si>
  <si>
    <t>Partition</t>
  </si>
  <si>
    <t>Training</t>
  </si>
  <si>
    <t>{"comment":"this RASON template was auto-generated by Analytic Solver Data Mining","datasources":{},"datasets":{},"transformer":{"partitioner":{"type":"transformation","algorithm":"partitioning","parameters":{"partitionMethod":"RANDOM","ratios":[["Training",0.59999999999999998],["Validation",0.20000000000000001],["Testing",0.20000000000000001]],"seed":12345}}},"actions":{}}</t>
  </si>
  <si>
    <t>Validation</t>
  </si>
  <si>
    <t>Testing</t>
  </si>
  <si>
    <t>Partitioned Data</t>
  </si>
  <si>
    <t>Record ID</t>
  </si>
  <si>
    <t>Record 20</t>
  </si>
  <si>
    <t>Record 25</t>
  </si>
  <si>
    <t>Record 28</t>
  </si>
  <si>
    <t>Record 29</t>
  </si>
  <si>
    <t>Record 8</t>
  </si>
  <si>
    <t>Record 5</t>
  </si>
  <si>
    <t>Record 1</t>
  </si>
  <si>
    <t>Record 22</t>
  </si>
  <si>
    <t>Record 15</t>
  </si>
  <si>
    <t>Record 18</t>
  </si>
  <si>
    <t>Record 21</t>
  </si>
  <si>
    <t>Record 26</t>
  </si>
  <si>
    <t>Record 23</t>
  </si>
  <si>
    <t>Record 16</t>
  </si>
  <si>
    <t>Record 12</t>
  </si>
  <si>
    <t>Record 11</t>
  </si>
  <si>
    <t>Record 24</t>
  </si>
  <si>
    <t>Record 2</t>
  </si>
  <si>
    <t>Record 13</t>
  </si>
  <si>
    <t>Record 27</t>
  </si>
  <si>
    <t>Record 14</t>
  </si>
  <si>
    <t>Record 17</t>
  </si>
  <si>
    <t>Record 4</t>
  </si>
  <si>
    <t>Record 10</t>
  </si>
  <si>
    <t>Record 6</t>
  </si>
  <si>
    <t>Record 3</t>
  </si>
  <si>
    <t>Record 19</t>
  </si>
  <si>
    <t>Record 7</t>
  </si>
  <si>
    <t>Record 30</t>
  </si>
  <si>
    <t>Record 9</t>
  </si>
  <si>
    <t>Data Mining: Neural Network Classification</t>
  </si>
  <si>
    <t>Date: 26-Jun-2020 10:11:32</t>
  </si>
  <si>
    <t>STDPartition</t>
  </si>
  <si>
    <t>Training data used for building the model</t>
  </si>
  <si>
    <t>$C$39:$H$56</t>
  </si>
  <si>
    <t># Records in the training data</t>
  </si>
  <si>
    <t>Validation data</t>
  </si>
  <si>
    <t>$C$57:$H$62</t>
  </si>
  <si>
    <t># Records in the validation data</t>
  </si>
  <si>
    <t>Test data</t>
  </si>
  <si>
    <t>$C$63:$H$68</t>
  </si>
  <si>
    <t># Records in the test data</t>
  </si>
  <si>
    <t>Cross Entropy</t>
  </si>
  <si>
    <t>Neural Network Classification: Fitting Parameters</t>
  </si>
  <si>
    <t>Prior Probability Calculation</t>
  </si>
  <si>
    <t>EMPIRICAL</t>
  </si>
  <si>
    <t>Neural Network Classification: Model Parameters</t>
  </si>
  <si>
    <t># Classes</t>
  </si>
  <si>
    <t>Success Class</t>
  </si>
  <si>
    <t>Success Probability</t>
  </si>
  <si>
    <t>Training
# Errors</t>
  </si>
  <si>
    <t>Training
% Error</t>
  </si>
  <si>
    <t>Training
% Sensitivity</t>
  </si>
  <si>
    <t>Training
% Specificity</t>
  </si>
  <si>
    <t>Training
% Precision</t>
  </si>
  <si>
    <t>Training
% F1-Score</t>
  </si>
  <si>
    <t>Validation
# Errors</t>
  </si>
  <si>
    <t>Validation
% Error</t>
  </si>
  <si>
    <t>Validation
% Sensitivity</t>
  </si>
  <si>
    <t>Validation
% Specificity</t>
  </si>
  <si>
    <t>Validation
% Precision</t>
  </si>
  <si>
    <t>Validation
% F1-Score</t>
  </si>
  <si>
    <t>Testing
# Errors</t>
  </si>
  <si>
    <t>Testing
% Error</t>
  </si>
  <si>
    <t>Testing
% Sensitivity</t>
  </si>
  <si>
    <t>Testing
% Specificity</t>
  </si>
  <si>
    <t>Testing
% Precision</t>
  </si>
  <si>
    <t>Testing
% F1-Score</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</si>
  <si>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1,"layerNodes":[1],"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</si>
  <si>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N/A</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</si>
  <si>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1,"layerNodes":[2],"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</si>
  <si>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1,"layerNodes":[3],"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</si>
  <si>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1,"layerNodes":[4],"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</si>
  <si>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[1,1],"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</si>
  <si>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[1,2],"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</si>
  <si>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[1,3],"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</si>
  <si>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[1,4],"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</si>
  <si>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[2,1],"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</si>
  <si>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[2,2],"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</si>
  <si>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[2,3],"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</si>
  <si>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[2,4],"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</si>
  <si>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[3,1],"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</si>
  <si>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[3,2],"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</si>
  <si>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[3,3],"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</si>
  <si>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[3,4],"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</si>
  <si>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[4,1],"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</si>
  <si>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[4,2],"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</si>
  <si>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[4,3],"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</si>
  <si>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{"wkbk":"ניתוח נתונים.xlsx","wksheet":"STDPartition","data_range":"","has_header":true,"input_cols":[{"varId":1,"varName":"age"},{"varId":2,"varName":"gender"},{"varId":3,"varName":"pay"},{"varId":4,"varName":"status"}],"cat_cols":[],"firstRow":-1,"rows":30,"train_rows":18,"validation_rows":6,"test_rows":6,"trainingDataRange":"$C$39:$H$56","validationDataRange":"$C$57:$H$62","testDataRange":"$C$63:$H$68","allDataRange":"$C$38:$H$68","isPartitionSheet":true,"output_var":{"varId":5,"varName":"Y"},"partitionData":false,"priorClassProbabilityCode":1,"numOutputClasses":2,"successClass":"2","successCutoffProb":0.5,"rescalerParams":{"technique":null,"correction":null,"normType":null,"rescale":false},"estimatorParams":{"neuronWeightSeed":12345,"numHiddenLayers":2,"layerNodes":[4,4],"numEpochs":30,"errorTolerance":0.01,"weightDecayTraining":0,"gradientDescentStepSize":0.10000000000000001,"weightChangeMomentum":0.59999999999999998,"hiddenLayerSigmoidCode":1,"outputLayerSigmoidCode":1,"learningOrder":1,"learningOrderRandomSeed":null,"responseCorrection":0.01,"stoppingRules":{"dataForErrorComputation":1,"maxNumEpochsWithNoImprovement":5,"maxTime":3600,"minRelativeErrorChange":0.0001,"minRelativeErrorChangeNullModel":0.001}},"networkArchCode":2}</t>
  </si>
  <si>
    <t>Training: Net 1</t>
  </si>
  <si>
    <t>Validation: Net 1</t>
  </si>
  <si>
    <t>Testing: Net 1</t>
  </si>
  <si>
    <t>Actual\Predicted</t>
  </si>
  <si>
    <t>Training: Net 2</t>
  </si>
  <si>
    <t>Validation: Net 2</t>
  </si>
  <si>
    <t>Testing: Net 2</t>
  </si>
  <si>
    <t>Training: Net 3</t>
  </si>
  <si>
    <t>Validation: Net 3</t>
  </si>
  <si>
    <t>Testing: Net 3</t>
  </si>
  <si>
    <t>Training: Net 4</t>
  </si>
  <si>
    <t>Validation: Net 4</t>
  </si>
  <si>
    <t>Testing: Net 4</t>
  </si>
  <si>
    <t>Training: Net 5</t>
  </si>
  <si>
    <t>Validation: Net 5</t>
  </si>
  <si>
    <t>Testing: Net 5</t>
  </si>
  <si>
    <t>Training: Net 6</t>
  </si>
  <si>
    <t>Validation: Net 6</t>
  </si>
  <si>
    <t>Testing: Net 6</t>
  </si>
  <si>
    <t>Training: Net 7</t>
  </si>
  <si>
    <t>Validation: Net 7</t>
  </si>
  <si>
    <t>Testing: Net 7</t>
  </si>
  <si>
    <t>Training: Net 8</t>
  </si>
  <si>
    <t>Validation: Net 8</t>
  </si>
  <si>
    <t>Testing: Net 8</t>
  </si>
  <si>
    <t>Training: Net 9</t>
  </si>
  <si>
    <t>Validation: Net 9</t>
  </si>
  <si>
    <t>Testing: Net 9</t>
  </si>
  <si>
    <t>Training: Net 10</t>
  </si>
  <si>
    <t>Validation: Net 10</t>
  </si>
  <si>
    <t>Testing: Net 10</t>
  </si>
  <si>
    <t>Training: Net 11</t>
  </si>
  <si>
    <t>Validation: Net 11</t>
  </si>
  <si>
    <t>Testing: Net 11</t>
  </si>
  <si>
    <t>Training: Net 12</t>
  </si>
  <si>
    <t>Validation: Net 12</t>
  </si>
  <si>
    <t>Testing: Net 12</t>
  </si>
  <si>
    <t>Training: Net 13</t>
  </si>
  <si>
    <t>Validation: Net 13</t>
  </si>
  <si>
    <t>Testing: Net 13</t>
  </si>
  <si>
    <t>Training: Net 14</t>
  </si>
  <si>
    <t>Validation: Net 14</t>
  </si>
  <si>
    <t>Testing: Net 14</t>
  </si>
  <si>
    <t>Training: Net 15</t>
  </si>
  <si>
    <t>Validation: Net 15</t>
  </si>
  <si>
    <t>Testing: Net 15</t>
  </si>
  <si>
    <t>Training: Net 16</t>
  </si>
  <si>
    <t>Validation: Net 16</t>
  </si>
  <si>
    <t>Testing: Net 16</t>
  </si>
  <si>
    <t>Training: Net 17</t>
  </si>
  <si>
    <t>Validation: Net 17</t>
  </si>
  <si>
    <t>Testing: Net 17</t>
  </si>
  <si>
    <t>Training: Net 18</t>
  </si>
  <si>
    <t>Validation: Net 18</t>
  </si>
  <si>
    <t>Testing: Net 18</t>
  </si>
  <si>
    <t>Training: Net 19</t>
  </si>
  <si>
    <t>Validation: Net 19</t>
  </si>
  <si>
    <t>Testing: Net 19</t>
  </si>
  <si>
    <t>Training: Net 20</t>
  </si>
  <si>
    <t>Validation: Net 20</t>
  </si>
  <si>
    <t>Testing: Net 20</t>
  </si>
  <si>
    <t>Date: 26-Jun-2020 10:14:21</t>
  </si>
  <si>
    <t>Data Mining: Neural Network Classification - Stored Model</t>
  </si>
  <si>
    <t>Date: 26-Jun-2020 10:16:56</t>
  </si>
  <si>
    <t>PMML Model</t>
  </si>
  <si>
    <t>&lt;?xml version="1.0" encoding="utf-8"?&gt;</t>
  </si>
  <si>
    <t>&lt;PMML version="4.2" xsi:schemaLocation="http://www.dmg.org/PMML-4_2 http://www.dmg.org/v4-2/pmml-4-2.xsd" xmlns:xsi="http://www.w3.org/2001/XMLSchema-instance" xmlns="http://www.dmg.org/PMML-4_2"&gt;</t>
  </si>
  <si>
    <t>&lt;Header copyright="Copyright (c) 2020 Frontline Systems Inc." description="NeuralNetwork"&gt;</t>
  </si>
  <si>
    <t>&lt;Application name="XLMinerSDK" version="20.0.1.0"/&gt;</t>
  </si>
  <si>
    <t>&lt;Timestamp&gt;2020-6-26 10:16:56&lt;/Timestamp&gt;</t>
  </si>
  <si>
    <t>&lt;/Header&gt;</t>
  </si>
  <si>
    <t>&lt;DataDictionary numberOfFields="5"&gt;</t>
  </si>
  <si>
    <t>&lt;DataField optype="continuous" dataType="double" name="age"/&gt;</t>
  </si>
  <si>
    <t>&lt;DataField optype="continuous" dataType="double" name="gender"/&gt;</t>
  </si>
  <si>
    <t>&lt;DataField optype="continuous" dataType="double" name="pay"/&gt;</t>
  </si>
  <si>
    <t>&lt;DataField optype="continuous" dataType="double" name="status"/&gt;</t>
  </si>
  <si>
    <t>&lt;DataField optype="categorical" dataType="string" name="Y"&gt;</t>
  </si>
  <si>
    <t>&lt;Value value="1"/&gt;</t>
  </si>
  <si>
    <t>&lt;Value value="2"/&gt;</t>
  </si>
  <si>
    <t>&lt;/DataField&gt;</t>
  </si>
  <si>
    <t>&lt;/DataDictionary&gt;</t>
  </si>
  <si>
    <t>&lt;NeuralNetwork modelName="NeuralNetwork" functionName="classification" algorithmName="NeuralNetwork" normalizationMethod="none" activationFunction="logistic" numberOfLayers="1"&gt;</t>
  </si>
  <si>
    <t>&lt;MiningSchema&gt;</t>
  </si>
  <si>
    <t>&lt;MiningField name="Y" usageType="predicted"/&gt;</t>
  </si>
  <si>
    <t>&lt;MiningField name="age" usageType="active"/&gt;</t>
  </si>
  <si>
    <t>&lt;MiningField name="gender" usageType="active"/&gt;</t>
  </si>
  <si>
    <t>&lt;MiningField name="pay" usageType="active"/&gt;</t>
  </si>
  <si>
    <t>&lt;MiningField name="status" usageType="active"/&gt;</t>
  </si>
  <si>
    <t>&lt;/MiningSchema&gt;</t>
  </si>
  <si>
    <t>&lt;Output&gt;</t>
  </si>
  <si>
    <t>&lt;OutputField optype="categorical" dataType="string" name="Predicted_Y" feature="predictedValue"/&gt;</t>
  </si>
  <si>
    <t>&lt;/Output&gt;</t>
  </si>
  <si>
    <t>&lt;Targets&gt;</t>
  </si>
  <si>
    <t>&lt;Target field="Y" optype="categorical"&gt;</t>
  </si>
  <si>
    <t>&lt;TargetValue value="1" priorProbability="0.72222222222222221"/&gt;</t>
  </si>
  <si>
    <t>&lt;TargetValue value="2" priorProbability="0.27777777777777779"/&gt;</t>
  </si>
  <si>
    <t>&lt;/Target&gt;</t>
  </si>
  <si>
    <t>&lt;/Targets&gt;</t>
  </si>
  <si>
    <t>&lt;LocalTransformations/&gt;</t>
  </si>
  <si>
    <t>&lt;NeuralInputs numberOfInputs="4"&gt;</t>
  </si>
  <si>
    <t>&lt;NeuralInput id="0"&gt;</t>
  </si>
  <si>
    <t>&lt;DerivedField optype="continuous" dataType="double"&gt;</t>
  </si>
  <si>
    <t>&lt;FieldRef field="age"/&gt;</t>
  </si>
  <si>
    <t>&lt;/DerivedField&gt;</t>
  </si>
  <si>
    <t>&lt;/NeuralInput&gt;</t>
  </si>
  <si>
    <t>&lt;NeuralInput id="1"&gt;</t>
  </si>
  <si>
    <t>&lt;FieldRef field="gender"/&gt;</t>
  </si>
  <si>
    <t>&lt;NeuralInput id="2"&gt;</t>
  </si>
  <si>
    <t>&lt;FieldRef field="pay"/&gt;</t>
  </si>
  <si>
    <t>&lt;NeuralInput id="3"&gt;</t>
  </si>
  <si>
    <t>&lt;FieldRef field="status"/&gt;</t>
  </si>
  <si>
    <t>&lt;/NeuralInputs&gt;</t>
  </si>
  <si>
    <t>&lt;NeuralLayer numberOfNeurons="25" activationFunction="logistic"&gt;</t>
  </si>
  <si>
    <t>&lt;Neuron id="4" bias="0.00064505452994174407"&gt;</t>
  </si>
  <si>
    <t>&lt;Con from="0" weight="-0.088261978129965488"/&gt;</t>
  </si>
  <si>
    <t>&lt;Con from="1" weight="0.3114469786925167"/&gt;</t>
  </si>
  <si>
    <t>&lt;Con from="2" weight="-1.1594466964246379"/&gt;</t>
  </si>
  <si>
    <t>&lt;Con from="3" weight="0.45936378370969921"/&gt;</t>
  </si>
  <si>
    <t>&lt;/Neuron&gt;</t>
  </si>
  <si>
    <t>&lt;Neuron id="5" bias="-5.9292624003869775e-08"&gt;</t>
  </si>
  <si>
    <t>&lt;Con from="0" weight="0.46769435713901558"/&gt;</t>
  </si>
  <si>
    <t>&lt;Con from="1" weight="0.42591970522341815"/&gt;</t>
  </si>
  <si>
    <t>&lt;Con from="2" weight="-0.26415822903698827"/&gt;</t>
  </si>
  <si>
    <t>&lt;Con from="3" weight="0.52936431306026721"/&gt;</t>
  </si>
  <si>
    <t>&lt;Neuron id="6" bias="-0.00031151653608750584"&gt;</t>
  </si>
  <si>
    <t>&lt;Con from="0" weight="-0.17499699475958161"/&gt;</t>
  </si>
  <si>
    <t>&lt;Con from="1" weight="0.74399230283700168"/&gt;</t>
  </si>
  <si>
    <t>&lt;Con from="2" weight="-0.43242984673970475"/&gt;</t>
  </si>
  <si>
    <t>&lt;Con from="3" weight="-0.30675477275883345"/&gt;</t>
  </si>
  <si>
    <t>&lt;Neuron id="7" bias="-0.0021016347151771668"&gt;</t>
  </si>
  <si>
    <t>&lt;Con from="0" weight="0.028236017983472229"/&gt;</t>
  </si>
  <si>
    <t>&lt;Con from="1" weight="-0.082759992065110963"/&gt;</t>
  </si>
  <si>
    <t>&lt;Con from="2" weight="-0.49565315171900176"/&gt;</t>
  </si>
  <si>
    <t>&lt;Con from="3" weight="-0.16555668850066152"/&gt;</t>
  </si>
  <si>
    <t>&lt;Neuron id="8" bias="-6.0202241226737127e-09"&gt;</t>
  </si>
  <si>
    <t>&lt;Con from="0" weight="-0.57695914456671471"/&gt;</t>
  </si>
  <si>
    <t>&lt;Con from="1" weight="0.57317384249900172"/&gt;</t>
  </si>
  <si>
    <t>&lt;Con from="2" weight="-0.084451757818543138"/&gt;</t>
  </si>
  <si>
    <t>&lt;Con from="3" weight="-0.31999431767092601"/&gt;</t>
  </si>
  <si>
    <t>&lt;Neuron id="9" bias="0.0020105571110831202"&gt;</t>
  </si>
  <si>
    <t>&lt;Con from="0" weight="0.13138574643432049"/&gt;</t>
  </si>
  <si>
    <t>&lt;Con from="1" weight="0.16458077875606072"/&gt;</t>
  </si>
  <si>
    <t>&lt;Con from="2" weight="-0.46659823599234557"/&gt;</t>
  </si>
  <si>
    <t>&lt;Con from="3" weight="0.145611638508747"/&gt;</t>
  </si>
  <si>
    <t>&lt;Neuron id="10" bias="-0.0007544944971266804"&gt;</t>
  </si>
  <si>
    <t>&lt;Con from="0" weight="0.047280815421561435"/&gt;</t>
  </si>
  <si>
    <t>&lt;Con from="1" weight="-0.44572313886106146"/&gt;</t>
  </si>
  <si>
    <t>&lt;Con from="2" weight="-0.18679114009910192"/&gt;</t>
  </si>
  <si>
    <t>&lt;Con from="3" weight="0.31728329185230497"/&gt;</t>
  </si>
  <si>
    <t>&lt;Neuron id="11" bias="2.2824549383005252e-11"&gt;</t>
  </si>
  <si>
    <t>&lt;Con from="0" weight="0.86432868834804066"/&gt;</t>
  </si>
  <si>
    <t>&lt;Con from="1" weight="0.31075764180090726"/&gt;</t>
  </si>
  <si>
    <t>&lt;Con from="2" weight="-0.66641408572923644"/&gt;</t>
  </si>
  <si>
    <t>&lt;Con from="3" weight="0.038945663144713212"/&gt;</t>
  </si>
  <si>
    <t>&lt;Neuron id="12" bias="1.7738502102441923e-12"&gt;</t>
  </si>
  <si>
    <t>&lt;Con from="0" weight="1.013218555774557"/&gt;</t>
  </si>
  <si>
    <t>&lt;Con from="1" weight="0.31459933520384742"/&gt;</t>
  </si>
  <si>
    <t>&lt;Con from="2" weight="-0.11104823117554119"/&gt;</t>
  </si>
  <si>
    <t>&lt;Con from="3" weight="0.10741776863378383"/&gt;</t>
  </si>
  <si>
    <t>&lt;Neuron id="13" bias="0.0032387610959074258"&gt;</t>
  </si>
  <si>
    <t>&lt;Con from="0" weight="0.094731305941762656"/&gt;</t>
  </si>
  <si>
    <t>&lt;Con from="1" weight="-0.48113052199025413"/&gt;</t>
  </si>
  <si>
    <t>&lt;Con from="2" weight="-0.51839645417559332"/&gt;</t>
  </si>
  <si>
    <t>&lt;Con from="3" weight="-0.40319837494606808"/&gt;</t>
  </si>
  <si>
    <t>&lt;Neuron id="14" bias="-1.1027697853509518e-05"&gt;</t>
  </si>
  <si>
    <t>&lt;Con from="0" weight="0.28963815651131736"/&gt;</t>
  </si>
  <si>
    <t>&lt;Con from="1" weight="-0.70989100130877014"/&gt;</t>
  </si>
  <si>
    <t>&lt;Con from="2" weight="-0.43900410222754771"/&gt;</t>
  </si>
  <si>
    <t>&lt;Con from="3" weight="0.49123142080462545"/&gt;</t>
  </si>
  <si>
    <t>&lt;Neuron id="15" bias="1.3761830796896917e-06"&gt;</t>
  </si>
  <si>
    <t>&lt;Con from="0" weight="-0.20413654966333328"/&gt;</t>
  </si>
  <si>
    <t>&lt;Con from="1" weight="-0.23101055769647796"/&gt;</t>
  </si>
  <si>
    <t>&lt;Con from="2" weight="-0.99296718525292216"/&gt;</t>
  </si>
  <si>
    <t>&lt;Con from="3" weight="-0.051686313395144859"/&gt;</t>
  </si>
  <si>
    <t>&lt;Neuron id="16" bias="4.8385748667267082e-05"&gt;</t>
  </si>
  <si>
    <t>&lt;Con from="0" weight="-0.20552129058717225"/&gt;</t>
  </si>
  <si>
    <t>&lt;Con from="1" weight="-0.96441155685973368"/&gt;</t>
  </si>
  <si>
    <t>&lt;Con from="2" weight="0.92256799487341046"/&gt;</t>
  </si>
  <si>
    <t>&lt;Con from="3" weight="0.013514726581223217"/&gt;</t>
  </si>
  <si>
    <t>&lt;Neuron id="17" bias="-4.5739712331963292e-12"&gt;</t>
  </si>
  <si>
    <t>&lt;Con from="0" weight="1.0147710812420085"/&gt;</t>
  </si>
  <si>
    <t>&lt;Con from="1" weight="0.24893328778411525"/&gt;</t>
  </si>
  <si>
    <t>&lt;Con from="2" weight="0.32868742228098946"/&gt;</t>
  </si>
  <si>
    <t>&lt;Con from="3" weight="-0.10673719885609081"/&gt;</t>
  </si>
  <si>
    <t>&lt;Neuron id="18" bias="5.5018867874998217e-16"&gt;</t>
  </si>
  <si>
    <t>&lt;Con from="0" weight="-1.3505939585657964"/&gt;</t>
  </si>
  <si>
    <t>&lt;Con from="1" weight="-1.2371920599197033"/&gt;</t>
  </si>
  <si>
    <t>&lt;Con from="2" weight="0.77838942554111223"/&gt;</t>
  </si>
  <si>
    <t>&lt;Con from="3" weight="0.21156530713715083"/&gt;</t>
  </si>
  <si>
    <t>&lt;Neuron id="19" bias="-9.0311270676632408e-09"&gt;</t>
  </si>
  <si>
    <t>&lt;Con from="0" weight="0.56501181613094531"/&gt;</t>
  </si>
  <si>
    <t>&lt;Con from="1" weight="-0.48946557433641319"/&gt;</t>
  </si>
  <si>
    <t>&lt;Con from="2" weight="0.37079868444883318"/&gt;</t>
  </si>
  <si>
    <t>&lt;Con from="3" weight="0.10108648566206781"/&gt;</t>
  </si>
  <si>
    <t>&lt;Neuron id="20" bias="2.4512682311479658e-08"&gt;</t>
  </si>
  <si>
    <t>&lt;Con from="0" weight="-0.45983209237400535"/&gt;</t>
  </si>
  <si>
    <t>&lt;Con from="1" weight="-0.28170916149986225"/&gt;</t>
  </si>
  <si>
    <t>&lt;Con from="2" weight="-0.6422039554280341"/&gt;</t>
  </si>
  <si>
    <t>&lt;Con from="3" weight="0.19609396219101086"/&gt;</t>
  </si>
  <si>
    <t>&lt;Neuron id="21" bias="0.0022790006627809362"&gt;</t>
  </si>
  <si>
    <t>&lt;Con from="0" weight="-0.044054368866647757"/&gt;</t>
  </si>
  <si>
    <t>&lt;Con from="1" weight="-0.62216700317414109"/&gt;</t>
  </si>
  <si>
    <t>&lt;Con from="2" weight="0.60423798838293441"/&gt;</t>
  </si>
  <si>
    <t>&lt;Con from="3" weight="0.24052792975133763"/&gt;</t>
  </si>
  <si>
    <t>&lt;Neuron id="22" bias="-0.0015458777288654701"&gt;</t>
  </si>
  <si>
    <t>&lt;Con from="0" weight="0.057987261853538932"/&gt;</t>
  </si>
  <si>
    <t>&lt;Con from="1" weight="-0.45642493404237072"/&gt;</t>
  </si>
  <si>
    <t>&lt;Con from="2" weight="0.3149730878125922"/&gt;</t>
  </si>
  <si>
    <t>&lt;Con from="3" weight="-0.16253395698678652"/&gt;</t>
  </si>
  <si>
    <t>&lt;Neuron id="23" bias="2.2535810321842288e-07"&gt;</t>
  </si>
  <si>
    <t>&lt;Con from="0" weight="-0.36511880048153111"/&gt;</t>
  </si>
  <si>
    <t>&lt;Con from="1" weight="0.87633265097241142"/&gt;</t>
  </si>
  <si>
    <t>&lt;Con from="2" weight="0.029592472169806754"/&gt;</t>
  </si>
  <si>
    <t>&lt;Con from="3" weight="0.12150106899115524"/&gt;</t>
  </si>
  <si>
    <t>&lt;Neuron id="24" bias="-1.2294942600584361e-06"&gt;</t>
  </si>
  <si>
    <t>&lt;Con from="0" weight="0.27579783692762239"/&gt;</t>
  </si>
  <si>
    <t>&lt;Con from="1" weight="0.68015577332545507"/&gt;</t>
  </si>
  <si>
    <t>&lt;Con from="2" weight="0.46697585043782541"/&gt;</t>
  </si>
  <si>
    <t>&lt;Con from="3" weight="-0.2201034501785776"/&gt;</t>
  </si>
  <si>
    <t>&lt;Neuron id="25" bias="4.031122953818443e-06"&gt;</t>
  </si>
  <si>
    <t>&lt;Con from="0" weight="0.43379222831671738"/&gt;</t>
  </si>
  <si>
    <t>&lt;Con from="1" weight="-0.87388013982498058"/&gt;</t>
  </si>
  <si>
    <t>&lt;Con from="2" weight="-0.36563083418202369"/&gt;</t>
  </si>
  <si>
    <t>&lt;Con from="3" weight="-0.58798019099649401"/&gt;</t>
  </si>
  <si>
    <t>&lt;Neuron id="26" bias="3.294345351946969e-09"&gt;</t>
  </si>
  <si>
    <t>&lt;Con from="0" weight="0.57080035326423206"/&gt;</t>
  </si>
  <si>
    <t>&lt;Con from="1" weight="-0.000971461252901444"/&gt;</t>
  </si>
  <si>
    <t>&lt;Con from="2" weight="-0.39223800302940798"/&gt;</t>
  </si>
  <si>
    <t>&lt;Con from="3" weight="0.31735649677175376"/&gt;</t>
  </si>
  <si>
    <t>&lt;Neuron id="27" bias="-1.5158629152395133e-07"&gt;</t>
  </si>
  <si>
    <t>&lt;Con from="0" weight="0.42420990462072494"/&gt;</t>
  </si>
  <si>
    <t>&lt;Con from="1" weight="0.34682477471437839"/&gt;</t>
  </si>
  <si>
    <t>&lt;Con from="2" weight="0.069260080706524993"/&gt;</t>
  </si>
  <si>
    <t>&lt;Con from="3" weight="0.21955587596883833"/&gt;</t>
  </si>
  <si>
    <t>&lt;Neuron id="28" bias="-1.2897634006805491e-07"&gt;</t>
  </si>
  <si>
    <t>&lt;Con from="0" weight="-0.4466884137034533"/&gt;</t>
  </si>
  <si>
    <t>&lt;Con from="1" weight="-0.32517425547449652"/&gt;</t>
  </si>
  <si>
    <t>&lt;Con from="2" weight="0.11198374759623415"/&gt;</t>
  </si>
  <si>
    <t>&lt;Con from="3" weight="-0.083512586746530115"/&gt;</t>
  </si>
  <si>
    <t>&lt;/NeuralLayer&gt;</t>
  </si>
  <si>
    <t>&lt;NeuralLayer numberOfNeurons="2" activationFunction="logistic"&gt;</t>
  </si>
  <si>
    <t>&lt;Neuron id="29" bias="0.051170068268232734"&gt;</t>
  </si>
  <si>
    <t>&lt;Con from="4" weight="-0.038746157291379354"/&gt;</t>
  </si>
  <si>
    <t>&lt;Con from="5" weight="0.17536122084240849"/&gt;</t>
  </si>
  <si>
    <t>&lt;Con from="6" weight="-0.46351132888727703"/&gt;</t>
  </si>
  <si>
    <t>&lt;Con from="7" weight="0.21915469524235232"/&gt;</t>
  </si>
  <si>
    <t>&lt;Con from="8" weight="0.18707813916694591"/&gt;</t>
  </si>
  <si>
    <t>&lt;Con from="9" weight="0.21730314573954124"/&gt;</t>
  </si>
  <si>
    <t>&lt;Con from="10" weight="-0.061343667635507207"/&gt;</t>
  </si>
  <si>
    <t>&lt;Con from="11" weight="0.26291582694016952"/&gt;</t>
  </si>
  <si>
    <t>&lt;Con from="12" weight="-0.016042529154384613"/&gt;</t>
  </si>
  <si>
    <t>&lt;Con from="13" weight="0.30871408972768516"/&gt;</t>
  </si>
  <si>
    <t>&lt;Con from="14" weight="-0.12175671592040618"/&gt;</t>
  </si>
  <si>
    <t>&lt;Con from="15" weight="-0.12242780524646282"/&gt;</t>
  </si>
  <si>
    <t>&lt;Con from="16" weight="0.033427284067021078"/&gt;</t>
  </si>
  <si>
    <t>&lt;Con from="17" weight="0.019062350482400413"/&gt;</t>
  </si>
  <si>
    <t>&lt;Con from="18" weight="-0.19750895366500779"/&gt;</t>
  </si>
  <si>
    <t>&lt;Con from="19" weight="-0.013579785851173356"/&gt;</t>
  </si>
  <si>
    <t>&lt;Con from="20" weight="-0.23078435037621742"/&gt;</t>
  </si>
  <si>
    <t>&lt;Con from="21" weight="0.23556325612189732"/&gt;</t>
  </si>
  <si>
    <t>&lt;Con from="22" weight="0.011160273131489696"/&gt;</t>
  </si>
  <si>
    <t>&lt;Con from="23" weight="-0.12798172320757648"/&gt;</t>
  </si>
  <si>
    <t>&lt;Con from="24" weight="0.082424059600732791"/&gt;</t>
  </si>
  <si>
    <t>&lt;Con from="25" weight="0.11606122790113918"/&gt;</t>
  </si>
  <si>
    <t>&lt;Con from="26" weight="-0.1362576570702492"/&gt;</t>
  </si>
  <si>
    <t>&lt;Con from="27" weight="0.10795746990467912"/&gt;</t>
  </si>
  <si>
    <t>&lt;Con from="28" weight="0.026760190379478972"/&gt;</t>
  </si>
  <si>
    <t>&lt;Neuron id="30" bias="-0.06313895809424909"&gt;</t>
  </si>
  <si>
    <t>&lt;Con from="4" weight="-0.18278849086269791"/&gt;</t>
  </si>
  <si>
    <t>&lt;Con from="5" weight="-0.13756327498048709"/&gt;</t>
  </si>
  <si>
    <t>&lt;Con from="6" weight="0.12655590464360816"/&gt;</t>
  </si>
  <si>
    <t>&lt;Con from="7" weight="0.30039756929164074"/&gt;</t>
  </si>
  <si>
    <t>&lt;Con from="8" weight="0.12430300955454891"/&gt;</t>
  </si>
  <si>
    <t>&lt;Con from="9" weight="-0.32430886837157424"/&gt;</t>
  </si>
  <si>
    <t>&lt;Con from="10" weight="-0.037643570257933669"/&gt;</t>
  </si>
  <si>
    <t>&lt;Con from="11" weight="0.34214846392570514"/&gt;</t>
  </si>
  <si>
    <t>&lt;Con from="12" weight="0.062700775972675107"/&gt;</t>
  </si>
  <si>
    <t>&lt;Con from="13" weight="-0.058484090177612295"/&gt;</t>
  </si>
  <si>
    <t>&lt;Con from="14" weight="-0.020107088544140395"/&gt;</t>
  </si>
  <si>
    <t>&lt;Con from="15" weight="0.001935550218136811"/&gt;</t>
  </si>
  <si>
    <t>&lt;Con from="16" weight="-0.19377860116866408"/&gt;</t>
  </si>
  <si>
    <t>&lt;Con from="17" weight="-0.27202242928363468"/&gt;</t>
  </si>
  <si>
    <t>&lt;Con from="18" weight="-0.16427652309527482"/&gt;</t>
  </si>
  <si>
    <t>&lt;Con from="19" weight="0.05281624719170161"/&gt;</t>
  </si>
  <si>
    <t>&lt;Con from="20" weight="-0.2839470258996078"/&gt;</t>
  </si>
  <si>
    <t>&lt;Con from="21" weight="-0.18257418288846189"/&gt;</t>
  </si>
  <si>
    <t>&lt;Con from="22" weight="0.14175939670619855"/&gt;</t>
  </si>
  <si>
    <t>&lt;Con from="23" weight="-0.081669479516604138"/&gt;</t>
  </si>
  <si>
    <t>&lt;Con from="24" weight="-0.15553821061766637"/&gt;</t>
  </si>
  <si>
    <t>&lt;Con from="25" weight="-0.46031251280279345"/&gt;</t>
  </si>
  <si>
    <t>&lt;Con from="26" weight="-0.083811032860464041"/&gt;</t>
  </si>
  <si>
    <t>&lt;Con from="27" weight="-0.14589523831534329"/&gt;</t>
  </si>
  <si>
    <t>&lt;Con from="28" weight="-0.38578487739193495"/&gt;</t>
  </si>
  <si>
    <t>&lt;NeuralOutputs numberOfOutputs="2"&gt;</t>
  </si>
  <si>
    <t>&lt;NeuralOutput outputNeuron="29"&gt;</t>
  </si>
  <si>
    <t>&lt;DerivedField optype="categorical" dataType="string"&gt;</t>
  </si>
  <si>
    <t>&lt;NormDiscrete field="Y" value="1"/&gt;</t>
  </si>
  <si>
    <t>&lt;/NeuralOutput&gt;</t>
  </si>
  <si>
    <t>&lt;NeuralOutput outputNeuron="30"&gt;</t>
  </si>
  <si>
    <t>&lt;NormDiscrete field="Y" value="2"/&gt;</t>
  </si>
  <si>
    <t>&lt;/NeuralOutputs&gt;</t>
  </si>
  <si>
    <t>&lt;/NeuralNetwork&gt;</t>
  </si>
  <si>
    <t>&lt;/PMML&gt;</t>
  </si>
  <si>
    <t>Testing: Classification Summary</t>
  </si>
  <si>
    <t>Training Log</t>
  </si>
  <si>
    <t>Training: Classification Summary</t>
  </si>
  <si>
    <t>Validation: Classification Summary</t>
  </si>
  <si>
    <t>Data Mining: Neural Network Classification - Prediction of Testing Data</t>
  </si>
  <si>
    <t>Confusion Matrix</t>
  </si>
  <si>
    <t>Error Report</t>
  </si>
  <si>
    <t>Class</t>
  </si>
  <si>
    <t># Cases</t>
  </si>
  <si>
    <t># Errors</t>
  </si>
  <si>
    <t>% Error</t>
  </si>
  <si>
    <t>Overall</t>
  </si>
  <si>
    <t>Metrics</t>
  </si>
  <si>
    <t>Metric</t>
  </si>
  <si>
    <t>Value</t>
  </si>
  <si>
    <t>Accuracy (#correct)</t>
  </si>
  <si>
    <t>Accuracy (%correct)</t>
  </si>
  <si>
    <t>Specificity</t>
  </si>
  <si>
    <t>Sensitivity (Recall)</t>
  </si>
  <si>
    <t>Precision</t>
  </si>
  <si>
    <t>F1 score</t>
  </si>
  <si>
    <t>Data Mining: Neural Network Classification - Prediction of Validation Data</t>
  </si>
  <si>
    <t>Data Mining: Neural Network Classification - Prediction of Training Data</t>
  </si>
  <si>
    <t>Data Mining: Neural Network Classification - Training Log</t>
  </si>
  <si>
    <t>Epoch</t>
  </si>
  <si>
    <t>Training: Network Error (Cross Entropy)</t>
  </si>
  <si>
    <t>Training: Data Error (Misclassification)</t>
  </si>
  <si>
    <t>Epoch 1</t>
  </si>
  <si>
    <t>Epoch 2</t>
  </si>
  <si>
    <t>Epoch 3</t>
  </si>
  <si>
    <t>Epoch 4</t>
  </si>
  <si>
    <t>Epoch 5</t>
  </si>
  <si>
    <t>Epoch 6</t>
  </si>
  <si>
    <t>Epoch 7</t>
  </si>
  <si>
    <t>Epoch 8</t>
  </si>
  <si>
    <t>{"comment":"this RASON template was auto-generated by Analytic Solver Data Mining","datasources":{},"datasets":{},"estimator":{"neuralNetClassificationEstimator":{"type":"classification","algorithm":"neuralNetwork","parameters":{"categoricalFeaturesNames":[],"dataForErrorComputation":"ONLY_TRAIN","errorTolerance":0.01,"hiddenLayerActivation":"LOGISTIC_SIGMOID","learningOrder":"ORIGINAL","learningOrderSeed":12345,"learningRate":0.10000000000000001,"maxNumEpochsWithNoImprovement":5,"maxTrainingTimeSeconds":3600,"minRelativeErrorChange":0.0001,"minRelativeErrorChangeComparedToNullModel":0.001,"numEpochs":30,"numNeurons":[25],"outputLayerActivation":"LOGISTIC_SIGMOID","priorProbMethod":"EMPIRICAL","weightDecay":0,"weightInitSeed":12345,"weightMomentum":0.59999999999999998}}},"actions":{}}</t>
  </si>
  <si>
    <t># Hidden Layers</t>
  </si>
  <si>
    <t># Nodes in Hidden Layer 1</t>
  </si>
  <si>
    <t>Show neural network weights?</t>
  </si>
  <si>
    <t>Output Options</t>
  </si>
  <si>
    <t>Summary report of scoring on training data</t>
  </si>
  <si>
    <t>Summary report of scoring on validation data</t>
  </si>
  <si>
    <t>Summary report of scoring on test data</t>
  </si>
  <si>
    <t>נקבה</t>
  </si>
  <si>
    <t>מעמד כלכלי נמוך</t>
  </si>
  <si>
    <t>מעמד ביניים</t>
  </si>
  <si>
    <t>מעמד כלכלי גבוה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</si>
</sst>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
  </numFmts>
  <fonts count="11" x14ac:knownFonts="1">
    <font>
      <sz val="10"/>
      <color rgb="FF000000"/>
      <name val="Arial"/>
    </font>
    <font>
      <sz val="10"/>
      <color theme="1"/>
      <name val="Arial"/>
      <family val="2"/>
    </font>
    <font>
      <sz val="10"/>
      <name val="Arial"/>
      <family val="2"/>
    </font>
    <font>
      <sz val="11"/>
      <color rgb="FF000000"/>
      <name val="Arial"/>
      <family val="2"/>
    </font>
    <font>
      <sz val="10"/>
      <color rgb="FF000000"/>
      <name val="Arial"/>
      <family val="2"/>
    </font>
    <font>
      <b/>
      <sz val="10"/>
      <color rgb="FF4169E1"/>
      <name val="Calibri"/>
      <family val="2"/>
    </font>
    <font>
      <sz val="10"/>
      <color rgb="FF000000"/>
      <name val="Calibri"/>
      <family val="2"/>
    </font>
    <font>
      <b/>
      <sz val="14"/>
      <color rgb="FF4169E1"/>
      <name val="Calibri"/>
      <family val="2"/>
    </font>
    <font>
      <b/>
      <sz val="14"/>
      <name val="Calibri"/>
      <family val="2"/>
    </font>
    <font>
      <b/>
      <sz val="12"/>
      <name val="Calibri"/>
      <family val="2"/>
    </font>
    <font>
      <u/>
      <sz val="10"/>
      <color theme="10"/>
      <name val="Arial"/>
      <family val="2"/>
    </font>
  </fonts>
  <fills count="10">
    <fill>
      <patternFill patternType="none"/>
    </fill>
    <fill>
      <patternFill patternType="gray125"/>
    </fill>
    <fill>
      <patternFill patternType="solid">
        <fgColor theme="6" tint="0.39997558519241921"/>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bgColor indexed="64"/>
      </patternFill>
    </fill>
    <fill>
      <patternFill patternType="solid">
        <fgColor theme="6"/>
        <bgColor indexed="64"/>
      </patternFill>
    </fill>
    <fill>
      <patternFill patternType="solid">
        <fgColor rgb="FFD3D3D3"/>
        <bgColor indexed="64"/>
      </patternFill>
    </fill>
    <fill>
      <patternFill patternType="solid">
        <fgColor rgb="FFEBEBF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s>
  <cellStyleXfs count="3">
    <xf numFmtId="0" fontId="0" fillId="0" borderId="0"/>
    <xf numFmtId="0" fontId="4" fillId="0" borderId="0"/>
    <xf numFmtId="0" fontId="10" fillId="0" borderId="0" applyNumberFormat="0" applyFill="0" applyBorder="0" applyAlignment="0" applyProtection="0"/>
  </cellStyleXfs>
  <cellXfs count="72">
    <xf numFmtId="0" fontId="0" fillId="0" borderId="0" xfId="0" applyFont="1" applyAlignment="1"/>
    <xf numFmtId="0" fontId="1" fillId="0" borderId="0" xfId="0" applyFont="1"/>
    <xf numFmtId="164" fontId="2" fillId="0" borderId="0" xfId="0" applyNumberFormat="1" applyFont="1" applyAlignment="1"/>
    <xf numFmtId="0" fontId="1" fillId="0" borderId="0" xfId="0" applyFont="1" applyAlignment="1"/>
    <xf numFmtId="0" fontId="1" fillId="0" borderId="0" xfId="0" applyFont="1" applyAlignment="1"/>
    <xf numFmtId="0" fontId="3" fillId="0" borderId="0" xfId="0" applyFont="1" applyAlignment="1">
      <alignment horizontal="right"/>
    </xf>
    <xf numFmtId="0" fontId="2" fillId="0" borderId="0" xfId="0" quotePrefix="1" applyFont="1" applyAlignment="1"/>
    <xf numFmtId="0" fontId="2" fillId="0" borderId="0" xfId="0" applyFont="1" applyAlignment="1"/>
    <xf numFmtId="0" fontId="2" fillId="0" borderId="0" xfId="0" applyFont="1" applyAlignment="1"/>
    <xf numFmtId="164" fontId="1" fillId="0" borderId="0" xfId="0" applyNumberFormat="1" applyFont="1" applyAlignment="1"/>
    <xf numFmtId="0" fontId="4" fillId="0" borderId="0" xfId="0" applyFont="1" applyAlignment="1"/>
    <xf numFmtId="10" fontId="0" fillId="0" borderId="0" xfId="0" applyNumberFormat="1" applyFont="1" applyAlignment="1"/>
    <xf numFmtId="9" fontId="0" fillId="0" borderId="0" xfId="0" applyNumberFormat="1" applyFont="1" applyAlignment="1"/>
    <xf numFmtId="0" fontId="3" fillId="0" borderId="0" xfId="1" applyFont="1" applyAlignment="1">
      <alignment horizontal="right"/>
    </xf>
    <xf numFmtId="0" fontId="1" fillId="0" borderId="0" xfId="1" quotePrefix="1" applyFont="1"/>
    <xf numFmtId="0" fontId="1" fillId="0" borderId="0" xfId="1" applyFont="1"/>
    <xf numFmtId="0" fontId="2" fillId="2" borderId="0" xfId="1" applyFont="1" applyFill="1"/>
    <xf numFmtId="0" fontId="4" fillId="0" borderId="0" xfId="1"/>
    <xf numFmtId="0" fontId="1" fillId="0" borderId="0" xfId="1" applyFont="1" applyAlignment="1">
      <alignment horizontal="left" readingOrder="1"/>
    </xf>
    <xf numFmtId="0" fontId="1" fillId="2" borderId="0" xfId="1" applyFont="1" applyFill="1"/>
    <xf numFmtId="0" fontId="2" fillId="0" borderId="1" xfId="1" applyFont="1" applyBorder="1"/>
    <xf numFmtId="0" fontId="4" fillId="0" borderId="1" xfId="1" applyBorder="1"/>
    <xf numFmtId="0" fontId="4" fillId="2" borderId="0" xfId="1" applyFill="1"/>
    <xf numFmtId="0" fontId="1" fillId="3" borderId="1" xfId="1" applyFont="1" applyFill="1" applyBorder="1"/>
    <xf numFmtId="0" fontId="4" fillId="4" borderId="1" xfId="1" applyFill="1" applyBorder="1"/>
    <xf numFmtId="10" fontId="1" fillId="3" borderId="1" xfId="1" applyNumberFormat="1" applyFont="1" applyFill="1" applyBorder="1"/>
    <xf numFmtId="0" fontId="1" fillId="5" borderId="1" xfId="1" applyFont="1" applyFill="1" applyBorder="1"/>
    <xf numFmtId="0" fontId="4" fillId="6" borderId="1" xfId="1" applyFill="1" applyBorder="1"/>
    <xf numFmtId="10" fontId="4" fillId="5" borderId="1" xfId="1" applyNumberFormat="1" applyFill="1" applyBorder="1"/>
    <xf numFmtId="9" fontId="4" fillId="5" borderId="1" xfId="1" applyNumberFormat="1" applyFill="1" applyBorder="1"/>
    <xf numFmtId="0" fontId="1" fillId="7" borderId="0" xfId="1" applyFont="1" applyFill="1"/>
    <xf numFmtId="0" fontId="4" fillId="7" borderId="0" xfId="1" applyFill="1"/>
    <xf numFmtId="9" fontId="4" fillId="0" borderId="0" xfId="1" applyNumberFormat="1"/>
    <xf numFmtId="10" fontId="4" fillId="0" borderId="0" xfId="1" applyNumberFormat="1"/>
    <xf numFmtId="1" fontId="1" fillId="0" borderId="0" xfId="0" applyNumberFormat="1" applyFont="1" applyAlignment="1"/>
    <xf numFmtId="1" fontId="3" fillId="0" borderId="0" xfId="0" applyNumberFormat="1" applyFont="1" applyAlignment="1">
      <alignment horizontal="right"/>
    </xf>
    <xf numFmtId="1" fontId="2" fillId="0" borderId="0" xfId="0" quotePrefix="1" applyNumberFormat="1" applyFont="1" applyAlignment="1"/>
    <xf numFmtId="1" fontId="2" fillId="0" borderId="0" xfId="0" applyNumberFormat="1" applyFont="1" applyAlignment="1"/>
    <xf numFmtId="1" fontId="4" fillId="0" borderId="0" xfId="0" applyNumberFormat="1" applyFont="1" applyAlignment="1"/>
    <xf numFmtId="1" fontId="0" fillId="0" borderId="0" xfId="0" applyNumberFormat="1" applyFont="1" applyAlignment="1"/>
    <xf numFmtId="0" fontId="0" fillId="0" borderId="0" xfId="0" quotePrefix="1" applyFont="1" applyAlignment="1">
      <alignment wrapText="1"/>
    </xf>
    <xf numFmtId="0" fontId="7" fillId="0" borderId="0" xfId="0" applyFont="1" applyAlignment="1">
      <alignment horizontal="left"/>
    </xf>
    <xf numFmtId="0" fontId="8" fillId="0" borderId="0" xfId="0" applyFont="1" applyAlignment="1">
      <alignment horizontal="left"/>
    </xf>
    <xf numFmtId="0" fontId="0" fillId="0" borderId="0" xfId="0" applyFont="1" applyAlignment="1">
      <alignment horizontal="right"/>
    </xf>
    <xf numFmtId="0" fontId="0" fillId="0" borderId="0" xfId="0" applyFont="1" applyAlignment="1">
      <alignment horizontal="left"/>
    </xf>
    <xf numFmtId="0" fontId="6" fillId="0" borderId="2" xfId="0" applyFont="1" applyFill="1" applyBorder="1" applyAlignment="1"/>
    <xf numFmtId="0" fontId="5" fillId="9" borderId="2" xfId="0" applyFont="1" applyFill="1" applyBorder="1" applyAlignment="1">
      <alignment horizontal="center"/>
    </xf>
    <xf numFmtId="165" fontId="0" fillId="0" borderId="0" xfId="0" applyNumberFormat="1" applyFont="1" applyAlignment="1"/>
    <xf numFmtId="0" fontId="10" fillId="0" borderId="0" xfId="2" applyAlignment="1">
      <alignment horizontal="left"/>
    </xf>
    <xf numFmtId="0" fontId="0" fillId="0" borderId="0" xfId="0" quotePrefix="1" applyFont="1" applyAlignment="1"/>
    <xf numFmtId="0" fontId="10" fillId="0" borderId="3" xfId="2" applyFill="1" applyBorder="1" applyAlignment="1"/>
    <xf numFmtId="0" fontId="6" fillId="0" borderId="5" xfId="0" applyFont="1" applyFill="1" applyBorder="1" applyAlignment="1"/>
    <xf numFmtId="0" fontId="9" fillId="8" borderId="3" xfId="0" applyFont="1" applyFill="1" applyBorder="1" applyAlignment="1">
      <alignment horizontal="left"/>
    </xf>
    <xf numFmtId="0" fontId="9" fillId="8" borderId="4" xfId="0" applyFont="1" applyFill="1" applyBorder="1" applyAlignment="1">
      <alignment horizontal="left"/>
    </xf>
    <xf numFmtId="0" fontId="9" fillId="8" borderId="5" xfId="0" applyFont="1" applyFill="1" applyBorder="1" applyAlignment="1">
      <alignment horizontal="left"/>
    </xf>
    <xf numFmtId="0" fontId="5" fillId="9" borderId="3" xfId="0" applyFont="1" applyFill="1" applyBorder="1" applyAlignment="1">
      <alignment horizontal="left"/>
    </xf>
    <xf numFmtId="0" fontId="5" fillId="9" borderId="4" xfId="0" applyFont="1" applyFill="1" applyBorder="1" applyAlignment="1">
      <alignment horizontal="left"/>
    </xf>
    <xf numFmtId="0" fontId="5" fillId="9" borderId="5" xfId="0" applyFont="1" applyFill="1" applyBorder="1" applyAlignment="1">
      <alignment horizontal="left"/>
    </xf>
    <xf numFmtId="0" fontId="6" fillId="0" borderId="3" xfId="0" applyFont="1" applyFill="1" applyBorder="1" applyAlignment="1">
      <alignment horizontal="left"/>
    </xf>
    <xf numFmtId="0" fontId="6" fillId="0" borderId="4" xfId="0" applyFont="1" applyFill="1" applyBorder="1" applyAlignment="1">
      <alignment horizontal="left"/>
    </xf>
    <xf numFmtId="0" fontId="6" fillId="0" borderId="5" xfId="0" applyFont="1" applyFill="1" applyBorder="1" applyAlignment="1">
      <alignment horizontal="left"/>
    </xf>
    <xf numFmtId="0" fontId="6" fillId="0" borderId="3" xfId="0" applyFont="1" applyFill="1" applyBorder="1" applyAlignment="1"/>
    <xf numFmtId="0" fontId="6" fillId="0" borderId="4" xfId="0" applyFont="1" applyFill="1" applyBorder="1" applyAlignment="1"/>
    <xf numFmtId="0" fontId="9" fillId="8" borderId="6" xfId="0" applyFont="1" applyFill="1" applyBorder="1" applyAlignment="1">
      <alignment horizontal="left"/>
    </xf>
    <xf numFmtId="0" fontId="9" fillId="8" borderId="7" xfId="0" applyFont="1" applyFill="1" applyBorder="1" applyAlignment="1">
      <alignment horizontal="left"/>
    </xf>
    <xf numFmtId="0" fontId="9" fillId="8" borderId="8" xfId="0" applyFont="1" applyFill="1" applyBorder="1" applyAlignment="1">
      <alignment horizontal="left"/>
    </xf>
    <xf numFmtId="0" fontId="1" fillId="0" borderId="0" xfId="1" applyFont="1" applyAlignment="1"/>
    <xf numFmtId="0" fontId="1" fillId="0" borderId="0" xfId="1" applyFont="1" applyAlignment="1"/>
    <xf numFmtId="0" fontId="1" fillId="0" borderId="0" xfId="1" applyFont="1" applyAlignment="1"/>
    <xf numFmtId="0" fontId="1" fillId="0" borderId="0" xfId="1" applyFont="1" applyAlignment="1"/>
    <xf numFmtId="0" fontId="1" fillId="0" borderId="0" xfId="1" applyFont="1" applyAlignment="1"/>
    <xf numFmtId="0" fontId="1" fillId="0" borderId="0" xfId="1" applyFont="1" applyAlignment="1"/>
  </cellXfs>
  <cellStyles count="3">
    <cellStyle name="Normal" xfId="0" builtinId="0"/>
    <cellStyle name="Normal 2" xfId="1" xr:uid="{89CD3EF1-3B77-487D-933E-C3DF831BBC4F}"/>
    <cellStyle name="היפר-קישור" xfId="2" builtinId="8"/>
  </cellStyles>
  <dxfs count="562">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border outline="0">
        <top style="thin">
          <color rgb="FF808080"/>
        </top>
      </border>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border outline="0">
        <top style="thin">
          <color rgb="FF808080"/>
        </top>
      </border>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border outline="0">
        <top style="thin">
          <color rgb="FF808080"/>
        </top>
      </border>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e-IL" sz="1400" b="0" i="0" baseline="0">
                <a:effectLst/>
              </a:rPr>
              <a:t>העדפות לא משלמים לועד בית</a:t>
            </a:r>
            <a:endParaRPr lang="he-IL"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FB-4D7E-A9AE-BA349D5A34E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FB-4D7E-A9AE-BA349D5A34E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FFB-4D7E-A9AE-BA349D5A34E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FFB-4D7E-A9AE-BA349D5A34E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FFB-4D7E-A9AE-BA349D5A34EC}"/>
              </c:ext>
            </c:extLst>
          </c:dPt>
          <c:dLbls>
            <c:dLbl>
              <c:idx val="0"/>
              <c:tx>
                <c:rich>
                  <a:bodyPr/>
                  <a:lstStyle/>
                  <a:p>
                    <a:fld id="{D42D280E-1EEB-420B-938A-AEC423791432}" type="VALUE">
                      <a:rPr lang="en-US"/>
                      <a:pPr/>
                      <a:t>[ערך]</a:t>
                    </a:fld>
                    <a:endParaRPr lang="en-US"/>
                  </a:p>
                  <a:p>
                    <a:r>
                      <a:rPr lang="en-US"/>
                      <a:t>U1</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0FFB-4D7E-A9AE-BA349D5A34EC}"/>
                </c:ext>
              </c:extLst>
            </c:dLbl>
            <c:dLbl>
              <c:idx val="1"/>
              <c:tx>
                <c:rich>
                  <a:bodyPr/>
                  <a:lstStyle/>
                  <a:p>
                    <a:fld id="{0D9C63CF-499F-4C20-B046-E3FA5403CB1F}" type="VALUE">
                      <a:rPr lang="en-US"/>
                      <a:pPr/>
                      <a:t>[ערך]</a:t>
                    </a:fld>
                    <a:endParaRPr lang="en-US"/>
                  </a:p>
                  <a:p>
                    <a:r>
                      <a:rPr lang="en-US"/>
                      <a:t>U2</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FFB-4D7E-A9AE-BA349D5A34EC}"/>
                </c:ext>
              </c:extLst>
            </c:dLbl>
            <c:dLbl>
              <c:idx val="2"/>
              <c:tx>
                <c:rich>
                  <a:bodyPr/>
                  <a:lstStyle/>
                  <a:p>
                    <a:fld id="{0B8370E2-027E-4422-9D93-A39F115DAC46}" type="VALUE">
                      <a:rPr lang="en-US"/>
                      <a:pPr/>
                      <a:t>[ערך]</a:t>
                    </a:fld>
                    <a:endParaRPr lang="en-US"/>
                  </a:p>
                  <a:p>
                    <a:r>
                      <a:rPr lang="en-US"/>
                      <a:t>U3</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0FFB-4D7E-A9AE-BA349D5A34EC}"/>
                </c:ext>
              </c:extLst>
            </c:dLbl>
            <c:dLbl>
              <c:idx val="3"/>
              <c:tx>
                <c:rich>
                  <a:bodyPr/>
                  <a:lstStyle/>
                  <a:p>
                    <a:fld id="{32608E80-CC66-4DA5-B055-0CEEF477D41E}" type="VALUE">
                      <a:rPr lang="en-US"/>
                      <a:pPr/>
                      <a:t>[ערך]</a:t>
                    </a:fld>
                    <a:endParaRPr lang="en-US"/>
                  </a:p>
                  <a:p>
                    <a:r>
                      <a:rPr lang="en-US"/>
                      <a:t>U4</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0FFB-4D7E-A9AE-BA349D5A34EC}"/>
                </c:ext>
              </c:extLst>
            </c:dLbl>
            <c:dLbl>
              <c:idx val="4"/>
              <c:tx>
                <c:rich>
                  <a:bodyPr/>
                  <a:lstStyle/>
                  <a:p>
                    <a:fld id="{20C17EA5-A91D-441E-AF06-00E06E50B67C}" type="VALUE">
                      <a:rPr lang="en-US"/>
                      <a:pPr/>
                      <a:t>[ערך]</a:t>
                    </a:fld>
                    <a:endParaRPr lang="en-US"/>
                  </a:p>
                  <a:p>
                    <a:r>
                      <a:rPr lang="en-US"/>
                      <a:t>U5</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0FFB-4D7E-A9AE-BA349D5A34E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'לפי תשלום לועד בית'!$L$33:$P$33</c:f>
              <c:numCache>
                <c:formatCode>0.00%</c:formatCode>
                <c:ptCount val="5"/>
                <c:pt idx="0">
                  <c:v>0.46250000000000002</c:v>
                </c:pt>
                <c:pt idx="1">
                  <c:v>0.40625</c:v>
                </c:pt>
                <c:pt idx="2">
                  <c:v>4.3749999999999997E-2</c:v>
                </c:pt>
                <c:pt idx="3">
                  <c:v>6.25E-2</c:v>
                </c:pt>
                <c:pt idx="4">
                  <c:v>2.5000000000000001E-2</c:v>
                </c:pt>
              </c:numCache>
            </c:numRef>
          </c:val>
          <c:extLst>
            <c:ext xmlns:c16="http://schemas.microsoft.com/office/drawing/2014/chart" uri="{C3380CC4-5D6E-409C-BE32-E72D297353CC}">
              <c16:uniqueId val="{0000000A-0FFB-4D7E-A9AE-BA349D5A34EC}"/>
            </c:ext>
          </c:extLst>
        </c:ser>
        <c:dLbls>
          <c:showLegendKey val="0"/>
          <c:showVal val="0"/>
          <c:showCatName val="0"/>
          <c:showSerName val="0"/>
          <c:showPercent val="0"/>
          <c:showBubbleSize val="0"/>
          <c:showLeaderLines val="1"/>
        </c:dLbls>
        <c:firstSliceAng val="36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e-IL"/>
              <a:t>העדפות ה</a:t>
            </a:r>
            <a:r>
              <a:rPr lang="he-IL" baseline="0"/>
              <a:t>משלמים לועד בית</a:t>
            </a:r>
            <a:endParaRPr lang="he-I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D2-4D52-99F3-44063A546EC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D2-4D52-99F3-44063A546EC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1D2-4D52-99F3-44063A546EC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1D2-4D52-99F3-44063A546EC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1D2-4D52-99F3-44063A546ECA}"/>
              </c:ext>
            </c:extLst>
          </c:dPt>
          <c:dLbls>
            <c:dLbl>
              <c:idx val="0"/>
              <c:tx>
                <c:rich>
                  <a:bodyPr/>
                  <a:lstStyle/>
                  <a:p>
                    <a:fld id="{7D49A92D-C9D0-44FD-8044-6412FE2F2FC7}" type="VALUE">
                      <a:rPr lang="en-US"/>
                      <a:pPr/>
                      <a:t>[ערך]</a:t>
                    </a:fld>
                    <a:endParaRPr lang="en-US"/>
                  </a:p>
                  <a:p>
                    <a:r>
                      <a:rPr lang="en-US"/>
                      <a:t>U1</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1D2-4D52-99F3-44063A546ECA}"/>
                </c:ext>
              </c:extLst>
            </c:dLbl>
            <c:dLbl>
              <c:idx val="1"/>
              <c:tx>
                <c:rich>
                  <a:bodyPr/>
                  <a:lstStyle/>
                  <a:p>
                    <a:fld id="{E0352D07-E727-42ED-9F0E-ED5862BBCD6A}" type="VALUE">
                      <a:rPr lang="en-US"/>
                      <a:pPr/>
                      <a:t>[ערך]</a:t>
                    </a:fld>
                    <a:br>
                      <a:rPr lang="en-US"/>
                    </a:br>
                    <a:r>
                      <a:rPr lang="en-US"/>
                      <a:t>U2</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1D2-4D52-99F3-44063A546ECA}"/>
                </c:ext>
              </c:extLst>
            </c:dLbl>
            <c:dLbl>
              <c:idx val="2"/>
              <c:tx>
                <c:rich>
                  <a:bodyPr/>
                  <a:lstStyle/>
                  <a:p>
                    <a:fld id="{A5847171-B684-41E9-8B55-0ED4539BB056}" type="VALUE">
                      <a:rPr lang="en-US"/>
                      <a:pPr/>
                      <a:t>[ערך]</a:t>
                    </a:fld>
                    <a:br>
                      <a:rPr lang="en-US"/>
                    </a:br>
                    <a:r>
                      <a:rPr lang="en-US"/>
                      <a:t>U3</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1D2-4D52-99F3-44063A546ECA}"/>
                </c:ext>
              </c:extLst>
            </c:dLbl>
            <c:dLbl>
              <c:idx val="3"/>
              <c:tx>
                <c:rich>
                  <a:bodyPr/>
                  <a:lstStyle/>
                  <a:p>
                    <a:fld id="{B1B4A741-C74F-40B0-9E82-9A6F1F542467}" type="VALUE">
                      <a:rPr lang="en-US"/>
                      <a:pPr/>
                      <a:t>[ערך]</a:t>
                    </a:fld>
                    <a:endParaRPr lang="en-US"/>
                  </a:p>
                  <a:p>
                    <a:r>
                      <a:rPr lang="en-US"/>
                      <a:t>U4</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51D2-4D52-99F3-44063A546ECA}"/>
                </c:ext>
              </c:extLst>
            </c:dLbl>
            <c:dLbl>
              <c:idx val="4"/>
              <c:tx>
                <c:rich>
                  <a:bodyPr/>
                  <a:lstStyle/>
                  <a:p>
                    <a:fld id="{6464F0F8-B095-4F24-BA59-3E94295A0294}" type="VALUE">
                      <a:rPr lang="en-US"/>
                      <a:pPr/>
                      <a:t>[ערך]</a:t>
                    </a:fld>
                    <a:endParaRPr lang="en-US"/>
                  </a:p>
                  <a:p>
                    <a:r>
                      <a:rPr lang="en-US"/>
                      <a:t>U5</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51D2-4D52-99F3-44063A546EC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'לפי תשלום לועד בית'!$L$35:$P$35</c:f>
              <c:numCache>
                <c:formatCode>0.00%</c:formatCode>
                <c:ptCount val="5"/>
                <c:pt idx="0">
                  <c:v>0.52139999999999997</c:v>
                </c:pt>
                <c:pt idx="1">
                  <c:v>0.39279999999999998</c:v>
                </c:pt>
                <c:pt idx="2">
                  <c:v>1.8749999999999999E-2</c:v>
                </c:pt>
                <c:pt idx="3" formatCode="0%">
                  <c:v>0.05</c:v>
                </c:pt>
                <c:pt idx="4" formatCode="0%">
                  <c:v>1.4200000000000001E-2</c:v>
                </c:pt>
              </c:numCache>
            </c:numRef>
          </c:val>
          <c:extLst>
            <c:ext xmlns:c16="http://schemas.microsoft.com/office/drawing/2014/chart" uri="{C3380CC4-5D6E-409C-BE32-E72D297353CC}">
              <c16:uniqueId val="{0000000A-51D2-4D52-99F3-44063A546ECA}"/>
            </c:ext>
          </c:extLst>
        </c:ser>
        <c:dLbls>
          <c:showLegendKey val="0"/>
          <c:showVal val="0"/>
          <c:showCatName val="0"/>
          <c:showSerName val="0"/>
          <c:showPercent val="0"/>
          <c:showBubbleSize val="0"/>
          <c:showLeaderLines val="1"/>
        </c:dLbls>
        <c:firstSliceAng val="36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e-IL" sz="1400" b="0" i="0" baseline="0">
                <a:effectLst/>
              </a:rPr>
              <a:t>העדפות בקרב כלל הנדגמים</a:t>
            </a:r>
            <a:endParaRPr lang="he-IL"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8C-4352-9C05-3951C3ADFC7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8C-4352-9C05-3951C3ADFC7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F8C-4352-9C05-3951C3ADFC7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F8C-4352-9C05-3951C3ADFC7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F8C-4352-9C05-3951C3ADFC79}"/>
              </c:ext>
            </c:extLst>
          </c:dPt>
          <c:dLbls>
            <c:dLbl>
              <c:idx val="0"/>
              <c:tx>
                <c:rich>
                  <a:bodyPr/>
                  <a:lstStyle/>
                  <a:p>
                    <a:fld id="{D42D280E-1EEB-420B-938A-AEC423791432}" type="VALUE">
                      <a:rPr lang="en-US"/>
                      <a:pPr/>
                      <a:t>[ערך]</a:t>
                    </a:fld>
                    <a:endParaRPr lang="en-US"/>
                  </a:p>
                  <a:p>
                    <a:r>
                      <a:rPr lang="en-US"/>
                      <a:t>U1</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F8C-4352-9C05-3951C3ADFC79}"/>
                </c:ext>
              </c:extLst>
            </c:dLbl>
            <c:dLbl>
              <c:idx val="1"/>
              <c:tx>
                <c:rich>
                  <a:bodyPr/>
                  <a:lstStyle/>
                  <a:p>
                    <a:fld id="{0D9C63CF-499F-4C20-B046-E3FA5403CB1F}" type="VALUE">
                      <a:rPr lang="en-US"/>
                      <a:pPr/>
                      <a:t>[ערך]</a:t>
                    </a:fld>
                    <a:endParaRPr lang="en-US"/>
                  </a:p>
                  <a:p>
                    <a:r>
                      <a:rPr lang="en-US"/>
                      <a:t>U2</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F8C-4352-9C05-3951C3ADFC79}"/>
                </c:ext>
              </c:extLst>
            </c:dLbl>
            <c:dLbl>
              <c:idx val="2"/>
              <c:tx>
                <c:rich>
                  <a:bodyPr/>
                  <a:lstStyle/>
                  <a:p>
                    <a:fld id="{0B8370E2-027E-4422-9D93-A39F115DAC46}" type="VALUE">
                      <a:rPr lang="en-US"/>
                      <a:pPr/>
                      <a:t>[ערך]</a:t>
                    </a:fld>
                    <a:endParaRPr lang="en-US"/>
                  </a:p>
                  <a:p>
                    <a:r>
                      <a:rPr lang="en-US"/>
                      <a:t>U3</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F8C-4352-9C05-3951C3ADFC79}"/>
                </c:ext>
              </c:extLst>
            </c:dLbl>
            <c:dLbl>
              <c:idx val="3"/>
              <c:tx>
                <c:rich>
                  <a:bodyPr/>
                  <a:lstStyle/>
                  <a:p>
                    <a:fld id="{32608E80-CC66-4DA5-B055-0CEEF477D41E}" type="VALUE">
                      <a:rPr lang="en-US"/>
                      <a:pPr/>
                      <a:t>[ערך]</a:t>
                    </a:fld>
                    <a:endParaRPr lang="en-US"/>
                  </a:p>
                  <a:p>
                    <a:r>
                      <a:rPr lang="en-US"/>
                      <a:t>U4</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5F8C-4352-9C05-3951C3ADFC79}"/>
                </c:ext>
              </c:extLst>
            </c:dLbl>
            <c:dLbl>
              <c:idx val="4"/>
              <c:tx>
                <c:rich>
                  <a:bodyPr/>
                  <a:lstStyle/>
                  <a:p>
                    <a:fld id="{20C17EA5-A91D-441E-AF06-00E06E50B67C}" type="VALUE">
                      <a:rPr lang="en-US"/>
                      <a:pPr/>
                      <a:t>[ערך]</a:t>
                    </a:fld>
                    <a:endParaRPr lang="en-US"/>
                  </a:p>
                  <a:p>
                    <a:r>
                      <a:rPr lang="en-US"/>
                      <a:t>U5</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5F8C-4352-9C05-3951C3ADFC7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'לפי תשלום לועד בית'!$L$37:$P$37</c:f>
              <c:numCache>
                <c:formatCode>0%</c:formatCode>
                <c:ptCount val="5"/>
                <c:pt idx="0">
                  <c:v>0.49</c:v>
                </c:pt>
                <c:pt idx="1">
                  <c:v>0.4</c:v>
                </c:pt>
                <c:pt idx="2" formatCode="0.00%">
                  <c:v>3.3329999999999999E-2</c:v>
                </c:pt>
                <c:pt idx="3" formatCode="0.00%">
                  <c:v>5.6599999999999998E-2</c:v>
                </c:pt>
                <c:pt idx="4">
                  <c:v>0.02</c:v>
                </c:pt>
              </c:numCache>
            </c:numRef>
          </c:val>
          <c:extLst>
            <c:ext xmlns:c16="http://schemas.microsoft.com/office/drawing/2014/chart" uri="{C3380CC4-5D6E-409C-BE32-E72D297353CC}">
              <c16:uniqueId val="{0000000A-5F8C-4352-9C05-3951C3ADFC79}"/>
            </c:ext>
          </c:extLst>
        </c:ser>
        <c:dLbls>
          <c:showLegendKey val="0"/>
          <c:showVal val="0"/>
          <c:showCatName val="0"/>
          <c:showSerName val="0"/>
          <c:showPercent val="0"/>
          <c:showBubbleSize val="0"/>
          <c:showLeaderLines val="1"/>
        </c:dLbls>
        <c:firstSliceAng val="36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e-IL" b="0"/>
              <a:t>פילוח</a:t>
            </a:r>
            <a:r>
              <a:rPr lang="he-IL" b="0" baseline="0"/>
              <a:t> העדפות בקרב נשים</a:t>
            </a:r>
            <a:endParaRPr lang="en-US" b="0"/>
          </a:p>
        </c:rich>
      </c:tx>
      <c:layout>
        <c:manualLayout>
          <c:xMode val="edge"/>
          <c:yMode val="edge"/>
          <c:x val="0.28164776830171134"/>
          <c:y val="8.9364202609002238E-3"/>
        </c:manualLayout>
      </c:layout>
      <c:overlay val="0"/>
      <c:spPr>
        <a:noFill/>
        <a:ln>
          <a:noFill/>
        </a:ln>
        <a:effectLst/>
      </c:sp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30-4083-8949-3D1C96F753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30-4083-8949-3D1C96F753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30-4083-8949-3D1C96F753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30-4083-8949-3D1C96F753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30-4083-8949-3D1C96F753E6}"/>
              </c:ext>
            </c:extLst>
          </c:dPt>
          <c:dLbls>
            <c:dLbl>
              <c:idx val="0"/>
              <c:tx>
                <c:rich>
                  <a:bodyPr/>
                  <a:lstStyle/>
                  <a:p>
                    <a:r>
                      <a:rPr lang="en-US"/>
                      <a:t>U</a:t>
                    </a:r>
                    <a:fld id="{AFFBE62F-1736-4DFE-AEA3-3110DD4E05E3}" type="CATEGORYNAME">
                      <a:rPr lang="en-US"/>
                      <a:pPr/>
                      <a:t>[שם קטגוריה]</a:t>
                    </a:fld>
                    <a:r>
                      <a:rPr lang="en-US" baseline="0"/>
                      <a:t>
</a:t>
                    </a:r>
                    <a:fld id="{CB817EF7-B3C5-4DFD-AE16-1567363525A2}" type="PERCENTAGE">
                      <a:rPr lang="en-US" baseline="0"/>
                      <a:pPr/>
                      <a:t>[אחוז]</a:t>
                    </a:fld>
                    <a:endParaRPr lang="en-US" baseline="0"/>
                  </a:p>
                </c:rich>
              </c:tx>
              <c:dLblPos val="inEnd"/>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0E30-4083-8949-3D1C96F753E6}"/>
                </c:ext>
              </c:extLst>
            </c:dLbl>
            <c:dLbl>
              <c:idx val="1"/>
              <c:layout>
                <c:manualLayout>
                  <c:x val="0.10250569476081997"/>
                  <c:y val="-0.18038331454340473"/>
                </c:manualLayout>
              </c:layout>
              <c:tx>
                <c:rich>
                  <a:bodyPr/>
                  <a:lstStyle/>
                  <a:p>
                    <a:r>
                      <a:rPr lang="en-US"/>
                      <a:t>U2</a:t>
                    </a:r>
                    <a:r>
                      <a:rPr lang="en-US" baseline="0"/>
                      <a:t>
</a:t>
                    </a:r>
                    <a:fld id="{1E24BC4E-9825-4E91-80F6-D8B70E3543C7}" type="PERCENTAGE">
                      <a:rPr lang="en-US" baseline="0"/>
                      <a:pPr/>
                      <a:t>[אחוז]</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E30-4083-8949-3D1C96F753E6}"/>
                </c:ext>
              </c:extLst>
            </c:dLbl>
            <c:dLbl>
              <c:idx val="2"/>
              <c:layout>
                <c:manualLayout>
                  <c:x val="-5.3020928362137568E-17"/>
                  <c:y val="2.4875621890547265E-2"/>
                </c:manualLayout>
              </c:layout>
              <c:tx>
                <c:rich>
                  <a:bodyPr/>
                  <a:lstStyle/>
                  <a:p>
                    <a:r>
                      <a:rPr lang="en-US"/>
                      <a:t>U3</a:t>
                    </a:r>
                    <a:r>
                      <a:rPr lang="en-US" baseline="0"/>
                      <a:t>
</a:t>
                    </a:r>
                    <a:fld id="{E41ADE2E-D6E5-469D-9238-90734BAC6DBD}" type="PERCENTAGE">
                      <a:rPr lang="en-US" baseline="0"/>
                      <a:pPr/>
                      <a:t>[אחוז]</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0E30-4083-8949-3D1C96F753E6}"/>
                </c:ext>
              </c:extLst>
            </c:dLbl>
            <c:dLbl>
              <c:idx val="3"/>
              <c:layout>
                <c:manualLayout>
                  <c:x val="8.6762521414516028E-3"/>
                  <c:y val="9.9502487562189053E-3"/>
                </c:manualLayout>
              </c:layout>
              <c:tx>
                <c:rich>
                  <a:bodyPr/>
                  <a:lstStyle/>
                  <a:p>
                    <a:r>
                      <a:rPr lang="en-US"/>
                      <a:t>U4</a:t>
                    </a:r>
                    <a:r>
                      <a:rPr lang="en-US" baseline="0"/>
                      <a:t>
</a:t>
                    </a:r>
                    <a:fld id="{84BE32D8-74BA-4B72-8C17-0834F52F5FBD}" type="PERCENTAGE">
                      <a:rPr lang="en-US" baseline="0"/>
                      <a:pPr/>
                      <a:t>[אחוז]</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0E30-4083-8949-3D1C96F753E6}"/>
                </c:ext>
              </c:extLst>
            </c:dLbl>
            <c:dLbl>
              <c:idx val="4"/>
              <c:layout>
                <c:manualLayout>
                  <c:x val="-2.8920840471504815E-3"/>
                  <c:y val="1.990049751243779E-2"/>
                </c:manualLayout>
              </c:layout>
              <c:tx>
                <c:rich>
                  <a:bodyPr/>
                  <a:lstStyle/>
                  <a:p>
                    <a:r>
                      <a:rPr lang="en-US"/>
                      <a:t>U5</a:t>
                    </a:r>
                    <a:r>
                      <a:rPr lang="en-US" baseline="0"/>
                      <a:t>
</a:t>
                    </a:r>
                    <a:fld id="{9B633E5F-FD0E-4480-84C2-960DE832FA8C}" type="PERCENTAGE">
                      <a:rPr lang="en-US" baseline="0"/>
                      <a:pPr/>
                      <a:t>[אחוז]</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0E30-4083-8949-3D1C96F753E6}"/>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he-IL"/>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val>
            <c:numRef>
              <c:f>'לפי מין'!$L$32:$P$32</c:f>
              <c:numCache>
                <c:formatCode>General</c:formatCode>
                <c:ptCount val="5"/>
                <c:pt idx="0">
                  <c:v>98</c:v>
                </c:pt>
                <c:pt idx="1">
                  <c:v>95</c:v>
                </c:pt>
                <c:pt idx="2">
                  <c:v>8</c:v>
                </c:pt>
                <c:pt idx="3">
                  <c:v>13</c:v>
                </c:pt>
                <c:pt idx="4">
                  <c:v>6</c:v>
                </c:pt>
              </c:numCache>
            </c:numRef>
          </c:val>
          <c:extLst>
            <c:ext xmlns:c16="http://schemas.microsoft.com/office/drawing/2014/chart" uri="{C3380CC4-5D6E-409C-BE32-E72D297353CC}">
              <c16:uniqueId val="{0000000A-0E30-4083-8949-3D1C96F753E6}"/>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C-0E30-4083-8949-3D1C96F753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0E30-4083-8949-3D1C96F753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0E30-4083-8949-3D1C96F753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0E30-4083-8949-3D1C96F753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0E30-4083-8949-3D1C96F753E6}"/>
              </c:ext>
            </c:extLst>
          </c:dPt>
          <c:val>
            <c:numRef>
              <c:f>'לפי מין'!$L$33:$P$33</c:f>
              <c:numCache>
                <c:formatCode>0.00%</c:formatCode>
                <c:ptCount val="5"/>
                <c:pt idx="0">
                  <c:v>0.44550000000000001</c:v>
                </c:pt>
                <c:pt idx="1">
                  <c:v>0.43190000000000001</c:v>
                </c:pt>
                <c:pt idx="2">
                  <c:v>3.6400000000000002E-2</c:v>
                </c:pt>
                <c:pt idx="3">
                  <c:v>5.91E-2</c:v>
                </c:pt>
                <c:pt idx="4">
                  <c:v>2.7300000000000001E-2</c:v>
                </c:pt>
              </c:numCache>
            </c:numRef>
          </c:val>
          <c:extLst>
            <c:ext xmlns:c16="http://schemas.microsoft.com/office/drawing/2014/chart" uri="{C3380CC4-5D6E-409C-BE32-E72D297353CC}">
              <c16:uniqueId val="{00000015-0E30-4083-8949-3D1C96F753E6}"/>
            </c:ext>
          </c:extLst>
        </c:ser>
        <c:dLbls>
          <c:showLegendKey val="0"/>
          <c:showVal val="0"/>
          <c:showCatName val="0"/>
          <c:showSerName val="0"/>
          <c:showPercent val="0"/>
          <c:showBubbleSize val="0"/>
          <c:showLeaderLines val="0"/>
        </c:dLbls>
        <c:firstSliceAng val="36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e-IL" sz="1400" b="0" i="0" baseline="0">
                <a:effectLst/>
              </a:rPr>
              <a:t>פילוח העדפות בקרב גברים</a:t>
            </a:r>
            <a:endParaRPr lang="he-IL" sz="1400" b="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BE-4BB1-9763-D9D30A3592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BE-4BB1-9763-D9D30A3592A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BE-4BB1-9763-D9D30A3592A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ABE-4BB1-9763-D9D30A3592A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ABE-4BB1-9763-D9D30A3592AA}"/>
              </c:ext>
            </c:extLst>
          </c:dPt>
          <c:dLbls>
            <c:dLbl>
              <c:idx val="0"/>
              <c:tx>
                <c:rich>
                  <a:bodyPr/>
                  <a:lstStyle/>
                  <a:p>
                    <a:fld id="{77CF02D3-0B5A-4C4B-89D7-41F23A95AC53}" type="VALUE">
                      <a:rPr lang="en-US"/>
                      <a:pPr/>
                      <a:t>[ערך]</a:t>
                    </a:fld>
                    <a:endParaRPr lang="en-US"/>
                  </a:p>
                  <a:p>
                    <a:r>
                      <a:rPr lang="en-US"/>
                      <a:t>U1</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DABE-4BB1-9763-D9D30A3592AA}"/>
                </c:ext>
              </c:extLst>
            </c:dLbl>
            <c:dLbl>
              <c:idx val="1"/>
              <c:tx>
                <c:rich>
                  <a:bodyPr/>
                  <a:lstStyle/>
                  <a:p>
                    <a:fld id="{5DC4D39C-E9DA-4AB6-BA99-18301EBB42D3}" type="VALUE">
                      <a:rPr lang="en-US"/>
                      <a:pPr/>
                      <a:t>[ערך]</a:t>
                    </a:fld>
                    <a:endParaRPr lang="en-US"/>
                  </a:p>
                  <a:p>
                    <a:r>
                      <a:rPr lang="en-US"/>
                      <a:t>U2</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ABE-4BB1-9763-D9D30A3592AA}"/>
                </c:ext>
              </c:extLst>
            </c:dLbl>
            <c:dLbl>
              <c:idx val="2"/>
              <c:tx>
                <c:rich>
                  <a:bodyPr/>
                  <a:lstStyle/>
                  <a:p>
                    <a:fld id="{63C9F6A3-A530-4E76-B12A-49A39D4845D5}" type="VALUE">
                      <a:rPr lang="en-US"/>
                      <a:pPr/>
                      <a:t>[ערך]</a:t>
                    </a:fld>
                    <a:r>
                      <a:rPr lang="en-US"/>
                      <a:t> </a:t>
                    </a:r>
                  </a:p>
                  <a:p>
                    <a:r>
                      <a:rPr lang="en-US"/>
                      <a:t>U3</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DABE-4BB1-9763-D9D30A3592AA}"/>
                </c:ext>
              </c:extLst>
            </c:dLbl>
            <c:dLbl>
              <c:idx val="3"/>
              <c:tx>
                <c:rich>
                  <a:bodyPr/>
                  <a:lstStyle/>
                  <a:p>
                    <a:fld id="{A74C2420-BD5B-478E-8D98-E37F3CB10524}" type="VALUE">
                      <a:rPr lang="en-US"/>
                      <a:pPr/>
                      <a:t>[ערך]</a:t>
                    </a:fld>
                    <a:endParaRPr lang="en-US"/>
                  </a:p>
                  <a:p>
                    <a:r>
                      <a:rPr lang="en-US"/>
                      <a:t>U4</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DABE-4BB1-9763-D9D30A3592AA}"/>
                </c:ext>
              </c:extLst>
            </c:dLbl>
            <c:dLbl>
              <c:idx val="4"/>
              <c:layout>
                <c:manualLayout>
                  <c:x val="-7.3330131178015638E-3"/>
                  <c:y val="1.158185475850574E-2"/>
                </c:manualLayout>
              </c:layout>
              <c:tx>
                <c:rich>
                  <a:bodyPr/>
                  <a:lstStyle/>
                  <a:p>
                    <a:fld id="{AFF3681C-32DF-45E6-9F9C-58051034EB78}" type="VALUE">
                      <a:rPr lang="en-US"/>
                      <a:pPr/>
                      <a:t>[ערך]</a:t>
                    </a:fld>
                    <a:endParaRPr lang="en-US"/>
                  </a:p>
                  <a:p>
                    <a:r>
                      <a:rPr lang="en-US"/>
                      <a:t>U5</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DABE-4BB1-9763-D9D30A3592A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'לפי מין'!$L$35:$P$35</c:f>
              <c:numCache>
                <c:formatCode>0.00%</c:formatCode>
                <c:ptCount val="5"/>
                <c:pt idx="0">
                  <c:v>0.61250000000000004</c:v>
                </c:pt>
                <c:pt idx="1">
                  <c:v>0.3125</c:v>
                </c:pt>
                <c:pt idx="2">
                  <c:v>2.5000000000000001E-2</c:v>
                </c:pt>
                <c:pt idx="3" formatCode="0%">
                  <c:v>0.05</c:v>
                </c:pt>
                <c:pt idx="4" formatCode="0%">
                  <c:v>0</c:v>
                </c:pt>
              </c:numCache>
            </c:numRef>
          </c:val>
          <c:extLst>
            <c:ext xmlns:c16="http://schemas.microsoft.com/office/drawing/2014/chart" uri="{C3380CC4-5D6E-409C-BE32-E72D297353CC}">
              <c16:uniqueId val="{0000000A-DABE-4BB1-9763-D9D30A3592AA}"/>
            </c:ext>
          </c:extLst>
        </c:ser>
        <c:dLbls>
          <c:showLegendKey val="0"/>
          <c:showVal val="0"/>
          <c:showCatName val="0"/>
          <c:showSerName val="0"/>
          <c:showPercent val="0"/>
          <c:showBubbleSize val="0"/>
          <c:showLeaderLines val="1"/>
        </c:dLbls>
        <c:firstSliceAng val="36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pieChart>
        <c:varyColors val="1"/>
        <c:ser>
          <c:idx val="0"/>
          <c:order val="0"/>
          <c:tx>
            <c:strRef>
              <c:f>'מצב כלכלי'!$X$2</c:f>
              <c:strCache>
                <c:ptCount val="1"/>
                <c:pt idx="0">
                  <c:v>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A5B-46F7-B479-B6CC7B1338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A5B-46F7-B479-B6CC7B13384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A5B-46F7-B479-B6CC7B13384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A5B-46F7-B479-B6CC7B13384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A5B-46F7-B479-B6CC7B13384C}"/>
              </c:ext>
            </c:extLst>
          </c:dPt>
          <c:dLbls>
            <c:dLbl>
              <c:idx val="0"/>
              <c:tx>
                <c:rich>
                  <a:bodyPr/>
                  <a:lstStyle/>
                  <a:p>
                    <a:fld id="{72B75BC5-5606-4859-906F-EFCB636A2D74}" type="VALUE">
                      <a:rPr lang="en-US"/>
                      <a:pPr/>
                      <a:t>[ערך]</a:t>
                    </a:fld>
                    <a:br>
                      <a:rPr lang="en-US"/>
                    </a:br>
                    <a:r>
                      <a:rPr lang="en-US"/>
                      <a:t>U1</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A5B-46F7-B479-B6CC7B13384C}"/>
                </c:ext>
              </c:extLst>
            </c:dLbl>
            <c:dLbl>
              <c:idx val="1"/>
              <c:tx>
                <c:rich>
                  <a:bodyPr/>
                  <a:lstStyle/>
                  <a:p>
                    <a:fld id="{214B65CD-FE77-4DBB-B580-305312485105}" type="VALUE">
                      <a:rPr lang="en-US"/>
                      <a:pPr/>
                      <a:t>[ערך]</a:t>
                    </a:fld>
                    <a:br>
                      <a:rPr lang="en-US"/>
                    </a:br>
                    <a:r>
                      <a:rPr lang="en-US"/>
                      <a:t>U2</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CA5B-46F7-B479-B6CC7B13384C}"/>
                </c:ext>
              </c:extLst>
            </c:dLbl>
            <c:dLbl>
              <c:idx val="2"/>
              <c:tx>
                <c:rich>
                  <a:bodyPr/>
                  <a:lstStyle/>
                  <a:p>
                    <a:fld id="{6891A24B-7E16-406F-84A3-D4C9A9CD2529}" type="VALUE">
                      <a:rPr lang="en-US"/>
                      <a:pPr/>
                      <a:t>[ערך]</a:t>
                    </a:fld>
                    <a:br>
                      <a:rPr lang="en-US"/>
                    </a:br>
                    <a:r>
                      <a:rPr lang="en-US"/>
                      <a:t>U3</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CA5B-46F7-B479-B6CC7B13384C}"/>
                </c:ext>
              </c:extLst>
            </c:dLbl>
            <c:dLbl>
              <c:idx val="3"/>
              <c:tx>
                <c:rich>
                  <a:bodyPr/>
                  <a:lstStyle/>
                  <a:p>
                    <a:fld id="{B8AF9961-D136-4ECE-8C30-23C279762684}" type="VALUE">
                      <a:rPr lang="en-US"/>
                      <a:pPr/>
                      <a:t>[ערך]</a:t>
                    </a:fld>
                    <a:br>
                      <a:rPr lang="en-US"/>
                    </a:br>
                    <a:r>
                      <a:rPr lang="en-US"/>
                      <a:t>U4</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CA5B-46F7-B479-B6CC7B13384C}"/>
                </c:ext>
              </c:extLst>
            </c:dLbl>
            <c:dLbl>
              <c:idx val="4"/>
              <c:layout>
                <c:manualLayout>
                  <c:x val="1.4886264216972369E-3"/>
                  <c:y val="1.7249562554680666E-2"/>
                </c:manualLayout>
              </c:layout>
              <c:tx>
                <c:rich>
                  <a:bodyPr/>
                  <a:lstStyle/>
                  <a:p>
                    <a:fld id="{EB5657E0-2999-4E51-B4FF-F8A364ABA173}" type="VALUE">
                      <a:rPr lang="en-US"/>
                      <a:pPr/>
                      <a:t>[ערך]</a:t>
                    </a:fld>
                    <a:br>
                      <a:rPr lang="en-US"/>
                    </a:br>
                    <a:r>
                      <a:rPr lang="en-US"/>
                      <a:t>U5</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CA5B-46F7-B479-B6CC7B13384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'מצב כלכלי'!$Y$1:$AC$1</c:f>
              <c:strCache>
                <c:ptCount val="5"/>
                <c:pt idx="0">
                  <c:v>U1 sum</c:v>
                </c:pt>
                <c:pt idx="1">
                  <c:v>U2 sum</c:v>
                </c:pt>
                <c:pt idx="2">
                  <c:v>U3 sum</c:v>
                </c:pt>
                <c:pt idx="3">
                  <c:v>U4 sum</c:v>
                </c:pt>
                <c:pt idx="4">
                  <c:v>U5 sum</c:v>
                </c:pt>
              </c:strCache>
            </c:strRef>
          </c:cat>
          <c:val>
            <c:numRef>
              <c:f>'מצב כלכלי'!$Y$2:$AC$2</c:f>
              <c:numCache>
                <c:formatCode>0.00%</c:formatCode>
                <c:ptCount val="5"/>
                <c:pt idx="0">
                  <c:v>0.53</c:v>
                </c:pt>
                <c:pt idx="1">
                  <c:v>0.36499999999999999</c:v>
                </c:pt>
                <c:pt idx="2">
                  <c:v>3.5000000000000003E-2</c:v>
                </c:pt>
                <c:pt idx="3">
                  <c:v>5.5000000000000007E-2</c:v>
                </c:pt>
                <c:pt idx="4">
                  <c:v>1.4999999999999999E-2</c:v>
                </c:pt>
              </c:numCache>
            </c:numRef>
          </c:val>
          <c:extLst>
            <c:ext xmlns:c16="http://schemas.microsoft.com/office/drawing/2014/chart" uri="{C3380CC4-5D6E-409C-BE32-E72D297353CC}">
              <c16:uniqueId val="{00000000-DF78-4A27-8426-4C9CCC5B18E6}"/>
            </c:ext>
          </c:extLst>
        </c:ser>
        <c:dLbls>
          <c:showLegendKey val="0"/>
          <c:showVal val="0"/>
          <c:showCatName val="0"/>
          <c:showSerName val="0"/>
          <c:showPercent val="0"/>
          <c:showBubbleSize val="0"/>
          <c:showLeaderLines val="1"/>
        </c:dLbls>
        <c:firstSliceAng val="36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pieChart>
        <c:varyColors val="1"/>
        <c:ser>
          <c:idx val="0"/>
          <c:order val="0"/>
          <c:tx>
            <c:strRef>
              <c:f>'מצב כלכלי'!$X$3</c:f>
              <c:strCache>
                <c:ptCount val="1"/>
                <c:pt idx="0">
                  <c:v>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E62-4192-AEAE-DFFDC51CCF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E62-4192-AEAE-DFFDC51CCF3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E62-4192-AEAE-DFFDC51CCF3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E62-4192-AEAE-DFFDC51CCF3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E62-4192-AEAE-DFFDC51CCF30}"/>
              </c:ext>
            </c:extLst>
          </c:dPt>
          <c:dLbls>
            <c:dLbl>
              <c:idx val="0"/>
              <c:tx>
                <c:rich>
                  <a:bodyPr/>
                  <a:lstStyle/>
                  <a:p>
                    <a:fld id="{72B75BC5-5606-4859-906F-EFCB636A2D74}" type="VALUE">
                      <a:rPr lang="en-US"/>
                      <a:pPr/>
                      <a:t>[ערך]</a:t>
                    </a:fld>
                    <a:br>
                      <a:rPr lang="en-US"/>
                    </a:br>
                    <a:r>
                      <a:rPr lang="en-US"/>
                      <a:t>U1</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E62-4192-AEAE-DFFDC51CCF30}"/>
                </c:ext>
              </c:extLst>
            </c:dLbl>
            <c:dLbl>
              <c:idx val="1"/>
              <c:tx>
                <c:rich>
                  <a:bodyPr/>
                  <a:lstStyle/>
                  <a:p>
                    <a:fld id="{214B65CD-FE77-4DBB-B580-305312485105}" type="VALUE">
                      <a:rPr lang="en-US"/>
                      <a:pPr/>
                      <a:t>[ערך]</a:t>
                    </a:fld>
                    <a:br>
                      <a:rPr lang="en-US"/>
                    </a:br>
                    <a:r>
                      <a:rPr lang="en-US"/>
                      <a:t>U2</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E62-4192-AEAE-DFFDC51CCF30}"/>
                </c:ext>
              </c:extLst>
            </c:dLbl>
            <c:dLbl>
              <c:idx val="2"/>
              <c:layout>
                <c:manualLayout>
                  <c:x val="-9.7590108649209542E-2"/>
                  <c:y val="4.34310294546515E-2"/>
                </c:manualLayout>
              </c:layout>
              <c:tx>
                <c:rich>
                  <a:bodyPr/>
                  <a:lstStyle/>
                  <a:p>
                    <a:fld id="{6891A24B-7E16-406F-84A3-D4C9A9CD2529}" type="VALUE">
                      <a:rPr lang="en-US"/>
                      <a:pPr/>
                      <a:t>[ערך]</a:t>
                    </a:fld>
                    <a:br>
                      <a:rPr lang="en-US"/>
                    </a:br>
                    <a:r>
                      <a:rPr lang="en-US"/>
                      <a:t>U3</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9E62-4192-AEAE-DFFDC51CCF30}"/>
                </c:ext>
              </c:extLst>
            </c:dLbl>
            <c:dLbl>
              <c:idx val="3"/>
              <c:tx>
                <c:rich>
                  <a:bodyPr/>
                  <a:lstStyle/>
                  <a:p>
                    <a:fld id="{B8AF9961-D136-4ECE-8C30-23C279762684}" type="VALUE">
                      <a:rPr lang="en-US"/>
                      <a:pPr/>
                      <a:t>[ערך]</a:t>
                    </a:fld>
                    <a:br>
                      <a:rPr lang="en-US"/>
                    </a:br>
                    <a:r>
                      <a:rPr lang="en-US"/>
                      <a:t>U4</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9E62-4192-AEAE-DFFDC51CCF30}"/>
                </c:ext>
              </c:extLst>
            </c:dLbl>
            <c:dLbl>
              <c:idx val="4"/>
              <c:layout>
                <c:manualLayout>
                  <c:x val="0.18559711286089239"/>
                  <c:y val="4.0397710702828812E-2"/>
                </c:manualLayout>
              </c:layout>
              <c:tx>
                <c:rich>
                  <a:bodyPr/>
                  <a:lstStyle/>
                  <a:p>
                    <a:fld id="{EB5657E0-2999-4E51-B4FF-F8A364ABA173}" type="VALUE">
                      <a:rPr lang="en-US"/>
                      <a:pPr/>
                      <a:t>[ערך]</a:t>
                    </a:fld>
                    <a:br>
                      <a:rPr lang="en-US"/>
                    </a:br>
                    <a:r>
                      <a:rPr lang="en-US"/>
                      <a:t>U5</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9E62-4192-AEAE-DFFDC51CCF3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'מצב כלכלי'!$Y$1:$AC$1</c:f>
              <c:strCache>
                <c:ptCount val="5"/>
                <c:pt idx="0">
                  <c:v>U1 sum</c:v>
                </c:pt>
                <c:pt idx="1">
                  <c:v>U2 sum</c:v>
                </c:pt>
                <c:pt idx="2">
                  <c:v>U3 sum</c:v>
                </c:pt>
                <c:pt idx="3">
                  <c:v>U4 sum</c:v>
                </c:pt>
                <c:pt idx="4">
                  <c:v>U5 sum</c:v>
                </c:pt>
              </c:strCache>
            </c:strRef>
          </c:cat>
          <c:val>
            <c:numRef>
              <c:f>'מצב כלכלי'!$Y$3:$AC$3</c:f>
              <c:numCache>
                <c:formatCode>0.00%</c:formatCode>
                <c:ptCount val="5"/>
                <c:pt idx="0">
                  <c:v>0.8</c:v>
                </c:pt>
                <c:pt idx="1">
                  <c:v>0.17499999999999999</c:v>
                </c:pt>
                <c:pt idx="2">
                  <c:v>0</c:v>
                </c:pt>
                <c:pt idx="3">
                  <c:v>2.5000000000000001E-2</c:v>
                </c:pt>
                <c:pt idx="4">
                  <c:v>0</c:v>
                </c:pt>
              </c:numCache>
            </c:numRef>
          </c:val>
          <c:extLst>
            <c:ext xmlns:c16="http://schemas.microsoft.com/office/drawing/2014/chart" uri="{C3380CC4-5D6E-409C-BE32-E72D297353CC}">
              <c16:uniqueId val="{0000000A-9E62-4192-AEAE-DFFDC51CCF30}"/>
            </c:ext>
          </c:extLst>
        </c:ser>
        <c:dLbls>
          <c:showLegendKey val="0"/>
          <c:showVal val="0"/>
          <c:showCatName val="0"/>
          <c:showSerName val="0"/>
          <c:showPercent val="0"/>
          <c:showBubbleSize val="0"/>
          <c:showLeaderLines val="1"/>
        </c:dLbls>
        <c:firstSliceAng val="36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pieChart>
        <c:varyColors val="1"/>
        <c:ser>
          <c:idx val="0"/>
          <c:order val="0"/>
          <c:tx>
            <c:strRef>
              <c:f>'מצב כלכלי'!$X$4</c:f>
              <c:strCache>
                <c:ptCount val="1"/>
                <c:pt idx="0">
                  <c:v>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29-41C1-890B-98562E2E83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29-41C1-890B-98562E2E83C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C29-41C1-890B-98562E2E83C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C29-41C1-890B-98562E2E83C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C29-41C1-890B-98562E2E83C0}"/>
              </c:ext>
            </c:extLst>
          </c:dPt>
          <c:dLbls>
            <c:dLbl>
              <c:idx val="0"/>
              <c:tx>
                <c:rich>
                  <a:bodyPr/>
                  <a:lstStyle/>
                  <a:p>
                    <a:fld id="{72B75BC5-5606-4859-906F-EFCB636A2D74}" type="VALUE">
                      <a:rPr lang="en-US"/>
                      <a:pPr/>
                      <a:t>[ערך]</a:t>
                    </a:fld>
                    <a:br>
                      <a:rPr lang="en-US"/>
                    </a:br>
                    <a:r>
                      <a:rPr lang="en-US"/>
                      <a:t>U1</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C29-41C1-890B-98562E2E83C0}"/>
                </c:ext>
              </c:extLst>
            </c:dLbl>
            <c:dLbl>
              <c:idx val="1"/>
              <c:tx>
                <c:rich>
                  <a:bodyPr/>
                  <a:lstStyle/>
                  <a:p>
                    <a:fld id="{214B65CD-FE77-4DBB-B580-305312485105}" type="VALUE">
                      <a:rPr lang="en-US"/>
                      <a:pPr/>
                      <a:t>[ערך]</a:t>
                    </a:fld>
                    <a:br>
                      <a:rPr lang="en-US"/>
                    </a:br>
                    <a:r>
                      <a:rPr lang="en-US"/>
                      <a:t>U2</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C29-41C1-890B-98562E2E83C0}"/>
                </c:ext>
              </c:extLst>
            </c:dLbl>
            <c:dLbl>
              <c:idx val="2"/>
              <c:tx>
                <c:rich>
                  <a:bodyPr/>
                  <a:lstStyle/>
                  <a:p>
                    <a:fld id="{6891A24B-7E16-406F-84A3-D4C9A9CD2529}" type="VALUE">
                      <a:rPr lang="en-US"/>
                      <a:pPr/>
                      <a:t>[ערך]</a:t>
                    </a:fld>
                    <a:br>
                      <a:rPr lang="en-US"/>
                    </a:br>
                    <a:r>
                      <a:rPr lang="en-US"/>
                      <a:t>U3</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7C29-41C1-890B-98562E2E83C0}"/>
                </c:ext>
              </c:extLst>
            </c:dLbl>
            <c:dLbl>
              <c:idx val="3"/>
              <c:tx>
                <c:rich>
                  <a:bodyPr/>
                  <a:lstStyle/>
                  <a:p>
                    <a:fld id="{B8AF9961-D136-4ECE-8C30-23C279762684}" type="VALUE">
                      <a:rPr lang="en-US"/>
                      <a:pPr/>
                      <a:t>[ערך]</a:t>
                    </a:fld>
                    <a:br>
                      <a:rPr lang="en-US"/>
                    </a:br>
                    <a:r>
                      <a:rPr lang="en-US"/>
                      <a:t>U4</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7C29-41C1-890B-98562E2E83C0}"/>
                </c:ext>
              </c:extLst>
            </c:dLbl>
            <c:dLbl>
              <c:idx val="4"/>
              <c:layout>
                <c:manualLayout>
                  <c:x val="1.4886264216972369E-3"/>
                  <c:y val="1.7249562554680666E-2"/>
                </c:manualLayout>
              </c:layout>
              <c:tx>
                <c:rich>
                  <a:bodyPr/>
                  <a:lstStyle/>
                  <a:p>
                    <a:fld id="{EB5657E0-2999-4E51-B4FF-F8A364ABA173}" type="VALUE">
                      <a:rPr lang="en-US"/>
                      <a:pPr/>
                      <a:t>[ערך]</a:t>
                    </a:fld>
                    <a:br>
                      <a:rPr lang="en-US"/>
                    </a:br>
                    <a:r>
                      <a:rPr lang="en-US"/>
                      <a:t>U5</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7C29-41C1-890B-98562E2E83C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'מצב כלכלי'!$Y$1:$AC$1</c:f>
              <c:strCache>
                <c:ptCount val="5"/>
                <c:pt idx="0">
                  <c:v>U1 sum</c:v>
                </c:pt>
                <c:pt idx="1">
                  <c:v>U2 sum</c:v>
                </c:pt>
                <c:pt idx="2">
                  <c:v>U3 sum</c:v>
                </c:pt>
                <c:pt idx="3">
                  <c:v>U4 sum</c:v>
                </c:pt>
                <c:pt idx="4">
                  <c:v>U5 sum</c:v>
                </c:pt>
              </c:strCache>
            </c:strRef>
          </c:cat>
          <c:val>
            <c:numRef>
              <c:f>'מצב כלכלי'!$Y$4:$AC$4</c:f>
              <c:numCache>
                <c:formatCode>0.00%</c:formatCode>
                <c:ptCount val="5"/>
                <c:pt idx="0">
                  <c:v>0.15</c:v>
                </c:pt>
                <c:pt idx="1">
                  <c:v>0.66666666666666663</c:v>
                </c:pt>
                <c:pt idx="2">
                  <c:v>0.05</c:v>
                </c:pt>
                <c:pt idx="3">
                  <c:v>8.3333333333333329E-2</c:v>
                </c:pt>
                <c:pt idx="4">
                  <c:v>0.05</c:v>
                </c:pt>
              </c:numCache>
            </c:numRef>
          </c:val>
          <c:extLst>
            <c:ext xmlns:c16="http://schemas.microsoft.com/office/drawing/2014/chart" uri="{C3380CC4-5D6E-409C-BE32-E72D297353CC}">
              <c16:uniqueId val="{0000000A-7C29-41C1-890B-98562E2E83C0}"/>
            </c:ext>
          </c:extLst>
        </c:ser>
        <c:dLbls>
          <c:showLegendKey val="0"/>
          <c:showVal val="0"/>
          <c:showCatName val="0"/>
          <c:showSerName val="0"/>
          <c:showPercent val="0"/>
          <c:showBubbleSize val="0"/>
          <c:showLeaderLines val="1"/>
        </c:dLbls>
        <c:firstSliceAng val="36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e-IL"/>
              <a:t>אחוזי</a:t>
            </a:r>
            <a:r>
              <a:rPr lang="he-IL" baseline="0"/>
              <a:t> בחירה בכל פונקציית תועלת כתלות בגיל</a:t>
            </a:r>
            <a:endParaRPr lang="he-I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lineChart>
        <c:grouping val="standard"/>
        <c:varyColors val="0"/>
        <c:ser>
          <c:idx val="0"/>
          <c:order val="0"/>
          <c:tx>
            <c:v>U1</c:v>
          </c:tx>
          <c:spPr>
            <a:ln w="28575" cap="rnd">
              <a:solidFill>
                <a:schemeClr val="accent1"/>
              </a:solidFill>
              <a:round/>
            </a:ln>
            <a:effectLst/>
          </c:spPr>
          <c:marker>
            <c:symbol val="none"/>
          </c:marker>
          <c:cat>
            <c:numRef>
              <c:f>גילאים!$R$2:$R$11</c:f>
              <c:numCache>
                <c:formatCode>General</c:formatCode>
                <c:ptCount val="10"/>
                <c:pt idx="0">
                  <c:v>20</c:v>
                </c:pt>
                <c:pt idx="1">
                  <c:v>21</c:v>
                </c:pt>
                <c:pt idx="2">
                  <c:v>22</c:v>
                </c:pt>
                <c:pt idx="3">
                  <c:v>23</c:v>
                </c:pt>
                <c:pt idx="4">
                  <c:v>24</c:v>
                </c:pt>
                <c:pt idx="5">
                  <c:v>25</c:v>
                </c:pt>
                <c:pt idx="6">
                  <c:v>26</c:v>
                </c:pt>
                <c:pt idx="7">
                  <c:v>27</c:v>
                </c:pt>
                <c:pt idx="8">
                  <c:v>28</c:v>
                </c:pt>
                <c:pt idx="9">
                  <c:v>29</c:v>
                </c:pt>
              </c:numCache>
            </c:numRef>
          </c:cat>
          <c:val>
            <c:numRef>
              <c:f>גילאים!$S$2:$S$11</c:f>
              <c:numCache>
                <c:formatCode>0%</c:formatCode>
                <c:ptCount val="10"/>
                <c:pt idx="0">
                  <c:v>0.4</c:v>
                </c:pt>
                <c:pt idx="1">
                  <c:v>0.4</c:v>
                </c:pt>
                <c:pt idx="2">
                  <c:v>0.33333333333333331</c:v>
                </c:pt>
                <c:pt idx="3">
                  <c:v>0.62</c:v>
                </c:pt>
                <c:pt idx="4">
                  <c:v>0.48333333333333328</c:v>
                </c:pt>
                <c:pt idx="5">
                  <c:v>0.6</c:v>
                </c:pt>
                <c:pt idx="6">
                  <c:v>0.4</c:v>
                </c:pt>
                <c:pt idx="7">
                  <c:v>0.5</c:v>
                </c:pt>
                <c:pt idx="8">
                  <c:v>0.6</c:v>
                </c:pt>
                <c:pt idx="9">
                  <c:v>0.7</c:v>
                </c:pt>
              </c:numCache>
            </c:numRef>
          </c:val>
          <c:smooth val="0"/>
          <c:extLst>
            <c:ext xmlns:c16="http://schemas.microsoft.com/office/drawing/2014/chart" uri="{C3380CC4-5D6E-409C-BE32-E72D297353CC}">
              <c16:uniqueId val="{00000000-3AE5-453C-B011-A35D43BC2E5B}"/>
            </c:ext>
          </c:extLst>
        </c:ser>
        <c:ser>
          <c:idx val="1"/>
          <c:order val="1"/>
          <c:tx>
            <c:v>U2</c:v>
          </c:tx>
          <c:spPr>
            <a:ln w="28575" cap="rnd">
              <a:solidFill>
                <a:schemeClr val="accent2"/>
              </a:solidFill>
              <a:round/>
            </a:ln>
            <a:effectLst/>
          </c:spPr>
          <c:marker>
            <c:symbol val="none"/>
          </c:marker>
          <c:cat>
            <c:numRef>
              <c:f>גילאים!$R$2:$R$11</c:f>
              <c:numCache>
                <c:formatCode>General</c:formatCode>
                <c:ptCount val="10"/>
                <c:pt idx="0">
                  <c:v>20</c:v>
                </c:pt>
                <c:pt idx="1">
                  <c:v>21</c:v>
                </c:pt>
                <c:pt idx="2">
                  <c:v>22</c:v>
                </c:pt>
                <c:pt idx="3">
                  <c:v>23</c:v>
                </c:pt>
                <c:pt idx="4">
                  <c:v>24</c:v>
                </c:pt>
                <c:pt idx="5">
                  <c:v>25</c:v>
                </c:pt>
                <c:pt idx="6">
                  <c:v>26</c:v>
                </c:pt>
                <c:pt idx="7">
                  <c:v>27</c:v>
                </c:pt>
                <c:pt idx="8">
                  <c:v>28</c:v>
                </c:pt>
                <c:pt idx="9">
                  <c:v>29</c:v>
                </c:pt>
              </c:numCache>
            </c:numRef>
          </c:cat>
          <c:val>
            <c:numRef>
              <c:f>גילאים!$T$2:$T$11</c:f>
              <c:numCache>
                <c:formatCode>0%</c:formatCode>
                <c:ptCount val="10"/>
                <c:pt idx="0">
                  <c:v>0.6</c:v>
                </c:pt>
                <c:pt idx="1">
                  <c:v>0.4</c:v>
                </c:pt>
                <c:pt idx="2">
                  <c:v>0.51666666666666672</c:v>
                </c:pt>
                <c:pt idx="3">
                  <c:v>0.32</c:v>
                </c:pt>
                <c:pt idx="4">
                  <c:v>0.41666666666666669</c:v>
                </c:pt>
                <c:pt idx="5">
                  <c:v>0.27500000000000002</c:v>
                </c:pt>
                <c:pt idx="6">
                  <c:v>0.5</c:v>
                </c:pt>
                <c:pt idx="7">
                  <c:v>0.35</c:v>
                </c:pt>
                <c:pt idx="8">
                  <c:v>0.4</c:v>
                </c:pt>
                <c:pt idx="9">
                  <c:v>0.3</c:v>
                </c:pt>
              </c:numCache>
            </c:numRef>
          </c:val>
          <c:smooth val="0"/>
          <c:extLst>
            <c:ext xmlns:c16="http://schemas.microsoft.com/office/drawing/2014/chart" uri="{C3380CC4-5D6E-409C-BE32-E72D297353CC}">
              <c16:uniqueId val="{00000001-3AE5-453C-B011-A35D43BC2E5B}"/>
            </c:ext>
          </c:extLst>
        </c:ser>
        <c:ser>
          <c:idx val="2"/>
          <c:order val="2"/>
          <c:tx>
            <c:v>U3</c:v>
          </c:tx>
          <c:spPr>
            <a:ln w="28575" cap="rnd">
              <a:solidFill>
                <a:schemeClr val="accent3"/>
              </a:solidFill>
              <a:round/>
            </a:ln>
            <a:effectLst/>
          </c:spPr>
          <c:marker>
            <c:symbol val="none"/>
          </c:marker>
          <c:cat>
            <c:numRef>
              <c:f>גילאים!$R$2:$R$11</c:f>
              <c:numCache>
                <c:formatCode>General</c:formatCode>
                <c:ptCount val="10"/>
                <c:pt idx="0">
                  <c:v>20</c:v>
                </c:pt>
                <c:pt idx="1">
                  <c:v>21</c:v>
                </c:pt>
                <c:pt idx="2">
                  <c:v>22</c:v>
                </c:pt>
                <c:pt idx="3">
                  <c:v>23</c:v>
                </c:pt>
                <c:pt idx="4">
                  <c:v>24</c:v>
                </c:pt>
                <c:pt idx="5">
                  <c:v>25</c:v>
                </c:pt>
                <c:pt idx="6">
                  <c:v>26</c:v>
                </c:pt>
                <c:pt idx="7">
                  <c:v>27</c:v>
                </c:pt>
                <c:pt idx="8">
                  <c:v>28</c:v>
                </c:pt>
                <c:pt idx="9">
                  <c:v>29</c:v>
                </c:pt>
              </c:numCache>
            </c:numRef>
          </c:cat>
          <c:val>
            <c:numRef>
              <c:f>גילאים!$U$2:$U$11</c:f>
              <c:numCache>
                <c:formatCode>0%</c:formatCode>
                <c:ptCount val="10"/>
                <c:pt idx="0">
                  <c:v>0</c:v>
                </c:pt>
                <c:pt idx="1">
                  <c:v>6.6666666666666666E-2</c:v>
                </c:pt>
                <c:pt idx="2">
                  <c:v>1.6666666666666666E-2</c:v>
                </c:pt>
                <c:pt idx="3">
                  <c:v>0</c:v>
                </c:pt>
                <c:pt idx="4">
                  <c:v>0.05</c:v>
                </c:pt>
                <c:pt idx="5">
                  <c:v>0.05</c:v>
                </c:pt>
                <c:pt idx="6">
                  <c:v>0.1</c:v>
                </c:pt>
                <c:pt idx="7">
                  <c:v>0.05</c:v>
                </c:pt>
                <c:pt idx="8">
                  <c:v>0</c:v>
                </c:pt>
                <c:pt idx="9">
                  <c:v>0</c:v>
                </c:pt>
              </c:numCache>
            </c:numRef>
          </c:val>
          <c:smooth val="0"/>
          <c:extLst>
            <c:ext xmlns:c16="http://schemas.microsoft.com/office/drawing/2014/chart" uri="{C3380CC4-5D6E-409C-BE32-E72D297353CC}">
              <c16:uniqueId val="{00000002-3AE5-453C-B011-A35D43BC2E5B}"/>
            </c:ext>
          </c:extLst>
        </c:ser>
        <c:ser>
          <c:idx val="3"/>
          <c:order val="3"/>
          <c:tx>
            <c:v>U4</c:v>
          </c:tx>
          <c:spPr>
            <a:ln w="28575" cap="rnd">
              <a:solidFill>
                <a:schemeClr val="accent4"/>
              </a:solidFill>
              <a:round/>
            </a:ln>
            <a:effectLst/>
          </c:spPr>
          <c:marker>
            <c:symbol val="none"/>
          </c:marker>
          <c:cat>
            <c:numRef>
              <c:f>גילאים!$R$2:$R$11</c:f>
              <c:numCache>
                <c:formatCode>General</c:formatCode>
                <c:ptCount val="10"/>
                <c:pt idx="0">
                  <c:v>20</c:v>
                </c:pt>
                <c:pt idx="1">
                  <c:v>21</c:v>
                </c:pt>
                <c:pt idx="2">
                  <c:v>22</c:v>
                </c:pt>
                <c:pt idx="3">
                  <c:v>23</c:v>
                </c:pt>
                <c:pt idx="4">
                  <c:v>24</c:v>
                </c:pt>
                <c:pt idx="5">
                  <c:v>25</c:v>
                </c:pt>
                <c:pt idx="6">
                  <c:v>26</c:v>
                </c:pt>
                <c:pt idx="7">
                  <c:v>27</c:v>
                </c:pt>
                <c:pt idx="8">
                  <c:v>28</c:v>
                </c:pt>
                <c:pt idx="9">
                  <c:v>29</c:v>
                </c:pt>
              </c:numCache>
            </c:numRef>
          </c:cat>
          <c:val>
            <c:numRef>
              <c:f>גילאים!$V$2:$V$11</c:f>
              <c:numCache>
                <c:formatCode>0%</c:formatCode>
                <c:ptCount val="10"/>
                <c:pt idx="0">
                  <c:v>0</c:v>
                </c:pt>
                <c:pt idx="1">
                  <c:v>0.13333333333333333</c:v>
                </c:pt>
                <c:pt idx="2">
                  <c:v>0.1</c:v>
                </c:pt>
                <c:pt idx="3">
                  <c:v>0.04</c:v>
                </c:pt>
                <c:pt idx="4">
                  <c:v>3.3333333333333333E-2</c:v>
                </c:pt>
                <c:pt idx="5">
                  <c:v>7.4999999999999997E-2</c:v>
                </c:pt>
                <c:pt idx="6">
                  <c:v>0</c:v>
                </c:pt>
                <c:pt idx="7">
                  <c:v>0</c:v>
                </c:pt>
                <c:pt idx="8">
                  <c:v>0</c:v>
                </c:pt>
                <c:pt idx="9">
                  <c:v>0</c:v>
                </c:pt>
              </c:numCache>
            </c:numRef>
          </c:val>
          <c:smooth val="0"/>
          <c:extLst>
            <c:ext xmlns:c16="http://schemas.microsoft.com/office/drawing/2014/chart" uri="{C3380CC4-5D6E-409C-BE32-E72D297353CC}">
              <c16:uniqueId val="{00000003-3AE5-453C-B011-A35D43BC2E5B}"/>
            </c:ext>
          </c:extLst>
        </c:ser>
        <c:ser>
          <c:idx val="4"/>
          <c:order val="4"/>
          <c:tx>
            <c:v>U5</c:v>
          </c:tx>
          <c:spPr>
            <a:ln w="28575" cap="rnd">
              <a:solidFill>
                <a:schemeClr val="accent5"/>
              </a:solidFill>
              <a:round/>
            </a:ln>
            <a:effectLst/>
          </c:spPr>
          <c:marker>
            <c:symbol val="none"/>
          </c:marker>
          <c:cat>
            <c:numRef>
              <c:f>גילאים!$R$2:$R$11</c:f>
              <c:numCache>
                <c:formatCode>General</c:formatCode>
                <c:ptCount val="10"/>
                <c:pt idx="0">
                  <c:v>20</c:v>
                </c:pt>
                <c:pt idx="1">
                  <c:v>21</c:v>
                </c:pt>
                <c:pt idx="2">
                  <c:v>22</c:v>
                </c:pt>
                <c:pt idx="3">
                  <c:v>23</c:v>
                </c:pt>
                <c:pt idx="4">
                  <c:v>24</c:v>
                </c:pt>
                <c:pt idx="5">
                  <c:v>25</c:v>
                </c:pt>
                <c:pt idx="6">
                  <c:v>26</c:v>
                </c:pt>
                <c:pt idx="7">
                  <c:v>27</c:v>
                </c:pt>
                <c:pt idx="8">
                  <c:v>28</c:v>
                </c:pt>
                <c:pt idx="9">
                  <c:v>29</c:v>
                </c:pt>
              </c:numCache>
            </c:numRef>
          </c:cat>
          <c:val>
            <c:numRef>
              <c:f>גילאים!$W$2:$W$11</c:f>
              <c:numCache>
                <c:formatCode>0%</c:formatCode>
                <c:ptCount val="10"/>
                <c:pt idx="0">
                  <c:v>0</c:v>
                </c:pt>
                <c:pt idx="1">
                  <c:v>0</c:v>
                </c:pt>
                <c:pt idx="2">
                  <c:v>3.3333333333333333E-2</c:v>
                </c:pt>
                <c:pt idx="3">
                  <c:v>0.02</c:v>
                </c:pt>
                <c:pt idx="4">
                  <c:v>1.6666666666666666E-2</c:v>
                </c:pt>
                <c:pt idx="5">
                  <c:v>0</c:v>
                </c:pt>
                <c:pt idx="6">
                  <c:v>0</c:v>
                </c:pt>
                <c:pt idx="7">
                  <c:v>0.1</c:v>
                </c:pt>
                <c:pt idx="8">
                  <c:v>0</c:v>
                </c:pt>
                <c:pt idx="9">
                  <c:v>0</c:v>
                </c:pt>
              </c:numCache>
            </c:numRef>
          </c:val>
          <c:smooth val="0"/>
          <c:extLst>
            <c:ext xmlns:c16="http://schemas.microsoft.com/office/drawing/2014/chart" uri="{C3380CC4-5D6E-409C-BE32-E72D297353CC}">
              <c16:uniqueId val="{00000004-3AE5-453C-B011-A35D43BC2E5B}"/>
            </c:ext>
          </c:extLst>
        </c:ser>
        <c:dLbls>
          <c:showLegendKey val="0"/>
          <c:showVal val="0"/>
          <c:showCatName val="0"/>
          <c:showSerName val="0"/>
          <c:showPercent val="0"/>
          <c:showBubbleSize val="0"/>
        </c:dLbls>
        <c:smooth val="0"/>
        <c:axId val="1605895952"/>
        <c:axId val="1692375248"/>
      </c:lineChart>
      <c:catAx>
        <c:axId val="1605895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692375248"/>
        <c:crosses val="autoZero"/>
        <c:auto val="1"/>
        <c:lblAlgn val="ctr"/>
        <c:lblOffset val="100"/>
        <c:noMultiLvlLbl val="0"/>
      </c:catAx>
      <c:valAx>
        <c:axId val="16923752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605895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e-IL"/>
              <a:t>קו מגמה</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lineChart>
        <c:grouping val="standard"/>
        <c:varyColors val="0"/>
        <c:ser>
          <c:idx val="0"/>
          <c:order val="0"/>
          <c:tx>
            <c:v>U1</c:v>
          </c:tx>
          <c:spPr>
            <a:ln w="28575" cap="rnd">
              <a:noFill/>
              <a:round/>
            </a:ln>
            <a:effectLst/>
          </c:spPr>
          <c:marker>
            <c:symbol val="none"/>
          </c:marker>
          <c:trendline>
            <c:spPr>
              <a:ln w="19050" cap="rnd">
                <a:solidFill>
                  <a:schemeClr val="accent1"/>
                </a:solidFill>
                <a:prstDash val="sysDot"/>
              </a:ln>
              <a:effectLst/>
            </c:spPr>
            <c:trendlineType val="poly"/>
            <c:order val="3"/>
            <c:dispRSqr val="0"/>
            <c:dispEq val="0"/>
          </c:trendline>
          <c:cat>
            <c:numRef>
              <c:f>גילאים!$R$2:$R$11</c:f>
              <c:numCache>
                <c:formatCode>General</c:formatCode>
                <c:ptCount val="10"/>
                <c:pt idx="0">
                  <c:v>20</c:v>
                </c:pt>
                <c:pt idx="1">
                  <c:v>21</c:v>
                </c:pt>
                <c:pt idx="2">
                  <c:v>22</c:v>
                </c:pt>
                <c:pt idx="3">
                  <c:v>23</c:v>
                </c:pt>
                <c:pt idx="4">
                  <c:v>24</c:v>
                </c:pt>
                <c:pt idx="5">
                  <c:v>25</c:v>
                </c:pt>
                <c:pt idx="6">
                  <c:v>26</c:v>
                </c:pt>
                <c:pt idx="7">
                  <c:v>27</c:v>
                </c:pt>
                <c:pt idx="8">
                  <c:v>28</c:v>
                </c:pt>
                <c:pt idx="9">
                  <c:v>29</c:v>
                </c:pt>
              </c:numCache>
            </c:numRef>
          </c:cat>
          <c:val>
            <c:numRef>
              <c:f>גילאים!$S$2:$S$11</c:f>
              <c:numCache>
                <c:formatCode>0%</c:formatCode>
                <c:ptCount val="10"/>
                <c:pt idx="0">
                  <c:v>0.4</c:v>
                </c:pt>
                <c:pt idx="1">
                  <c:v>0.4</c:v>
                </c:pt>
                <c:pt idx="2">
                  <c:v>0.33333333333333331</c:v>
                </c:pt>
                <c:pt idx="3">
                  <c:v>0.62</c:v>
                </c:pt>
                <c:pt idx="4">
                  <c:v>0.48333333333333328</c:v>
                </c:pt>
                <c:pt idx="5">
                  <c:v>0.6</c:v>
                </c:pt>
                <c:pt idx="6">
                  <c:v>0.4</c:v>
                </c:pt>
                <c:pt idx="7">
                  <c:v>0.5</c:v>
                </c:pt>
                <c:pt idx="8">
                  <c:v>0.6</c:v>
                </c:pt>
                <c:pt idx="9">
                  <c:v>0.7</c:v>
                </c:pt>
              </c:numCache>
            </c:numRef>
          </c:val>
          <c:smooth val="0"/>
          <c:extLst>
            <c:ext xmlns:c16="http://schemas.microsoft.com/office/drawing/2014/chart" uri="{C3380CC4-5D6E-409C-BE32-E72D297353CC}">
              <c16:uniqueId val="{00000001-9707-4713-A33F-B428FBCC65F0}"/>
            </c:ext>
          </c:extLst>
        </c:ser>
        <c:ser>
          <c:idx val="1"/>
          <c:order val="1"/>
          <c:tx>
            <c:v>U2</c:v>
          </c:tx>
          <c:spPr>
            <a:ln w="28575" cap="rnd">
              <a:noFill/>
              <a:round/>
            </a:ln>
            <a:effectLst/>
          </c:spPr>
          <c:marker>
            <c:symbol val="none"/>
          </c:marker>
          <c:trendline>
            <c:spPr>
              <a:ln w="19050" cap="rnd">
                <a:solidFill>
                  <a:schemeClr val="accent2"/>
                </a:solidFill>
                <a:prstDash val="sysDot"/>
              </a:ln>
              <a:effectLst/>
            </c:spPr>
            <c:trendlineType val="poly"/>
            <c:order val="3"/>
            <c:dispRSqr val="0"/>
            <c:dispEq val="0"/>
          </c:trendline>
          <c:cat>
            <c:numRef>
              <c:f>גילאים!$R$2:$R$11</c:f>
              <c:numCache>
                <c:formatCode>General</c:formatCode>
                <c:ptCount val="10"/>
                <c:pt idx="0">
                  <c:v>20</c:v>
                </c:pt>
                <c:pt idx="1">
                  <c:v>21</c:v>
                </c:pt>
                <c:pt idx="2">
                  <c:v>22</c:v>
                </c:pt>
                <c:pt idx="3">
                  <c:v>23</c:v>
                </c:pt>
                <c:pt idx="4">
                  <c:v>24</c:v>
                </c:pt>
                <c:pt idx="5">
                  <c:v>25</c:v>
                </c:pt>
                <c:pt idx="6">
                  <c:v>26</c:v>
                </c:pt>
                <c:pt idx="7">
                  <c:v>27</c:v>
                </c:pt>
                <c:pt idx="8">
                  <c:v>28</c:v>
                </c:pt>
                <c:pt idx="9">
                  <c:v>29</c:v>
                </c:pt>
              </c:numCache>
            </c:numRef>
          </c:cat>
          <c:val>
            <c:numRef>
              <c:f>גילאים!$T$2:$T$11</c:f>
              <c:numCache>
                <c:formatCode>0%</c:formatCode>
                <c:ptCount val="10"/>
                <c:pt idx="0">
                  <c:v>0.6</c:v>
                </c:pt>
                <c:pt idx="1">
                  <c:v>0.4</c:v>
                </c:pt>
                <c:pt idx="2">
                  <c:v>0.51666666666666672</c:v>
                </c:pt>
                <c:pt idx="3">
                  <c:v>0.32</c:v>
                </c:pt>
                <c:pt idx="4">
                  <c:v>0.41666666666666669</c:v>
                </c:pt>
                <c:pt idx="5">
                  <c:v>0.27500000000000002</c:v>
                </c:pt>
                <c:pt idx="6">
                  <c:v>0.5</c:v>
                </c:pt>
                <c:pt idx="7">
                  <c:v>0.35</c:v>
                </c:pt>
                <c:pt idx="8">
                  <c:v>0.4</c:v>
                </c:pt>
                <c:pt idx="9">
                  <c:v>0.3</c:v>
                </c:pt>
              </c:numCache>
            </c:numRef>
          </c:val>
          <c:smooth val="0"/>
          <c:extLst>
            <c:ext xmlns:c16="http://schemas.microsoft.com/office/drawing/2014/chart" uri="{C3380CC4-5D6E-409C-BE32-E72D297353CC}">
              <c16:uniqueId val="{00000003-9707-4713-A33F-B428FBCC65F0}"/>
            </c:ext>
          </c:extLst>
        </c:ser>
        <c:ser>
          <c:idx val="2"/>
          <c:order val="2"/>
          <c:tx>
            <c:v>U3</c:v>
          </c:tx>
          <c:spPr>
            <a:ln w="28575" cap="rnd">
              <a:noFill/>
              <a:round/>
            </a:ln>
            <a:effectLst/>
          </c:spPr>
          <c:marker>
            <c:symbol val="none"/>
          </c:marker>
          <c:trendline>
            <c:spPr>
              <a:ln w="19050" cap="rnd">
                <a:solidFill>
                  <a:schemeClr val="accent3"/>
                </a:solidFill>
                <a:prstDash val="sysDot"/>
              </a:ln>
              <a:effectLst/>
            </c:spPr>
            <c:trendlineType val="poly"/>
            <c:order val="3"/>
            <c:dispRSqr val="0"/>
            <c:dispEq val="0"/>
          </c:trendline>
          <c:cat>
            <c:numRef>
              <c:f>גילאים!$R$2:$R$11</c:f>
              <c:numCache>
                <c:formatCode>General</c:formatCode>
                <c:ptCount val="10"/>
                <c:pt idx="0">
                  <c:v>20</c:v>
                </c:pt>
                <c:pt idx="1">
                  <c:v>21</c:v>
                </c:pt>
                <c:pt idx="2">
                  <c:v>22</c:v>
                </c:pt>
                <c:pt idx="3">
                  <c:v>23</c:v>
                </c:pt>
                <c:pt idx="4">
                  <c:v>24</c:v>
                </c:pt>
                <c:pt idx="5">
                  <c:v>25</c:v>
                </c:pt>
                <c:pt idx="6">
                  <c:v>26</c:v>
                </c:pt>
                <c:pt idx="7">
                  <c:v>27</c:v>
                </c:pt>
                <c:pt idx="8">
                  <c:v>28</c:v>
                </c:pt>
                <c:pt idx="9">
                  <c:v>29</c:v>
                </c:pt>
              </c:numCache>
            </c:numRef>
          </c:cat>
          <c:val>
            <c:numRef>
              <c:f>גילאים!$U$2:$U$11</c:f>
              <c:numCache>
                <c:formatCode>0%</c:formatCode>
                <c:ptCount val="10"/>
                <c:pt idx="0">
                  <c:v>0</c:v>
                </c:pt>
                <c:pt idx="1">
                  <c:v>6.6666666666666666E-2</c:v>
                </c:pt>
                <c:pt idx="2">
                  <c:v>1.6666666666666666E-2</c:v>
                </c:pt>
                <c:pt idx="3">
                  <c:v>0</c:v>
                </c:pt>
                <c:pt idx="4">
                  <c:v>0.05</c:v>
                </c:pt>
                <c:pt idx="5">
                  <c:v>0.05</c:v>
                </c:pt>
                <c:pt idx="6">
                  <c:v>0.1</c:v>
                </c:pt>
                <c:pt idx="7">
                  <c:v>0.05</c:v>
                </c:pt>
                <c:pt idx="8">
                  <c:v>0</c:v>
                </c:pt>
                <c:pt idx="9">
                  <c:v>0</c:v>
                </c:pt>
              </c:numCache>
            </c:numRef>
          </c:val>
          <c:smooth val="0"/>
          <c:extLst>
            <c:ext xmlns:c16="http://schemas.microsoft.com/office/drawing/2014/chart" uri="{C3380CC4-5D6E-409C-BE32-E72D297353CC}">
              <c16:uniqueId val="{00000005-9707-4713-A33F-B428FBCC65F0}"/>
            </c:ext>
          </c:extLst>
        </c:ser>
        <c:ser>
          <c:idx val="3"/>
          <c:order val="3"/>
          <c:tx>
            <c:v>U4</c:v>
          </c:tx>
          <c:spPr>
            <a:ln w="28575" cap="rnd">
              <a:noFill/>
              <a:round/>
            </a:ln>
            <a:effectLst/>
          </c:spPr>
          <c:marker>
            <c:symbol val="none"/>
          </c:marker>
          <c:trendline>
            <c:spPr>
              <a:ln w="19050" cap="rnd">
                <a:solidFill>
                  <a:schemeClr val="accent4"/>
                </a:solidFill>
                <a:prstDash val="sysDot"/>
              </a:ln>
              <a:effectLst/>
            </c:spPr>
            <c:trendlineType val="poly"/>
            <c:order val="3"/>
            <c:dispRSqr val="0"/>
            <c:dispEq val="0"/>
          </c:trendline>
          <c:cat>
            <c:numRef>
              <c:f>גילאים!$R$2:$R$11</c:f>
              <c:numCache>
                <c:formatCode>General</c:formatCode>
                <c:ptCount val="10"/>
                <c:pt idx="0">
                  <c:v>20</c:v>
                </c:pt>
                <c:pt idx="1">
                  <c:v>21</c:v>
                </c:pt>
                <c:pt idx="2">
                  <c:v>22</c:v>
                </c:pt>
                <c:pt idx="3">
                  <c:v>23</c:v>
                </c:pt>
                <c:pt idx="4">
                  <c:v>24</c:v>
                </c:pt>
                <c:pt idx="5">
                  <c:v>25</c:v>
                </c:pt>
                <c:pt idx="6">
                  <c:v>26</c:v>
                </c:pt>
                <c:pt idx="7">
                  <c:v>27</c:v>
                </c:pt>
                <c:pt idx="8">
                  <c:v>28</c:v>
                </c:pt>
                <c:pt idx="9">
                  <c:v>29</c:v>
                </c:pt>
              </c:numCache>
            </c:numRef>
          </c:cat>
          <c:val>
            <c:numRef>
              <c:f>גילאים!$V$2:$V$11</c:f>
              <c:numCache>
                <c:formatCode>0%</c:formatCode>
                <c:ptCount val="10"/>
                <c:pt idx="0">
                  <c:v>0</c:v>
                </c:pt>
                <c:pt idx="1">
                  <c:v>0.13333333333333333</c:v>
                </c:pt>
                <c:pt idx="2">
                  <c:v>0.1</c:v>
                </c:pt>
                <c:pt idx="3">
                  <c:v>0.04</c:v>
                </c:pt>
                <c:pt idx="4">
                  <c:v>3.3333333333333333E-2</c:v>
                </c:pt>
                <c:pt idx="5">
                  <c:v>7.4999999999999997E-2</c:v>
                </c:pt>
                <c:pt idx="6">
                  <c:v>0</c:v>
                </c:pt>
                <c:pt idx="7">
                  <c:v>0</c:v>
                </c:pt>
                <c:pt idx="8">
                  <c:v>0</c:v>
                </c:pt>
                <c:pt idx="9">
                  <c:v>0</c:v>
                </c:pt>
              </c:numCache>
            </c:numRef>
          </c:val>
          <c:smooth val="0"/>
          <c:extLst>
            <c:ext xmlns:c16="http://schemas.microsoft.com/office/drawing/2014/chart" uri="{C3380CC4-5D6E-409C-BE32-E72D297353CC}">
              <c16:uniqueId val="{00000007-9707-4713-A33F-B428FBCC65F0}"/>
            </c:ext>
          </c:extLst>
        </c:ser>
        <c:ser>
          <c:idx val="4"/>
          <c:order val="4"/>
          <c:tx>
            <c:v>U5</c:v>
          </c:tx>
          <c:spPr>
            <a:ln w="28575" cap="rnd">
              <a:noFill/>
              <a:round/>
            </a:ln>
            <a:effectLst/>
          </c:spPr>
          <c:marker>
            <c:symbol val="none"/>
          </c:marker>
          <c:trendline>
            <c:spPr>
              <a:ln w="19050" cap="rnd">
                <a:solidFill>
                  <a:schemeClr val="accent5"/>
                </a:solidFill>
                <a:prstDash val="sysDot"/>
              </a:ln>
              <a:effectLst/>
            </c:spPr>
            <c:trendlineType val="poly"/>
            <c:order val="3"/>
            <c:dispRSqr val="0"/>
            <c:dispEq val="0"/>
          </c:trendline>
          <c:cat>
            <c:numRef>
              <c:f>גילאים!$R$2:$R$11</c:f>
              <c:numCache>
                <c:formatCode>General</c:formatCode>
                <c:ptCount val="10"/>
                <c:pt idx="0">
                  <c:v>20</c:v>
                </c:pt>
                <c:pt idx="1">
                  <c:v>21</c:v>
                </c:pt>
                <c:pt idx="2">
                  <c:v>22</c:v>
                </c:pt>
                <c:pt idx="3">
                  <c:v>23</c:v>
                </c:pt>
                <c:pt idx="4">
                  <c:v>24</c:v>
                </c:pt>
                <c:pt idx="5">
                  <c:v>25</c:v>
                </c:pt>
                <c:pt idx="6">
                  <c:v>26</c:v>
                </c:pt>
                <c:pt idx="7">
                  <c:v>27</c:v>
                </c:pt>
                <c:pt idx="8">
                  <c:v>28</c:v>
                </c:pt>
                <c:pt idx="9">
                  <c:v>29</c:v>
                </c:pt>
              </c:numCache>
            </c:numRef>
          </c:cat>
          <c:val>
            <c:numRef>
              <c:f>גילאים!$W$2:$W$11</c:f>
              <c:numCache>
                <c:formatCode>0%</c:formatCode>
                <c:ptCount val="10"/>
                <c:pt idx="0">
                  <c:v>0</c:v>
                </c:pt>
                <c:pt idx="1">
                  <c:v>0</c:v>
                </c:pt>
                <c:pt idx="2">
                  <c:v>3.3333333333333333E-2</c:v>
                </c:pt>
                <c:pt idx="3">
                  <c:v>0.02</c:v>
                </c:pt>
                <c:pt idx="4">
                  <c:v>1.6666666666666666E-2</c:v>
                </c:pt>
                <c:pt idx="5">
                  <c:v>0</c:v>
                </c:pt>
                <c:pt idx="6">
                  <c:v>0</c:v>
                </c:pt>
                <c:pt idx="7">
                  <c:v>0.1</c:v>
                </c:pt>
                <c:pt idx="8">
                  <c:v>0</c:v>
                </c:pt>
                <c:pt idx="9">
                  <c:v>0</c:v>
                </c:pt>
              </c:numCache>
            </c:numRef>
          </c:val>
          <c:smooth val="0"/>
          <c:extLst>
            <c:ext xmlns:c16="http://schemas.microsoft.com/office/drawing/2014/chart" uri="{C3380CC4-5D6E-409C-BE32-E72D297353CC}">
              <c16:uniqueId val="{00000009-9707-4713-A33F-B428FBCC65F0}"/>
            </c:ext>
          </c:extLst>
        </c:ser>
        <c:dLbls>
          <c:showLegendKey val="0"/>
          <c:showVal val="0"/>
          <c:showCatName val="0"/>
          <c:showSerName val="0"/>
          <c:showPercent val="0"/>
          <c:showBubbleSize val="0"/>
        </c:dLbls>
        <c:smooth val="0"/>
        <c:axId val="1605895952"/>
        <c:axId val="1692375248"/>
      </c:lineChart>
      <c:catAx>
        <c:axId val="1605895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692375248"/>
        <c:crosses val="autoZero"/>
        <c:auto val="1"/>
        <c:lblAlgn val="ctr"/>
        <c:lblOffset val="100"/>
        <c:noMultiLvlLbl val="0"/>
      </c:catAx>
      <c:valAx>
        <c:axId val="16923752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605895952"/>
        <c:crosses val="autoZero"/>
        <c:crossBetween val="between"/>
      </c:valAx>
      <c:spPr>
        <a:noFill/>
        <a:ln>
          <a:noFill/>
        </a:ln>
        <a:effectLst/>
      </c:spPr>
    </c:plotArea>
    <c:legend>
      <c:legendPos val="b"/>
      <c:legendEntry>
        <c:idx val="5"/>
        <c:delete val="1"/>
      </c:legendEntry>
      <c:legendEntry>
        <c:idx val="6"/>
        <c:delete val="1"/>
      </c:legendEntry>
      <c:legendEntry>
        <c:idx val="7"/>
        <c:delete val="1"/>
      </c:legendEntry>
      <c:legendEntry>
        <c:idx val="8"/>
        <c:delete val="1"/>
      </c:legendEntry>
      <c:legendEntry>
        <c:idx val="9"/>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480061</xdr:colOff>
      <xdr:row>35</xdr:row>
      <xdr:rowOff>102870</xdr:rowOff>
    </xdr:from>
    <xdr:to>
      <xdr:col>19</xdr:col>
      <xdr:colOff>592183</xdr:colOff>
      <xdr:row>50</xdr:row>
      <xdr:rowOff>51227</xdr:rowOff>
    </xdr:to>
    <xdr:graphicFrame macro="">
      <xdr:nvGraphicFramePr>
        <xdr:cNvPr id="2" name="תרשים 1">
          <a:extLst>
            <a:ext uri="{FF2B5EF4-FFF2-40B4-BE49-F238E27FC236}">
              <a16:creationId xmlns:a16="http://schemas.microsoft.com/office/drawing/2014/main" id="{E6B9E429-BB9C-425C-A321-09AB1ED8D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434340</xdr:colOff>
      <xdr:row>12</xdr:row>
      <xdr:rowOff>3810</xdr:rowOff>
    </xdr:from>
    <xdr:to>
      <xdr:col>19</xdr:col>
      <xdr:colOff>757646</xdr:colOff>
      <xdr:row>28</xdr:row>
      <xdr:rowOff>99060</xdr:rowOff>
    </xdr:to>
    <xdr:graphicFrame macro="">
      <xdr:nvGraphicFramePr>
        <xdr:cNvPr id="3" name="תרשים 2">
          <a:extLst>
            <a:ext uri="{FF2B5EF4-FFF2-40B4-BE49-F238E27FC236}">
              <a16:creationId xmlns:a16="http://schemas.microsoft.com/office/drawing/2014/main" id="{F6FC9CD8-15D7-4185-A160-CB4E4BAD38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217714</xdr:colOff>
      <xdr:row>38</xdr:row>
      <xdr:rowOff>182881</xdr:rowOff>
    </xdr:from>
    <xdr:to>
      <xdr:col>15</xdr:col>
      <xdr:colOff>469173</xdr:colOff>
      <xdr:row>53</xdr:row>
      <xdr:rowOff>131238</xdr:rowOff>
    </xdr:to>
    <xdr:graphicFrame macro="">
      <xdr:nvGraphicFramePr>
        <xdr:cNvPr id="4" name="תרשים 3">
          <a:extLst>
            <a:ext uri="{FF2B5EF4-FFF2-40B4-BE49-F238E27FC236}">
              <a16:creationId xmlns:a16="http://schemas.microsoft.com/office/drawing/2014/main" id="{EC0634F2-444F-472A-9249-9D8E51058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495300</xdr:colOff>
      <xdr:row>6</xdr:row>
      <xdr:rowOff>7620</xdr:rowOff>
    </xdr:from>
    <xdr:to>
      <xdr:col>21</xdr:col>
      <xdr:colOff>845820</xdr:colOff>
      <xdr:row>20</xdr:row>
      <xdr:rowOff>121920</xdr:rowOff>
    </xdr:to>
    <xdr:graphicFrame macro="">
      <xdr:nvGraphicFramePr>
        <xdr:cNvPr id="2" name="תרשים 1">
          <a:extLst>
            <a:ext uri="{FF2B5EF4-FFF2-40B4-BE49-F238E27FC236}">
              <a16:creationId xmlns:a16="http://schemas.microsoft.com/office/drawing/2014/main" id="{21E566F8-4AE4-4C58-A06D-E5CE7F8EB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586740</xdr:colOff>
      <xdr:row>23</xdr:row>
      <xdr:rowOff>45720</xdr:rowOff>
    </xdr:from>
    <xdr:to>
      <xdr:col>22</xdr:col>
      <xdr:colOff>701040</xdr:colOff>
      <xdr:row>38</xdr:row>
      <xdr:rowOff>30480</xdr:rowOff>
    </xdr:to>
    <xdr:graphicFrame macro="">
      <xdr:nvGraphicFramePr>
        <xdr:cNvPr id="3" name="תרשים 2">
          <a:extLst>
            <a:ext uri="{FF2B5EF4-FFF2-40B4-BE49-F238E27FC236}">
              <a16:creationId xmlns:a16="http://schemas.microsoft.com/office/drawing/2014/main" id="{24D08A79-ED83-4A6D-A2F6-3EED87295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27</xdr:col>
      <xdr:colOff>8709</xdr:colOff>
      <xdr:row>11</xdr:row>
      <xdr:rowOff>39188</xdr:rowOff>
    </xdr:from>
    <xdr:to>
      <xdr:col>31</xdr:col>
      <xdr:colOff>130628</xdr:colOff>
      <xdr:row>26</xdr:row>
      <xdr:rowOff>169816</xdr:rowOff>
    </xdr:to>
    <xdr:graphicFrame macro="">
      <xdr:nvGraphicFramePr>
        <xdr:cNvPr id="2" name="תרשים 1">
          <a:extLst>
            <a:ext uri="{FF2B5EF4-FFF2-40B4-BE49-F238E27FC236}">
              <a16:creationId xmlns:a16="http://schemas.microsoft.com/office/drawing/2014/main" id="{ED0ADF78-51C0-46C4-A949-915DF83D9D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269965</xdr:colOff>
      <xdr:row>11</xdr:row>
      <xdr:rowOff>26127</xdr:rowOff>
    </xdr:from>
    <xdr:to>
      <xdr:col>26</xdr:col>
      <xdr:colOff>627016</xdr:colOff>
      <xdr:row>26</xdr:row>
      <xdr:rowOff>156755</xdr:rowOff>
    </xdr:to>
    <xdr:graphicFrame macro="">
      <xdr:nvGraphicFramePr>
        <xdr:cNvPr id="3" name="תרשים 2">
          <a:extLst>
            <a:ext uri="{FF2B5EF4-FFF2-40B4-BE49-F238E27FC236}">
              <a16:creationId xmlns:a16="http://schemas.microsoft.com/office/drawing/2014/main" id="{6391F005-A509-419F-B9F5-71D2B749C7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134214</xdr:colOff>
      <xdr:row>11</xdr:row>
      <xdr:rowOff>46619</xdr:rowOff>
    </xdr:from>
    <xdr:to>
      <xdr:col>35</xdr:col>
      <xdr:colOff>255622</xdr:colOff>
      <xdr:row>26</xdr:row>
      <xdr:rowOff>157266</xdr:rowOff>
    </xdr:to>
    <xdr:graphicFrame macro="">
      <xdr:nvGraphicFramePr>
        <xdr:cNvPr id="5" name="תרשים 4">
          <a:extLst>
            <a:ext uri="{FF2B5EF4-FFF2-40B4-BE49-F238E27FC236}">
              <a16:creationId xmlns:a16="http://schemas.microsoft.com/office/drawing/2014/main" id="{EF277564-03E9-48DD-84F0-4997D67D6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17</xdr:col>
      <xdr:colOff>234361</xdr:colOff>
      <xdr:row>12</xdr:row>
      <xdr:rowOff>37139</xdr:rowOff>
    </xdr:from>
    <xdr:to>
      <xdr:col>24</xdr:col>
      <xdr:colOff>431585</xdr:colOff>
      <xdr:row>27</xdr:row>
      <xdr:rowOff>167767</xdr:rowOff>
    </xdr:to>
    <xdr:graphicFrame macro="">
      <xdr:nvGraphicFramePr>
        <xdr:cNvPr id="2" name="תרשים 1">
          <a:extLst>
            <a:ext uri="{FF2B5EF4-FFF2-40B4-BE49-F238E27FC236}">
              <a16:creationId xmlns:a16="http://schemas.microsoft.com/office/drawing/2014/main" id="{EF3B83EF-0CCE-486B-8B14-A9AC707F9E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226423</xdr:colOff>
      <xdr:row>29</xdr:row>
      <xdr:rowOff>52251</xdr:rowOff>
    </xdr:from>
    <xdr:to>
      <xdr:col>24</xdr:col>
      <xdr:colOff>423647</xdr:colOff>
      <xdr:row>45</xdr:row>
      <xdr:rowOff>130627</xdr:rowOff>
    </xdr:to>
    <xdr:graphicFrame macro="">
      <xdr:nvGraphicFramePr>
        <xdr:cNvPr id="4" name="תרשים 3">
          <a:extLst>
            <a:ext uri="{FF2B5EF4-FFF2-40B4-BE49-F238E27FC236}">
              <a16:creationId xmlns:a16="http://schemas.microsoft.com/office/drawing/2014/main" id="{780B38D3-A2E4-4E57-963A-D1EA92666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0.20697</cdr:x>
      <cdr:y>0.88254</cdr:y>
    </cdr:from>
    <cdr:to>
      <cdr:x>0.80153</cdr:x>
      <cdr:y>0.98131</cdr:y>
    </cdr:to>
    <cdr:pic>
      <cdr:nvPicPr>
        <cdr:cNvPr id="2" name="chart">
          <a:extLst xmlns:a="http://schemas.openxmlformats.org/drawingml/2006/main">
            <a:ext uri="{FF2B5EF4-FFF2-40B4-BE49-F238E27FC236}">
              <a16:creationId xmlns:a16="http://schemas.microsoft.com/office/drawing/2014/main" id="{7F1B3CE1-9709-4DE5-B7E6-2E41EEB2E9BB}"/>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949234" y="2420983"/>
          <a:ext cx="2726876" cy="270940"/>
        </a:xfrm>
        <a:prstGeom xmlns:a="http://schemas.openxmlformats.org/drawingml/2006/main" prst="rect">
          <a:avLst/>
        </a:prstGeom>
      </cdr:spPr>
    </cdr:pic>
  </cdr:relSizeAnchor>
</c:userShap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2A6EB6-79C8-4523-96E3-D3CE9BC2F0FD}" name="Partition Summary" displayName="Partition_Summary" ref="C31:D34" totalsRowShown="0">
  <autoFilter ref="C31:D34" xr:uid="{9CFA8129-8343-42C8-84AC-93104361394F}"/>
  <tableColumns count="2">
    <tableColumn id="1" xr3:uid="{17754D00-1D18-4307-9E9D-A91B604156FC}" name="Partition" dataDxfId="561"/>
    <tableColumn id="2" xr3:uid="{61496F8F-D85F-40C6-8138-4719C5366859}" name="# Records" dataDxfId="560"/>
  </tableColumns>
  <tableStyleInfo name="TableStyleMedium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18025B-C0AF-483D-AA5A-56C814F672B4}" name="Partitioned Data" displayName="Partitioned_Data" ref="C38:H68" totalsRowShown="0" headerRowDxfId="559" dataDxfId="558">
  <autoFilter ref="C38:H68" xr:uid="{FB4F5C02-CA4E-4472-BB74-1CBF185AA35F}"/>
  <tableColumns count="6">
    <tableColumn id="1" xr3:uid="{32D250C7-EDDC-43DD-A0F8-649ACC69C2FE}" name="Record ID" dataDxfId="557"/>
    <tableColumn id="2" xr3:uid="{E11D57B0-D11B-489A-9E4E-285721DCC59A}" name="age" dataDxfId="556"/>
    <tableColumn id="3" xr3:uid="{0FD76E54-61CF-482F-A0EA-B752175A9C4A}" name="gender" dataDxfId="555"/>
    <tableColumn id="4" xr3:uid="{4BD488D7-7652-40D6-AFFD-8928F204B742}" name="pay" dataDxfId="554"/>
    <tableColumn id="5" xr3:uid="{98C01859-FA80-4F06-B792-FAB46A353DB2}" name="status" dataDxfId="553"/>
    <tableColumn id="6" xr3:uid="{51D40CE2-C62C-443A-BC27-AF0BE9B37382}" name="Y" dataDxfId="552"/>
  </tableColumns>
  <tableStyleInfo name="TableStyleMedium9"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6020A5EA-0EA6-4594-A348-60FB8B2533DD}" name="Training Log" displayName="Training_Log" ref="C12:E20" totalsRowShown="0">
  <autoFilter ref="C12:E20" xr:uid="{8C8E00CA-19FC-4A5C-AA21-FD7AF0E38476}"/>
  <tableColumns count="3">
    <tableColumn id="1" xr3:uid="{C0287534-626A-460F-95D9-BD39A088421D}" name="Epoch" dataDxfId="551"/>
    <tableColumn id="2" xr3:uid="{75B97A0C-EEA2-460F-80CC-26C55ACD8E36}" name="Training: Network Error (Cross Entropy)" dataDxfId="550"/>
    <tableColumn id="3" xr3:uid="{FE5DDD91-BAE7-4BBF-881F-55328221D609}" name="Training: Data Error (Misclassification)" dataDxfId="549"/>
  </tableColumns>
  <tableStyleInfo name="TableStyleMedium9"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C467BA9D-6435-4B54-8A61-0EBE7F8ACB06}" name="Confusion Matrix" displayName="_Confusion_Matrix" ref="C13:E15" totalsRowShown="0" tableBorderDxfId="548">
  <autoFilter ref="C13:E15" xr:uid="{3EAE93C6-645A-4EA8-B21C-FF6E0AF84848}"/>
  <tableColumns count="3">
    <tableColumn id="1" xr3:uid="{4EB305BA-C0B0-431E-ABDC-996BA33D2AA8}" name="Actual\Predicted" dataDxfId="547"/>
    <tableColumn id="2" xr3:uid="{D9C82215-A687-43F7-B080-871CE62302F9}" name="1" dataDxfId="546"/>
    <tableColumn id="3" xr3:uid="{9B573712-8D30-4D40-9EA7-5E930C14DE6B}" name="2" dataDxfId="545"/>
  </tableColumns>
  <tableStyleInfo name="TableStyleMedium9"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574FD396-6C79-4F89-A26D-2B48562B4808}" name="Error Report" displayName="Error_Report_2" ref="C18:F21" totalsRowShown="0" tableBorderDxfId="544">
  <autoFilter ref="C18:F21" xr:uid="{5E21024E-2B20-4CAE-B1B4-3C144542907E}"/>
  <tableColumns count="4">
    <tableColumn id="1" xr3:uid="{3B3FA845-8170-4450-8BF9-A7FCC3A02BF5}" name="Class" dataDxfId="543"/>
    <tableColumn id="2" xr3:uid="{6F9F4B27-7EBB-4D0C-A3EF-44E4829D9602}" name="# Cases"/>
    <tableColumn id="3" xr3:uid="{BE47165E-802D-46F6-98AD-A8944D2232F1}" name="# Errors"/>
    <tableColumn id="4" xr3:uid="{F8EB954B-D21C-4BAC-A132-D4D1150BE419}" name="% Error"/>
  </tableColumns>
  <tableStyleInfo name="TableStyleMedium9"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F75860F1-4E0F-49EE-8CAF-0F85BED1C175}" name="Training: Classification Summary" displayName="Training__Classification_Summary" ref="C24:D32" totalsRowShown="0" tableBorderDxfId="542">
  <autoFilter ref="C24:D32" xr:uid="{CC542426-1FDD-490C-93F2-9BEA16643AD9}"/>
  <tableColumns count="2">
    <tableColumn id="1" xr3:uid="{D82BFE60-776A-4E52-9F38-6808DA6980BA}" name="Metric"/>
    <tableColumn id="2" xr3:uid="{928CCE8B-870B-4F44-99E0-4131571DD28F}" name="Value"/>
  </tableColumns>
  <tableStyleInfo name="TableStyleMedium9"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34CB17BF-E1A4-454A-A351-73EA23AFD6D1}" name="Confusion Matrix" displayName="Confusion_Matrix_" ref="C13:E15" totalsRowShown="0" tableBorderDxfId="541">
  <autoFilter ref="C13:E15" xr:uid="{DB36BBD9-4BB5-4AF7-9785-E89652FA71D6}"/>
  <tableColumns count="3">
    <tableColumn id="1" xr3:uid="{0ABF0C73-8BC7-4C47-8033-4975EB206E41}" name="Actual\Predicted" dataDxfId="540"/>
    <tableColumn id="2" xr3:uid="{B04EC406-96D2-4691-AB5B-6BB52CAEDC2C}" name="1" dataDxfId="539"/>
    <tableColumn id="3" xr3:uid="{092F9E23-E884-469E-85F9-699E75DD861A}" name="2" dataDxfId="538"/>
  </tableColumns>
  <tableStyleInfo name="TableStyleMedium9"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AC89E525-34D4-42B5-9FC3-E10F172BBECF}" name="Error Report" displayName="Error_Report_1" ref="C18:F21" totalsRowShown="0" tableBorderDxfId="537">
  <autoFilter ref="C18:F21" xr:uid="{F58B2EC5-83DC-4A1F-A0DE-3288F54C46DB}"/>
  <tableColumns count="4">
    <tableColumn id="1" xr3:uid="{787597DA-08F6-44C6-B275-60BC6367BFEC}" name="Class" dataDxfId="536"/>
    <tableColumn id="2" xr3:uid="{92F9150D-1677-4CFC-86AC-44FD599229C2}" name="# Cases"/>
    <tableColumn id="3" xr3:uid="{ACE0C97A-6C7B-420D-8F42-A4A62BD05B9E}" name="# Errors"/>
    <tableColumn id="4" xr3:uid="{0511C3AB-69A3-4FC7-AA43-2B6AF9B09691}" name="% Error"/>
  </tableColumns>
  <tableStyleInfo name="TableStyleMedium9" showFirstColumn="1"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D7D6C3EE-79AB-4EAF-A58B-B95212405C1F}" name="Validation: Classification Summary" displayName="Validation__Classification_Summary" ref="C24:D32" totalsRowShown="0" tableBorderDxfId="535">
  <autoFilter ref="C24:D32" xr:uid="{FB9CFBC2-8323-4BAF-A226-D8491769FC8A}"/>
  <tableColumns count="2">
    <tableColumn id="1" xr3:uid="{D6181011-DEE1-4649-9EFA-96BBBB720455}" name="Metric"/>
    <tableColumn id="2" xr3:uid="{36FFF0B6-E07B-4DA6-826C-8952C442FB5E}" name="Value"/>
  </tableColumns>
  <tableStyleInfo name="TableStyleMedium9" showFirstColumn="1"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D0A2ECDC-AC07-4EF4-B86B-5C86BD473A07}" name="Confusion Matrix" displayName="Confusion_Matrix" ref="C13:E15" totalsRowShown="0" tableBorderDxfId="534">
  <autoFilter ref="C13:E15" xr:uid="{E2F9B0D2-1700-40D1-978D-82E88FE0C26C}"/>
  <tableColumns count="3">
    <tableColumn id="1" xr3:uid="{C661C89D-B8C2-446A-902A-967574E603AA}" name="Actual\Predicted" dataDxfId="533"/>
    <tableColumn id="2" xr3:uid="{B5C15142-B2C9-469F-87BB-A13EBBDCECE2}" name="1" dataDxfId="532"/>
    <tableColumn id="3" xr3:uid="{7E1EC193-8F81-4821-8818-E6B4B34ADA3F}" name="2" dataDxfId="531"/>
  </tableColumns>
  <tableStyleInfo name="TableStyleMedium9" showFirstColumn="1"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0F8428D8-EB22-4D4C-A7EB-EB2EE35ADF60}" name="Error Report" displayName="Error_Report" ref="C18:F21" totalsRowShown="0" tableBorderDxfId="530">
  <autoFilter ref="C18:F21" xr:uid="{FDF5D330-4D9C-4351-A2F4-4F1715B49683}"/>
  <tableColumns count="4">
    <tableColumn id="1" xr3:uid="{AAC2E08E-4C08-4B77-A45E-456E30861D4A}" name="Class" dataDxfId="529"/>
    <tableColumn id="2" xr3:uid="{51B681DE-5999-4479-BCA7-B283238874EE}" name="# Cases"/>
    <tableColumn id="3" xr3:uid="{A5DA008D-1CAA-42B0-9CDF-C677A5E5371B}" name="# Errors"/>
    <tableColumn id="4" xr3:uid="{A6DE6B96-78A5-4C41-BC4B-99B2F68A7C8F}" name="% Error"/>
  </tableColumns>
  <tableStyleInfo name="TableStyleMedium9" showFirstColumn="1"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E42710B1-18B3-41BE-BA95-11375B2BE3BB}" name="Testing: Classification Summary" displayName="Testing__Classification_Summary" ref="C24:D32" totalsRowShown="0" tableBorderDxfId="528">
  <autoFilter ref="C24:D32" xr:uid="{C26BD0DB-FFC7-4299-B6EC-C839222BAB80}"/>
  <tableColumns count="2">
    <tableColumn id="1" xr3:uid="{B1707D27-949B-4F91-B0EB-984BA4914AA4}" name="Metric"/>
    <tableColumn id="2" xr3:uid="{9E53532C-34E1-4990-AE2C-43AF9C11E7FB}" name="Value"/>
  </tableColumns>
  <tableStyleInfo name="TableStyleMedium9" showFirstColumn="1"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905981F-784D-4167-8EE9-ED58CDEFE898}" name="Architecture Search Error Log" displayName="Architecture_Search_Error_Log_1" ref="C65:X85" totalsRowShown="0" headerRowDxfId="527" dataDxfId="526">
  <autoFilter ref="C65:X85" xr:uid="{86713A19-08CD-45F5-B682-3F23AC69D3C2}"/>
  <tableColumns count="22">
    <tableColumn id="1" xr3:uid="{3E7F8599-D1F3-4A41-9CEF-5EB4B440BB96}" name="NetID" dataDxfId="525" dataCellStyle="היפר-קישור"/>
    <tableColumn id="2" xr3:uid="{058D3166-ACF2-4F30-8616-4F4CACA3A38D}" name="# Hidden_x000a_Layers" dataDxfId="524"/>
    <tableColumn id="3" xr3:uid="{D1D13475-C862-450A-9E84-2033B7401EF5}" name="# Neurons_x000a_(Layer 1)" dataDxfId="523"/>
    <tableColumn id="4" xr3:uid="{FDFFB79B-64A4-4FE9-BF78-722AA9B24C43}" name="# Neurons_x000a_(Layer 2)" dataDxfId="522"/>
    <tableColumn id="5" xr3:uid="{931AD603-1EE0-4AAD-81F0-0CB5F348EE86}" name="Training_x000a_# Errors" dataDxfId="521"/>
    <tableColumn id="6" xr3:uid="{911B462A-2E13-4744-AE2F-F9E3AC1AEF27}" name="Training_x000a_% Error" dataDxfId="520"/>
    <tableColumn id="7" xr3:uid="{579D8C57-E112-4FC6-BA02-B8FCD92764DF}" name="Training_x000a_% Sensitivity" dataDxfId="519"/>
    <tableColumn id="8" xr3:uid="{CD42BF97-780E-4025-9E50-0B3932894B82}" name="Training_x000a_% Specificity" dataDxfId="518"/>
    <tableColumn id="9" xr3:uid="{18359A7A-07F7-4460-BED9-F64D1885EFEF}" name="Training_x000a_% Precision" dataDxfId="517"/>
    <tableColumn id="10" xr3:uid="{AF8CCE02-97AC-400C-95D5-B212724241DB}" name="Training_x000a_% F1-Score" dataDxfId="516"/>
    <tableColumn id="11" xr3:uid="{07D52680-6FEB-4A40-8F9C-D82DC868006A}" name="Validation_x000a_# Errors" dataDxfId="515"/>
    <tableColumn id="12" xr3:uid="{2260A376-B32B-455E-B3F5-3950E15A9390}" name="Validation_x000a_% Error" dataDxfId="514"/>
    <tableColumn id="13" xr3:uid="{4367488A-ECD6-4CC8-91F2-983A13BABE51}" name="Validation_x000a_% Sensitivity" dataDxfId="513"/>
    <tableColumn id="14" xr3:uid="{A0105CB5-3B29-4FE6-AD56-F16DF23B7AF4}" name="Validation_x000a_% Specificity" dataDxfId="512"/>
    <tableColumn id="15" xr3:uid="{0A4820B9-4B94-4D5C-B2AF-8CB4E4FE8CA8}" name="Validation_x000a_% Precision" dataDxfId="511"/>
    <tableColumn id="16" xr3:uid="{98545449-C57D-4C76-8AED-E18DF4CFF09E}" name="Validation_x000a_% F1-Score" dataDxfId="510"/>
    <tableColumn id="17" xr3:uid="{8C785905-C948-4767-9043-346266080882}" name="Testing_x000a_# Errors" dataDxfId="509"/>
    <tableColumn id="18" xr3:uid="{B263FD2B-1ECB-45C3-9E1E-4DDF5F897676}" name="Testing_x000a_% Error" dataDxfId="508"/>
    <tableColumn id="19" xr3:uid="{9A9F97E7-ADD3-4ADD-B414-1E86E35DF7D8}" name="Testing_x000a_% Sensitivity" dataDxfId="507"/>
    <tableColumn id="20" xr3:uid="{52643165-F83F-4888-A3B0-107C87B24B7B}" name="Testing_x000a_% Specificity" dataDxfId="506"/>
    <tableColumn id="21" xr3:uid="{1356DBA4-C297-4A74-8FFD-98BB018F570C}" name="Testing_x000a_% Precision" dataDxfId="505"/>
    <tableColumn id="22" xr3:uid="{AC1CEE87-03A2-4356-B6BB-E1BEB8D19D6E}" name="Testing_x000a_% F1-Score" dataDxfId="504"/>
  </tableColumns>
  <tableStyleInfo name="TableStyleMedium9" showFirstColumn="1"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59BD5B33-9F25-4123-BFE6-FC4D959CF50D}" name="Training: Net 1" displayName="Training__Net_1_1" ref="C90:E92" totalsRowShown="0" tableBorderDxfId="503">
  <autoFilter ref="C90:E92" xr:uid="{859F799E-A278-4933-A3D9-0D0E527EF399}"/>
  <tableColumns count="3">
    <tableColumn id="1" xr3:uid="{5A5B6FEC-9450-4DD7-8CAE-8CC953698A7C}" name="Actual\Predicted" dataDxfId="502"/>
    <tableColumn id="2" xr3:uid="{0ADB6316-07B2-4099-A447-07D829CED268}" name="1" dataDxfId="501"/>
    <tableColumn id="3" xr3:uid="{B52E77C5-8D3B-4CD9-BAE4-DA27E67C7134}" name="2" dataDxfId="500"/>
  </tableColumns>
  <tableStyleInfo name="TableStyleMedium9" showFirstColumn="1"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DEBA0DD8-C1AE-4AE2-B0E0-5AD4DEA18B9B}" name="Training: Net 2" displayName="Training__Net_2_1" ref="C95:E97" totalsRowShown="0" tableBorderDxfId="499">
  <autoFilter ref="C95:E97" xr:uid="{7A8655D4-B9F7-49F7-84BD-7FB44AF9FAD4}"/>
  <tableColumns count="3">
    <tableColumn id="1" xr3:uid="{1A7ADBB6-8C66-49EC-9073-F9BA63BB91A6}" name="Actual\Predicted" dataDxfId="498"/>
    <tableColumn id="2" xr3:uid="{D28E5480-C08A-49DB-8FE7-62D59B7D2977}" name="1" dataDxfId="497"/>
    <tableColumn id="3" xr3:uid="{D7D45285-D20C-405A-A297-66370B21F4C2}" name="2" dataDxfId="496"/>
  </tableColumns>
  <tableStyleInfo name="TableStyleMedium10" showFirstColumn="1"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3644DEE9-9736-40B1-B859-6EA955AF5E8D}" name="Training: Net 3" displayName="Training__Net_3_1" ref="C100:E102" totalsRowShown="0" tableBorderDxfId="495">
  <autoFilter ref="C100:E102" xr:uid="{E79F375B-E0C1-4A7A-BEFB-0033F42F4F46}"/>
  <tableColumns count="3">
    <tableColumn id="1" xr3:uid="{85E130EE-20C5-44A5-9CAB-3DF73F6D7923}" name="Actual\Predicted" dataDxfId="494"/>
    <tableColumn id="2" xr3:uid="{BC7D4B2B-B1AB-4B3A-8BB5-1192CCA3ECCF}" name="1" dataDxfId="493"/>
    <tableColumn id="3" xr3:uid="{39049A56-4C4E-45E8-BC60-4EC9FCEEDEE3}" name="2" dataDxfId="492"/>
  </tableColumns>
  <tableStyleInfo name="TableStyleMedium9" showFirstColumn="1"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4A669A18-0BA5-4402-AA1B-0412FF7FBFFE}" name="Training: Net 4" displayName="Training__Net_4_1" ref="C105:E107" totalsRowShown="0" tableBorderDxfId="491">
  <autoFilter ref="C105:E107" xr:uid="{F3F9A1BC-7CBE-43DB-839E-E262917F80A0}"/>
  <tableColumns count="3">
    <tableColumn id="1" xr3:uid="{DC271E70-D5E0-4782-8DC7-BC68692EAFE9}" name="Actual\Predicted" dataDxfId="490"/>
    <tableColumn id="2" xr3:uid="{D52C12F8-16CA-4716-81C7-B457E99F56C5}" name="1" dataDxfId="489"/>
    <tableColumn id="3" xr3:uid="{9369413C-6D9A-4D40-B740-755B3D39F5F8}" name="2" dataDxfId="488"/>
  </tableColumns>
  <tableStyleInfo name="TableStyleMedium10" showFirstColumn="1"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44570F13-0446-48D5-BDB2-7C94EB4247CC}" name="Training: Net 5" displayName="Training__Net_5_1" ref="C110:E112" totalsRowShown="0" tableBorderDxfId="487">
  <autoFilter ref="C110:E112" xr:uid="{EE25A5D5-D104-4552-A98D-06D1A85DC6F3}"/>
  <tableColumns count="3">
    <tableColumn id="1" xr3:uid="{4AB5DDB6-735D-41D4-9ED3-478925FD76CC}" name="Actual\Predicted" dataDxfId="486"/>
    <tableColumn id="2" xr3:uid="{5C93CEA6-D395-479E-96D2-782C08FBF9FE}" name="1" dataDxfId="485"/>
    <tableColumn id="3" xr3:uid="{47618D74-5381-4163-81CE-1F17A85665AF}" name="2" dataDxfId="484"/>
  </tableColumns>
  <tableStyleInfo name="TableStyleMedium9" showFirstColumn="1"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9954AC09-FC52-478D-B1EA-4D9E3491B0F1}" name="Training: Net 6" displayName="Training__Net_6_1" ref="C115:E117" totalsRowShown="0" tableBorderDxfId="483">
  <autoFilter ref="C115:E117" xr:uid="{C5F5292C-B1A3-4B89-9223-9D3565FA732A}"/>
  <tableColumns count="3">
    <tableColumn id="1" xr3:uid="{8491D1F0-58DE-454B-9644-F4F2D7D33D9A}" name="Actual\Predicted" dataDxfId="482"/>
    <tableColumn id="2" xr3:uid="{AF75470E-22A3-40FC-8570-8FA57E24D98D}" name="1" dataDxfId="481"/>
    <tableColumn id="3" xr3:uid="{7A6B83AD-D081-4A8E-9D6F-914FB833A987}" name="2" dataDxfId="480"/>
  </tableColumns>
  <tableStyleInfo name="TableStyleMedium10" showFirstColumn="1"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70377E07-1FD2-4631-90CC-3CA0B14FC929}" name="Training: Net 7" displayName="Training__Net_7_1" ref="C120:E122" totalsRowShown="0" tableBorderDxfId="479">
  <autoFilter ref="C120:E122" xr:uid="{8877F7A5-D885-4B09-81EA-0BD81FBB2583}"/>
  <tableColumns count="3">
    <tableColumn id="1" xr3:uid="{AB3E3F8A-DF60-4128-861A-A753BFE5CD8D}" name="Actual\Predicted" dataDxfId="478"/>
    <tableColumn id="2" xr3:uid="{AB931599-E0AE-4031-8D86-DF40328A774B}" name="1" dataDxfId="477"/>
    <tableColumn id="3" xr3:uid="{EDED379D-B027-4B7A-B5FF-7C4FB18D32D2}" name="2" dataDxfId="476"/>
  </tableColumns>
  <tableStyleInfo name="TableStyleMedium9" showFirstColumn="1"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E0E4600E-C22E-47EC-BF7D-F1CBDF295F62}" name="Training: Net 8" displayName="Training__Net_8_1" ref="C125:E127" totalsRowShown="0" tableBorderDxfId="475">
  <autoFilter ref="C125:E127" xr:uid="{78CB318B-CE4D-41EC-BDDF-D8B9A367E90D}"/>
  <tableColumns count="3">
    <tableColumn id="1" xr3:uid="{94F6A206-B7CC-4A54-BD43-5C8143733768}" name="Actual\Predicted" dataDxfId="474"/>
    <tableColumn id="2" xr3:uid="{7705D4BD-BD0C-44B3-A7A7-F240F9A96CB7}" name="1" dataDxfId="473"/>
    <tableColumn id="3" xr3:uid="{82F07B40-4E65-48D3-B075-F3CA0F88CE96}" name="2" dataDxfId="472"/>
  </tableColumns>
  <tableStyleInfo name="TableStyleMedium10" showFirstColumn="1"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B495E04E-EB6D-4805-908D-B3404705FDC0}" name="Training: Net 9" displayName="Training__Net_9_1" ref="C130:E132" totalsRowShown="0" tableBorderDxfId="471">
  <autoFilter ref="C130:E132" xr:uid="{033F87B4-FD3A-4A25-B453-2857F7947856}"/>
  <tableColumns count="3">
    <tableColumn id="1" xr3:uid="{565CC213-94EA-4E1D-B300-7156C87F9379}" name="Actual\Predicted" dataDxfId="470"/>
    <tableColumn id="2" xr3:uid="{4A36F977-DBD5-4E4E-B75C-13B6754B3744}" name="1" dataDxfId="469"/>
    <tableColumn id="3" xr3:uid="{936503A4-022D-473A-9769-BB3E527FFC5C}" name="2" dataDxfId="468"/>
  </tableColumns>
  <tableStyleInfo name="TableStyleMedium9" showFirstColumn="1"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7EE2F331-E6BF-4490-9048-E18EA9F68624}" name="Training: Net 10" displayName="Training__Net_10_1" ref="C135:E137" totalsRowShown="0" tableBorderDxfId="467">
  <autoFilter ref="C135:E137" xr:uid="{3B3C0C73-A1AB-49F9-8DE2-7F0298EAABF9}"/>
  <tableColumns count="3">
    <tableColumn id="1" xr3:uid="{4A14DB66-07CA-4EE8-AD44-7EFEFBE0367D}" name="Actual\Predicted" dataDxfId="466"/>
    <tableColumn id="2" xr3:uid="{07481184-BA28-4B6E-8462-FF4122E15920}" name="1" dataDxfId="465"/>
    <tableColumn id="3" xr3:uid="{24B3FD56-F810-4F1C-B7D5-D40C81729064}" name="2" dataDxfId="464"/>
  </tableColumns>
  <tableStyleInfo name="TableStyleMedium10" showFirstColumn="1"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57060145-C939-47E1-9D5D-12A5A0A5F178}" name="Training: Net 11" displayName="Training__Net_11_1" ref="C140:E142" totalsRowShown="0" tableBorderDxfId="463">
  <autoFilter ref="C140:E142" xr:uid="{5322DF5E-7715-457E-8835-C79939C19E8D}"/>
  <tableColumns count="3">
    <tableColumn id="1" xr3:uid="{C01C97B7-89AE-4C3D-86CE-04AEE3185B68}" name="Actual\Predicted" dataDxfId="462"/>
    <tableColumn id="2" xr3:uid="{0F1963D1-D055-4E16-BCDC-85E70A237B90}" name="1" dataDxfId="461"/>
    <tableColumn id="3" xr3:uid="{C95957C0-81C9-4EDE-BAAF-BD40D973447F}" name="2" dataDxfId="460"/>
  </tableColumns>
  <tableStyleInfo name="TableStyleMedium9" showFirstColumn="1"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195500B8-6814-4B83-B97A-26D8183FF2BB}" name="Training: Net 12" displayName="Training__Net_12_1" ref="C145:E147" totalsRowShown="0" tableBorderDxfId="459">
  <autoFilter ref="C145:E147" xr:uid="{E4317D31-D272-4B7A-B7C9-9107395DD8EB}"/>
  <tableColumns count="3">
    <tableColumn id="1" xr3:uid="{458E6948-012A-40F7-B99C-250243CF020B}" name="Actual\Predicted" dataDxfId="458"/>
    <tableColumn id="2" xr3:uid="{DD2096A1-29AA-4135-A6EC-BA27BAD67C5E}" name="1" dataDxfId="457"/>
    <tableColumn id="3" xr3:uid="{477FC54C-863E-4D70-B325-9845E4AF0264}" name="2" dataDxfId="456"/>
  </tableColumns>
  <tableStyleInfo name="TableStyleMedium10" showFirstColumn="1"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58D3CC98-E2D3-4C84-A5B2-7708F76C3DC5}" name="Training: Net 13" displayName="Training__Net_13_1" ref="C150:E152" totalsRowShown="0" tableBorderDxfId="455">
  <autoFilter ref="C150:E152" xr:uid="{483E9997-73FF-4F3A-A7C4-35D6402F13A7}"/>
  <tableColumns count="3">
    <tableColumn id="1" xr3:uid="{16D2E981-5D47-4C7D-8D1D-DE34CC3B982B}" name="Actual\Predicted" dataDxfId="454"/>
    <tableColumn id="2" xr3:uid="{DF511CC1-377F-4354-946B-E653E363EC95}" name="1" dataDxfId="453"/>
    <tableColumn id="3" xr3:uid="{5223AEFF-CEA9-4849-93B8-42EDC6537C28}" name="2" dataDxfId="452"/>
  </tableColumns>
  <tableStyleInfo name="TableStyleMedium9" showFirstColumn="1"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B9615BE5-2AAD-4318-8E08-800D741DC7EA}" name="Training: Net 14" displayName="Training__Net_14_1" ref="C155:E157" totalsRowShown="0" tableBorderDxfId="451">
  <autoFilter ref="C155:E157" xr:uid="{E3BFF3C0-0CC8-49D6-9C38-F49728784031}"/>
  <tableColumns count="3">
    <tableColumn id="1" xr3:uid="{62091DFC-56CE-4EE9-B044-C54501FB4CF4}" name="Actual\Predicted" dataDxfId="450"/>
    <tableColumn id="2" xr3:uid="{73634066-8572-4D94-B279-1722DD054EB5}" name="1" dataDxfId="449"/>
    <tableColumn id="3" xr3:uid="{1EED4B3D-D0B1-41DC-BFF7-82F9C11B779F}" name="2" dataDxfId="448"/>
  </tableColumns>
  <tableStyleInfo name="TableStyleMedium10" showFirstColumn="1"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76A93AEB-BBD8-44FA-9A3F-72873C0B14B9}" name="Training: Net 15" displayName="Training__Net_15_1" ref="C160:E162" totalsRowShown="0" tableBorderDxfId="447">
  <autoFilter ref="C160:E162" xr:uid="{3FA821AC-3FBA-4666-8DE7-3FFA5F544429}"/>
  <tableColumns count="3">
    <tableColumn id="1" xr3:uid="{A6E03C33-15CF-407C-8F6E-02401A662190}" name="Actual\Predicted" dataDxfId="446"/>
    <tableColumn id="2" xr3:uid="{9C8EB400-CC20-4E9A-AC8E-8C73CCE25B4A}" name="1" dataDxfId="445"/>
    <tableColumn id="3" xr3:uid="{284D108C-13B7-4964-AF0B-9BD05F48C6A7}" name="2" dataDxfId="444"/>
  </tableColumns>
  <tableStyleInfo name="TableStyleMedium9" showFirstColumn="1"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9F11B693-4A7D-4F78-9148-B3E46752CB0B}" name="Training: Net 16" displayName="Training__Net_16_1" ref="C165:E167" totalsRowShown="0" tableBorderDxfId="443">
  <autoFilter ref="C165:E167" xr:uid="{515A19A1-64E3-4F57-B914-2AF30512F841}"/>
  <tableColumns count="3">
    <tableColumn id="1" xr3:uid="{4BE6B948-B816-4B63-8FDA-20D265139572}" name="Actual\Predicted" dataDxfId="442"/>
    <tableColumn id="2" xr3:uid="{EF2F1B8B-CBB5-4F58-9A46-94660867DDD3}" name="1" dataDxfId="441"/>
    <tableColumn id="3" xr3:uid="{E2E83CC2-F228-45A9-93EE-F669A4AB3F5A}" name="2" dataDxfId="440"/>
  </tableColumns>
  <tableStyleInfo name="TableStyleMedium10" showFirstColumn="1"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DEDFAD39-6A42-48C2-9A75-2405DB93E1CB}" name="Training: Net 17" displayName="Training__Net_17_1" ref="C170:E172" totalsRowShown="0" tableBorderDxfId="439">
  <autoFilter ref="C170:E172" xr:uid="{66CD7D86-6328-45AF-8611-4CF4A713064F}"/>
  <tableColumns count="3">
    <tableColumn id="1" xr3:uid="{B01CE04B-C5DD-4A76-B460-BAAA3D627A86}" name="Actual\Predicted" dataDxfId="438"/>
    <tableColumn id="2" xr3:uid="{FFD7E32D-9388-47F4-87B9-53ED49E3F004}" name="1" dataDxfId="437"/>
    <tableColumn id="3" xr3:uid="{3A982523-5BAD-4A9A-A323-147E9EB96C35}" name="2" dataDxfId="436"/>
  </tableColumns>
  <tableStyleInfo name="TableStyleMedium9" showFirstColumn="1"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24A09F6F-55E4-4FFC-8B61-AA97A92EF795}" name="Training: Net 18" displayName="Training__Net_18_1" ref="C175:E177" totalsRowShown="0" tableBorderDxfId="435">
  <autoFilter ref="C175:E177" xr:uid="{DA45FE46-6F14-4C0F-B229-BB14A3715DE7}"/>
  <tableColumns count="3">
    <tableColumn id="1" xr3:uid="{439088B0-6FF5-4C90-9176-865BB36E8B28}" name="Actual\Predicted" dataDxfId="434"/>
    <tableColumn id="2" xr3:uid="{EE6929C7-A125-4E48-B707-A7013FA75832}" name="1" dataDxfId="433"/>
    <tableColumn id="3" xr3:uid="{1423E55D-9976-4F85-95AB-D3DB11BF55EA}" name="2" dataDxfId="432"/>
  </tableColumns>
  <tableStyleInfo name="TableStyleMedium10" showFirstColumn="1"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FBA7BE08-1464-4BC3-8E25-5F7F94F8C35C}" name="Training: Net 19" displayName="Training__Net_19_1" ref="C180:E182" totalsRowShown="0" tableBorderDxfId="431">
  <autoFilter ref="C180:E182" xr:uid="{6FF3ACB6-4239-4600-858C-E17DC8A4E648}"/>
  <tableColumns count="3">
    <tableColumn id="1" xr3:uid="{FCCE3ED0-C4C2-4923-ADD2-B9AA3BCBFB89}" name="Actual\Predicted" dataDxfId="430"/>
    <tableColumn id="2" xr3:uid="{4DD955E8-541A-49B2-A90D-A525F55D9958}" name="1" dataDxfId="429"/>
    <tableColumn id="3" xr3:uid="{723C348D-FFC4-4C06-880C-F9CB8D4F41E3}" name="2" dataDxfId="428"/>
  </tableColumns>
  <tableStyleInfo name="TableStyleMedium9" showFirstColumn="1"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0DDBAFA3-8AD0-4308-BBC4-C6EEDEEA6F16}" name="Training: Net 20" displayName="Training__Net_20_1" ref="C185:E187" totalsRowShown="0" tableBorderDxfId="427">
  <autoFilter ref="C185:E187" xr:uid="{3CAF1E49-F67A-427E-A7F4-17A1B11C6CDD}"/>
  <tableColumns count="3">
    <tableColumn id="1" xr3:uid="{50FF8D7E-91AE-405A-BEC9-98509CE0FDB2}" name="Actual\Predicted" dataDxfId="426"/>
    <tableColumn id="2" xr3:uid="{C9D9F6F8-F707-4115-B636-D10C3CF09906}" name="1" dataDxfId="425"/>
    <tableColumn id="3" xr3:uid="{B729FBCD-2E17-47B5-BC78-03F4E0FE7A5B}" name="2" dataDxfId="424"/>
  </tableColumns>
  <tableStyleInfo name="TableStyleMedium10" showFirstColumn="1"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FDAFC273-D1DD-4555-BBB2-8E83CEF09A63}" name="Validation: Net 1" displayName="Validation__Net_1_1" ref="H90:J92" totalsRowShown="0" tableBorderDxfId="423">
  <autoFilter ref="H90:J92" xr:uid="{929C517E-59E1-475A-9462-63E3377DB299}"/>
  <tableColumns count="3">
    <tableColumn id="1" xr3:uid="{AE5DA167-73F4-446E-AF23-304C80112135}" name="Actual\Predicted" dataDxfId="422"/>
    <tableColumn id="2" xr3:uid="{B06E04BF-AD78-4B5E-8F2E-A3AD69CAF10D}" name="1" dataDxfId="421"/>
    <tableColumn id="3" xr3:uid="{E3DF0FB4-56D4-456A-A589-D953460ECB18}" name="2" dataDxfId="420"/>
  </tableColumns>
  <tableStyleInfo name="TableStyleMedium9" showFirstColumn="1"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73277048-BB07-4BBE-9B06-DF9F4CB59BFF}" name="Validation: Net 2" displayName="Validation__Net_2_1" ref="H95:J97" totalsRowShown="0" tableBorderDxfId="419">
  <autoFilter ref="H95:J97" xr:uid="{32DFCF01-08A3-4D66-AFB2-BE6246D47033}"/>
  <tableColumns count="3">
    <tableColumn id="1" xr3:uid="{CED07045-3F11-44B6-8C81-D288A1BD52EB}" name="Actual\Predicted" dataDxfId="418"/>
    <tableColumn id="2" xr3:uid="{3BDE816A-D36A-4C77-8EAE-B16D8CABC893}" name="1" dataDxfId="417"/>
    <tableColumn id="3" xr3:uid="{665C747A-E681-4570-BE4B-EFEDE45F3EA4}" name="2" dataDxfId="416"/>
  </tableColumns>
  <tableStyleInfo name="TableStyleMedium10" showFirstColumn="1"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B7945AED-5F54-4289-9BB3-8B72C438FEB3}" name="Validation: Net 3" displayName="Validation__Net_3_1" ref="H100:J102" totalsRowShown="0" tableBorderDxfId="415">
  <autoFilter ref="H100:J102" xr:uid="{C3DBC9AF-5764-4CDB-9D24-3C951192D591}"/>
  <tableColumns count="3">
    <tableColumn id="1" xr3:uid="{8E074CF4-CE51-4C4C-AD73-2FCBF145C97F}" name="Actual\Predicted" dataDxfId="414"/>
    <tableColumn id="2" xr3:uid="{8FC06FF7-E313-49FF-90D5-72E450A82199}" name="1" dataDxfId="413"/>
    <tableColumn id="3" xr3:uid="{03FEBDA0-781A-444D-AB4B-39AB5E0EFD15}" name="2" dataDxfId="412"/>
  </tableColumns>
  <tableStyleInfo name="TableStyleMedium9" showFirstColumn="1"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A1212FBD-2C5E-4248-99EC-DCE67158F214}" name="Validation: Net 4" displayName="Validation__Net_4_1" ref="H105:J107" totalsRowShown="0" tableBorderDxfId="411">
  <autoFilter ref="H105:J107" xr:uid="{DA05AC19-147E-4EAA-9C5F-7403B22652AC}"/>
  <tableColumns count="3">
    <tableColumn id="1" xr3:uid="{847D4900-B493-423D-8966-5C87EEA77FEF}" name="Actual\Predicted" dataDxfId="410"/>
    <tableColumn id="2" xr3:uid="{5D53E806-EDC2-4B68-AEB4-B4A4D75B71D0}" name="1" dataDxfId="409"/>
    <tableColumn id="3" xr3:uid="{E19B9775-CB95-421A-A8F0-F46A23B29A71}" name="2" dataDxfId="408"/>
  </tableColumns>
  <tableStyleInfo name="TableStyleMedium10" showFirstColumn="1"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8149C08B-7FAD-4817-8223-F3962DA28F58}" name="Validation: Net 5" displayName="Validation__Net_5_1" ref="H110:J112" totalsRowShown="0" tableBorderDxfId="407">
  <autoFilter ref="H110:J112" xr:uid="{15C91C7B-0A94-4AF8-95F3-D37D483D628F}"/>
  <tableColumns count="3">
    <tableColumn id="1" xr3:uid="{14353DAA-08CB-4C40-9967-76216EC81DED}" name="Actual\Predicted" dataDxfId="406"/>
    <tableColumn id="2" xr3:uid="{14CB6AE8-47BD-4A61-8F91-9A864FCD73E4}" name="1" dataDxfId="405"/>
    <tableColumn id="3" xr3:uid="{049BDD51-3EF8-4D7E-9954-C429166065F5}" name="2" dataDxfId="404"/>
  </tableColumns>
  <tableStyleInfo name="TableStyleMedium9" showFirstColumn="1"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23F3C16B-F15C-4321-9824-F504E3381B31}" name="Validation: Net 6" displayName="Validation__Net_6_1" ref="H115:J117" totalsRowShown="0" tableBorderDxfId="403">
  <autoFilter ref="H115:J117" xr:uid="{92A22836-95ED-42AF-9933-BD46746364F7}"/>
  <tableColumns count="3">
    <tableColumn id="1" xr3:uid="{7BEAF06D-34D4-40BC-851C-2BD5222620F5}" name="Actual\Predicted" dataDxfId="402"/>
    <tableColumn id="2" xr3:uid="{E780FE5F-D6F3-4272-A642-FB4B4605DD53}" name="1" dataDxfId="401"/>
    <tableColumn id="3" xr3:uid="{893B9891-A24E-4D3A-B915-877059034CEA}" name="2" dataDxfId="400"/>
  </tableColumns>
  <tableStyleInfo name="TableStyleMedium10" showFirstColumn="1"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4BF00444-4E9F-406C-8D5C-6333F69A72DD}" name="Validation: Net 7" displayName="Validation__Net_7_1" ref="H120:J122" totalsRowShown="0" tableBorderDxfId="399">
  <autoFilter ref="H120:J122" xr:uid="{8BF314EA-10E0-46A6-8B42-C487A44FF6CE}"/>
  <tableColumns count="3">
    <tableColumn id="1" xr3:uid="{890C74CC-90AF-471E-B180-41FA61DE4C9D}" name="Actual\Predicted" dataDxfId="398"/>
    <tableColumn id="2" xr3:uid="{6FEA7900-A75D-434D-9D63-B901860A2838}" name="1" dataDxfId="397"/>
    <tableColumn id="3" xr3:uid="{A8BA02E9-47CF-4820-93A9-644EEAC6AA6A}" name="2" dataDxfId="396"/>
  </tableColumns>
  <tableStyleInfo name="TableStyleMedium9" showFirstColumn="1"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3B676349-BC4E-42A8-818A-58FCA4C43DC0}" name="Validation: Net 8" displayName="Validation__Net_8_1" ref="H125:J127" totalsRowShown="0" tableBorderDxfId="395">
  <autoFilter ref="H125:J127" xr:uid="{1BA7A674-97D3-42FC-AF30-82BE747F8ECB}"/>
  <tableColumns count="3">
    <tableColumn id="1" xr3:uid="{3F71914C-F3D2-458B-942C-C98FE04DF119}" name="Actual\Predicted" dataDxfId="394"/>
    <tableColumn id="2" xr3:uid="{6824C518-6110-4DDD-A724-EA370E125FC7}" name="1" dataDxfId="393"/>
    <tableColumn id="3" xr3:uid="{D99F341B-5266-4324-B3C1-EDFA50EAA0A7}" name="2" dataDxfId="392"/>
  </tableColumns>
  <tableStyleInfo name="TableStyleMedium10" showFirstColumn="1"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85606BF0-7A24-4A78-B4AE-FCFE692CA203}" name="Validation: Net 9" displayName="Validation__Net_9_1" ref="H130:J132" totalsRowShown="0" tableBorderDxfId="391">
  <autoFilter ref="H130:J132" xr:uid="{F79FD002-5F5A-4F23-AB3B-425FA28B4F09}"/>
  <tableColumns count="3">
    <tableColumn id="1" xr3:uid="{2E824D91-E9A1-464B-8676-1CCA80844791}" name="Actual\Predicted" dataDxfId="390"/>
    <tableColumn id="2" xr3:uid="{A174C48E-5F1C-4EF5-8C17-4ED43E65C96D}" name="1" dataDxfId="389"/>
    <tableColumn id="3" xr3:uid="{9D9109C2-000E-4923-8D0B-2F7DBA8B76B7}" name="2" dataDxfId="388"/>
  </tableColumns>
  <tableStyleInfo name="TableStyleMedium9" showFirstColumn="1"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3811FDFC-E77C-4453-A328-C7C96C78856A}" name="Validation: Net 10" displayName="Validation__Net_10_1" ref="H135:J137" totalsRowShown="0" tableBorderDxfId="387">
  <autoFilter ref="H135:J137" xr:uid="{440BCB0F-48CD-4C5B-8D17-1F3A8C3B893D}"/>
  <tableColumns count="3">
    <tableColumn id="1" xr3:uid="{0FB702F9-59F3-4179-90FB-238B7D5A7A6D}" name="Actual\Predicted" dataDxfId="386"/>
    <tableColumn id="2" xr3:uid="{AB245926-7C3F-4C29-AD15-E9F33B6F6FAE}" name="1" dataDxfId="385"/>
    <tableColumn id="3" xr3:uid="{A3942687-C5AE-44FC-9FEB-038E46061F18}" name="2" dataDxfId="384"/>
  </tableColumns>
  <tableStyleInfo name="TableStyleMedium10" showFirstColumn="1"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5DBC4924-AFD4-4D5E-8918-A80B5A63B157}" name="Validation: Net 11" displayName="Validation__Net_11_1" ref="H140:J142" totalsRowShown="0" tableBorderDxfId="383">
  <autoFilter ref="H140:J142" xr:uid="{4344E85E-CF24-4E91-B257-7546CA219373}"/>
  <tableColumns count="3">
    <tableColumn id="1" xr3:uid="{09ABE51D-4F80-417F-A110-DB14C47D8192}" name="Actual\Predicted" dataDxfId="382"/>
    <tableColumn id="2" xr3:uid="{3C912F31-B5F9-4C6C-93F2-043B61D88F22}" name="1" dataDxfId="381"/>
    <tableColumn id="3" xr3:uid="{3E232E89-8B62-4896-88BD-447E4652D3F9}" name="2" dataDxfId="380"/>
  </tableColumns>
  <tableStyleInfo name="TableStyleMedium9" showFirstColumn="1"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9056C2BD-7199-4CE4-9484-3247F06D44D7}" name="Validation: Net 12" displayName="Validation__Net_12_1" ref="H145:J147" totalsRowShown="0" tableBorderDxfId="379">
  <autoFilter ref="H145:J147" xr:uid="{BAE8E7A6-6232-4C29-855C-BE51BF9FEB5F}"/>
  <tableColumns count="3">
    <tableColumn id="1" xr3:uid="{225B499E-F889-4BF7-9D8D-87447A463403}" name="Actual\Predicted" dataDxfId="378"/>
    <tableColumn id="2" xr3:uid="{FB34A223-CFFA-4CB7-9A2B-6C7F8DE3EC3F}" name="1" dataDxfId="377"/>
    <tableColumn id="3" xr3:uid="{519C5DC2-141D-41AF-B334-AB270F2881FD}" name="2" dataDxfId="376"/>
  </tableColumns>
  <tableStyleInfo name="TableStyleMedium10" showFirstColumn="1"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DDEC2D2C-6811-4017-9685-2A7EC7877491}" name="Validation: Net 13" displayName="Validation__Net_13_1" ref="H150:J152" totalsRowShown="0" tableBorderDxfId="375">
  <autoFilter ref="H150:J152" xr:uid="{E79EB265-8D30-45A6-9233-AF57C2CA534D}"/>
  <tableColumns count="3">
    <tableColumn id="1" xr3:uid="{EA0C5902-9EAC-4319-9F58-02B428FECC3E}" name="Actual\Predicted" dataDxfId="374"/>
    <tableColumn id="2" xr3:uid="{BB70141F-6116-498E-8512-5ACF29BD5212}" name="1" dataDxfId="373"/>
    <tableColumn id="3" xr3:uid="{0C0EBB52-73A0-443C-B987-392EAF43C5DB}" name="2" dataDxfId="372"/>
  </tableColumns>
  <tableStyleInfo name="TableStyleMedium9" showFirstColumn="1"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EDEA64F5-7824-4B00-94CC-066721EF54C7}" name="Validation: Net 14" displayName="Validation__Net_14_1" ref="H155:J157" totalsRowShown="0" tableBorderDxfId="371">
  <autoFilter ref="H155:J157" xr:uid="{E56D4157-EC48-41B9-A144-C8D2CDD3BE1E}"/>
  <tableColumns count="3">
    <tableColumn id="1" xr3:uid="{C41B3A63-8969-46B2-9A84-F257065A3223}" name="Actual\Predicted" dataDxfId="370"/>
    <tableColumn id="2" xr3:uid="{0A274BC3-0C4E-4388-8ADB-23B42FEFA3E3}" name="1" dataDxfId="369"/>
    <tableColumn id="3" xr3:uid="{A5FB820D-3805-4CBB-883B-B43F9FE8B038}" name="2" dataDxfId="368"/>
  </tableColumns>
  <tableStyleInfo name="TableStyleMedium10" showFirstColumn="1"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23A19749-8979-471E-9C4E-2F1F0E2509A8}" name="Validation: Net 15" displayName="Validation__Net_15_1" ref="H160:J162" totalsRowShown="0" tableBorderDxfId="367">
  <autoFilter ref="H160:J162" xr:uid="{F16035CE-6CDB-43E4-890C-E73EB3944DC6}"/>
  <tableColumns count="3">
    <tableColumn id="1" xr3:uid="{A46282DA-716D-4342-834C-DF1264C3D514}" name="Actual\Predicted" dataDxfId="366"/>
    <tableColumn id="2" xr3:uid="{D96C56C4-4908-4F15-9B50-92AB52A847DC}" name="1" dataDxfId="365"/>
    <tableColumn id="3" xr3:uid="{D6221DAE-6246-4502-9E23-417DFA0CC94D}" name="2" dataDxfId="364"/>
  </tableColumns>
  <tableStyleInfo name="TableStyleMedium9" showFirstColumn="1"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D789918F-9312-4628-B308-B350D3077765}" name="Validation: Net 16" displayName="Validation__Net_16_1" ref="H165:J167" totalsRowShown="0" tableBorderDxfId="363">
  <autoFilter ref="H165:J167" xr:uid="{C90786C4-5ADF-4397-806E-75EB9F63FD78}"/>
  <tableColumns count="3">
    <tableColumn id="1" xr3:uid="{53B44191-C7DC-49B6-9786-B77A84F2181E}" name="Actual\Predicted" dataDxfId="362"/>
    <tableColumn id="2" xr3:uid="{82A43987-BB0B-4195-92F0-C3DDE06201AE}" name="1" dataDxfId="361"/>
    <tableColumn id="3" xr3:uid="{20A47C06-A931-4089-BD6B-5CDD33D05CD2}" name="2" dataDxfId="360"/>
  </tableColumns>
  <tableStyleInfo name="TableStyleMedium10" showFirstColumn="1"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4C203999-B0BD-45F4-B2C0-632E4DD73E59}" name="Validation: Net 17" displayName="Validation__Net_17_1" ref="H170:J172" totalsRowShown="0" tableBorderDxfId="359">
  <autoFilter ref="H170:J172" xr:uid="{6E003424-EE37-406B-98D8-1D948521017B}"/>
  <tableColumns count="3">
    <tableColumn id="1" xr3:uid="{6CA8479D-6785-46F7-B96B-DE70E7EAB98E}" name="Actual\Predicted" dataDxfId="358"/>
    <tableColumn id="2" xr3:uid="{40219BC7-2A25-4733-A05C-93D4FF8DD48B}" name="1" dataDxfId="357"/>
    <tableColumn id="3" xr3:uid="{AAE88BD9-8585-47A7-906F-D9EFFB6CBFAB}" name="2" dataDxfId="356"/>
  </tableColumns>
  <tableStyleInfo name="TableStyleMedium9" showFirstColumn="1"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860AC3CE-0269-4224-9E45-B788C500A661}" name="Validation: Net 18" displayName="Validation__Net_18_1" ref="H175:J177" totalsRowShown="0" tableBorderDxfId="355">
  <autoFilter ref="H175:J177" xr:uid="{897F3F8D-09B0-4ADC-B3A8-531A16E3D0B3}"/>
  <tableColumns count="3">
    <tableColumn id="1" xr3:uid="{A49D1D2B-BAEE-4D99-A137-5E15CD76748B}" name="Actual\Predicted" dataDxfId="354"/>
    <tableColumn id="2" xr3:uid="{EB98486F-F8BC-40CD-9210-E44646743F60}" name="1" dataDxfId="353"/>
    <tableColumn id="3" xr3:uid="{E10D8093-A739-4B49-A3FE-2A5ECF896EDF}" name="2" dataDxfId="352"/>
  </tableColumns>
  <tableStyleInfo name="TableStyleMedium10" showFirstColumn="1"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33B9252E-7AA9-4B9B-81E9-24DB1813DC9A}" name="Validation: Net 19" displayName="Validation__Net_19_1" ref="H180:J182" totalsRowShown="0" tableBorderDxfId="351">
  <autoFilter ref="H180:J182" xr:uid="{5BDEF425-6F8F-42CE-95B8-DD057032BA0D}"/>
  <tableColumns count="3">
    <tableColumn id="1" xr3:uid="{4B7FC27E-E529-4C08-A24D-88EEBA5344B6}" name="Actual\Predicted" dataDxfId="350"/>
    <tableColumn id="2" xr3:uid="{09FAEBF2-4087-4E90-8D0E-FC4A8744AFAA}" name="1" dataDxfId="349"/>
    <tableColumn id="3" xr3:uid="{E22DF155-D5F9-4BDB-88E1-579876CA78FA}" name="2" dataDxfId="348"/>
  </tableColumns>
  <tableStyleInfo name="TableStyleMedium9" showFirstColumn="1"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DF8E1A1A-3FDD-4258-BDFC-EFEB43834AEE}" name="Validation: Net 20" displayName="Validation__Net_20_1" ref="H185:J187" totalsRowShown="0" tableBorderDxfId="347">
  <autoFilter ref="H185:J187" xr:uid="{9ED4C2E8-51E8-44A0-A1D5-842E49126148}"/>
  <tableColumns count="3">
    <tableColumn id="1" xr3:uid="{C0B9BF14-B0E4-4EE4-9EFF-C8A2B20EA102}" name="Actual\Predicted" dataDxfId="346"/>
    <tableColumn id="2" xr3:uid="{D5E5FF91-AD8C-4213-B3DB-500C367A522C}" name="1" dataDxfId="345"/>
    <tableColumn id="3" xr3:uid="{FFB4B7EE-B6DF-4A3C-BE25-2FE0CE5C8452}" name="2" dataDxfId="344"/>
  </tableColumns>
  <tableStyleInfo name="TableStyleMedium10" showFirstColumn="1"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73A07F0C-844C-4ABE-8D17-F12CBF4CE3BD}" name="Testing: Net 1" displayName="Testing__Net_1_1" ref="M90:O92" totalsRowShown="0" tableBorderDxfId="343">
  <autoFilter ref="M90:O92" xr:uid="{2072FAD1-A101-44CB-BDA4-7C5054D80471}"/>
  <tableColumns count="3">
    <tableColumn id="1" xr3:uid="{32900D4C-4BDE-4DD2-902A-6E7C65B4778D}" name="Actual\Predicted" dataDxfId="342"/>
    <tableColumn id="2" xr3:uid="{FF38EEF5-366C-4B4F-8E82-137BE6CFD6A3}" name="1" dataDxfId="341"/>
    <tableColumn id="3" xr3:uid="{1673B83B-DE8D-4BB6-9EB4-3D35023C22FC}" name="2" dataDxfId="340"/>
  </tableColumns>
  <tableStyleInfo name="TableStyleMedium9" showFirstColumn="1"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CB70255B-FF9F-44A6-B991-581507F2DA36}" name="Testing: Net 2" displayName="Testing__Net_2_1" ref="M95:O97" totalsRowShown="0" tableBorderDxfId="339">
  <autoFilter ref="M95:O97" xr:uid="{0DBA8C02-41E2-4AC7-9C6B-D0E78A5D870D}"/>
  <tableColumns count="3">
    <tableColumn id="1" xr3:uid="{5831BE9D-BFBF-4BC7-BD29-F54BD184224B}" name="Actual\Predicted" dataDxfId="338"/>
    <tableColumn id="2" xr3:uid="{83EE022F-589C-487A-A941-85A6854D9B40}" name="1" dataDxfId="337"/>
    <tableColumn id="3" xr3:uid="{EE718F12-7192-4A46-9BC0-7F438568FAD9}" name="2" dataDxfId="336"/>
  </tableColumns>
  <tableStyleInfo name="TableStyleMedium10" showFirstColumn="1"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C1966766-513B-48D0-8250-DE8EB6C01CAB}" name="Testing: Net 3" displayName="Testing__Net_3_1" ref="M100:O102" totalsRowShown="0" tableBorderDxfId="335">
  <autoFilter ref="M100:O102" xr:uid="{1DAA0ADA-B46C-40B4-BAEA-A858204CAB8C}"/>
  <tableColumns count="3">
    <tableColumn id="1" xr3:uid="{945DC54E-D69D-4353-B2A3-167C057DEE64}" name="Actual\Predicted" dataDxfId="334"/>
    <tableColumn id="2" xr3:uid="{CC9CF414-DA48-40B0-A97A-1FF5148566AC}" name="1" dataDxfId="333"/>
    <tableColumn id="3" xr3:uid="{F8D76A6C-39C5-4073-9FAA-DC757897CE34}" name="2" dataDxfId="332"/>
  </tableColumns>
  <tableStyleInfo name="TableStyleMedium9" showFirstColumn="1"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0EAB6A3E-C9B7-45F7-9DEA-57035F01B85D}" name="Testing: Net 4" displayName="Testing__Net_4_1" ref="M105:O107" totalsRowShown="0" tableBorderDxfId="331">
  <autoFilter ref="M105:O107" xr:uid="{06DC3F23-845B-40B2-9985-170E5B2BF741}"/>
  <tableColumns count="3">
    <tableColumn id="1" xr3:uid="{FE275267-3DAB-4771-8BBA-7992BA505CAC}" name="Actual\Predicted" dataDxfId="330"/>
    <tableColumn id="2" xr3:uid="{E470239C-DD21-4660-A592-FB982BB4E43E}" name="1" dataDxfId="329"/>
    <tableColumn id="3" xr3:uid="{B1C22916-4D1D-4681-BCFA-3F2B1E91E0C1}" name="2" dataDxfId="328"/>
  </tableColumns>
  <tableStyleInfo name="TableStyleMedium10" showFirstColumn="1"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B32A5CA7-4273-4FC7-B22A-7C427D4B30FB}" name="Testing: Net 5" displayName="Testing__Net_5_1" ref="M110:O112" totalsRowShown="0" tableBorderDxfId="327">
  <autoFilter ref="M110:O112" xr:uid="{9B9A5797-BB21-4C19-9FE1-CE5983690DF3}"/>
  <tableColumns count="3">
    <tableColumn id="1" xr3:uid="{99896869-372F-4607-A4C3-1E7CF10B9436}" name="Actual\Predicted" dataDxfId="326"/>
    <tableColumn id="2" xr3:uid="{3AA569E4-FB3A-4632-A970-9210424E544F}" name="1" dataDxfId="325"/>
    <tableColumn id="3" xr3:uid="{9E2A5CBF-6E07-4C6C-AF5A-F47CDD976503}" name="2" dataDxfId="324"/>
  </tableColumns>
  <tableStyleInfo name="TableStyleMedium9" showFirstColumn="1"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0DD4FA19-27EB-4ED7-8FC1-216CDBE12947}" name="Testing: Net 6" displayName="Testing__Net_6_1" ref="M115:O117" totalsRowShown="0" tableBorderDxfId="323">
  <autoFilter ref="M115:O117" xr:uid="{B599E4ED-A6D0-49D7-B28C-211BD1CC7EA0}"/>
  <tableColumns count="3">
    <tableColumn id="1" xr3:uid="{118C5F28-B7EB-4013-A20D-E2C49AFA17FE}" name="Actual\Predicted" dataDxfId="322"/>
    <tableColumn id="2" xr3:uid="{33A84207-6468-42E8-AA68-AF826522A58C}" name="1" dataDxfId="321"/>
    <tableColumn id="3" xr3:uid="{BB14ABCF-35A3-4663-8F78-4B1E71831212}" name="2" dataDxfId="320"/>
  </tableColumns>
  <tableStyleInfo name="TableStyleMedium10" showFirstColumn="1"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2D2E5196-CDBE-48A4-8AEF-CA80B04A1787}" name="Testing: Net 7" displayName="Testing__Net_7_1" ref="M120:O122" totalsRowShown="0" tableBorderDxfId="319">
  <autoFilter ref="M120:O122" xr:uid="{D4C043AB-DE8D-4328-8181-67DC639B2192}"/>
  <tableColumns count="3">
    <tableColumn id="1" xr3:uid="{C04395DB-9C1B-44BA-A2FA-DBE03FDCE934}" name="Actual\Predicted" dataDxfId="318"/>
    <tableColumn id="2" xr3:uid="{C53B79DE-C7EA-402E-8C04-0F2619196007}" name="1" dataDxfId="317"/>
    <tableColumn id="3" xr3:uid="{FC48974B-DE7A-4DCB-9FBD-78EDFEEE5685}" name="2" dataDxfId="316"/>
  </tableColumns>
  <tableStyleInfo name="TableStyleMedium9" showFirstColumn="1"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BDBFE548-F3B4-4474-9CDD-54D0926D473F}" name="Testing: Net 8" displayName="Testing__Net_8_1" ref="M125:O127" totalsRowShown="0" tableBorderDxfId="315">
  <autoFilter ref="M125:O127" xr:uid="{2BCF2A10-4B9F-4F3E-9435-5D5F871F77B8}"/>
  <tableColumns count="3">
    <tableColumn id="1" xr3:uid="{A34E6AA1-76CC-4CFA-AB02-986A01BE041E}" name="Actual\Predicted" dataDxfId="314"/>
    <tableColumn id="2" xr3:uid="{095E6CF7-254F-4482-A479-591E12066D51}" name="1" dataDxfId="313"/>
    <tableColumn id="3" xr3:uid="{3E4C3E41-A547-4475-B213-5F83A931FF89}" name="2" dataDxfId="312"/>
  </tableColumns>
  <tableStyleInfo name="TableStyleMedium10" showFirstColumn="1"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47F1948A-CDF2-4FEE-B55B-05A487C77A4B}" name="Testing: Net 9" displayName="Testing__Net_9_1" ref="M130:O132" totalsRowShown="0" tableBorderDxfId="311">
  <autoFilter ref="M130:O132" xr:uid="{3CFB1101-9CB1-4F56-8A65-BFD1BB6D78D4}"/>
  <tableColumns count="3">
    <tableColumn id="1" xr3:uid="{2398D708-A76C-46EB-AFCD-472F5B0E5DDF}" name="Actual\Predicted" dataDxfId="310"/>
    <tableColumn id="2" xr3:uid="{E08AD25E-03B1-43CB-A71A-118ECEE133D7}" name="1" dataDxfId="309"/>
    <tableColumn id="3" xr3:uid="{F7D82D0B-A501-4D85-BAC4-2F72D0123206}" name="2" dataDxfId="308"/>
  </tableColumns>
  <tableStyleInfo name="TableStyleMedium9" showFirstColumn="1"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7F518FCF-ED22-470B-B797-104823D7E805}" name="Testing: Net 10" displayName="Testing__Net_10_1" ref="M135:O137" totalsRowShown="0" tableBorderDxfId="307">
  <autoFilter ref="M135:O137" xr:uid="{B80EE11D-D6DD-49C4-8F06-7AC1BE682577}"/>
  <tableColumns count="3">
    <tableColumn id="1" xr3:uid="{AC9FA22B-18E7-413A-A241-3E33D792A8E3}" name="Actual\Predicted" dataDxfId="306"/>
    <tableColumn id="2" xr3:uid="{CE86654E-EAC9-4DA5-AAE7-EE85EA2FA17B}" name="1" dataDxfId="305"/>
    <tableColumn id="3" xr3:uid="{220854D2-1D5C-4F2E-8B09-666F4E134555}" name="2" dataDxfId="304"/>
  </tableColumns>
  <tableStyleInfo name="TableStyleMedium10" showFirstColumn="1"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3858C7EC-66E0-49AF-8D88-1DF5460DE21B}" name="Testing: Net 11" displayName="Testing__Net_11_1" ref="M140:O142" totalsRowShown="0" tableBorderDxfId="303">
  <autoFilter ref="M140:O142" xr:uid="{14E65066-9047-407B-89FD-01605EDAD771}"/>
  <tableColumns count="3">
    <tableColumn id="1" xr3:uid="{843CEDF4-B3F4-439B-A6D2-5D6D3500A159}" name="Actual\Predicted" dataDxfId="302"/>
    <tableColumn id="2" xr3:uid="{12A95802-768C-462F-A2D3-75EA55A27BD6}" name="1" dataDxfId="301"/>
    <tableColumn id="3" xr3:uid="{02C32719-61D4-48AE-8BAF-AAF34192D4AE}" name="2" dataDxfId="300"/>
  </tableColumns>
  <tableStyleInfo name="TableStyleMedium9" showFirstColumn="1"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4FCDAC60-9CF4-4334-A320-A49D357E0C87}" name="Testing: Net 12" displayName="Testing__Net_12_1" ref="M145:O147" totalsRowShown="0" tableBorderDxfId="299">
  <autoFilter ref="M145:O147" xr:uid="{BF8B792C-A0DD-4831-A899-A62F02E88814}"/>
  <tableColumns count="3">
    <tableColumn id="1" xr3:uid="{673BE4FE-EC8C-4DB4-9490-5CE68EFE9A0A}" name="Actual\Predicted" dataDxfId="298"/>
    <tableColumn id="2" xr3:uid="{A1B2E213-96CB-432A-A785-5BE7E67E1F18}" name="1" dataDxfId="297"/>
    <tableColumn id="3" xr3:uid="{21773325-828F-4B37-9277-AD601DEB9307}" name="2" dataDxfId="296"/>
  </tableColumns>
  <tableStyleInfo name="TableStyleMedium10" showFirstColumn="1"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4A8900AA-F734-4F78-8CAE-5C2117135779}" name="Testing: Net 13" displayName="Testing__Net_13_1" ref="M150:O152" totalsRowShown="0" tableBorderDxfId="295">
  <autoFilter ref="M150:O152" xr:uid="{FB172B87-837F-42C8-BCD7-A5CFEDAE8AE4}"/>
  <tableColumns count="3">
    <tableColumn id="1" xr3:uid="{6F0AF836-D339-427E-BC35-93C39E5B7BBD}" name="Actual\Predicted" dataDxfId="294"/>
    <tableColumn id="2" xr3:uid="{166D91FE-EE14-4B06-A634-2754815F9DE5}" name="1" dataDxfId="293"/>
    <tableColumn id="3" xr3:uid="{02002324-49F4-4756-B0E5-D9C59287CB1C}" name="2" dataDxfId="292"/>
  </tableColumns>
  <tableStyleInfo name="TableStyleMedium9" showFirstColumn="1"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2B87447F-F580-493A-8050-AB9E05B04A16}" name="Testing: Net 14" displayName="Testing__Net_14_1" ref="M155:O157" totalsRowShown="0" tableBorderDxfId="291">
  <autoFilter ref="M155:O157" xr:uid="{AD44FA12-5797-457C-9784-31BAFA9C8E4F}"/>
  <tableColumns count="3">
    <tableColumn id="1" xr3:uid="{D88641D2-D816-4466-9D4F-AAABA35C652B}" name="Actual\Predicted" dataDxfId="290"/>
    <tableColumn id="2" xr3:uid="{A33F27F1-2256-4AC5-B918-7A4CAFC79409}" name="1" dataDxfId="289"/>
    <tableColumn id="3" xr3:uid="{2D618450-1B89-4E1A-AF45-446087B0C237}" name="2" dataDxfId="288"/>
  </tableColumns>
  <tableStyleInfo name="TableStyleMedium10" showFirstColumn="1"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10A19369-ACB4-438F-9B90-27BEE123A1B9}" name="Testing: Net 15" displayName="Testing__Net_15_1" ref="M160:O162" totalsRowShown="0" tableBorderDxfId="287">
  <autoFilter ref="M160:O162" xr:uid="{04355073-61D2-480F-8BB1-E41D8099B061}"/>
  <tableColumns count="3">
    <tableColumn id="1" xr3:uid="{B3E83902-E485-4C45-A91B-9BA27215796D}" name="Actual\Predicted" dataDxfId="286"/>
    <tableColumn id="2" xr3:uid="{35D0CA88-8E12-41BB-9CB9-D3789AFF9D7F}" name="1" dataDxfId="285"/>
    <tableColumn id="3" xr3:uid="{62D74C41-DCCC-4247-8CDE-CCFF60FB9BE5}" name="2" dataDxfId="284"/>
  </tableColumns>
  <tableStyleInfo name="TableStyleMedium9" showFirstColumn="1"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45BFDA00-79F9-43A6-AC98-EFCDE2E25B8C}" name="Testing: Net 16" displayName="Testing__Net_16_1" ref="M165:O167" totalsRowShown="0" tableBorderDxfId="283">
  <autoFilter ref="M165:O167" xr:uid="{64B1B031-D85F-45B3-9BF3-E3C09D7AA021}"/>
  <tableColumns count="3">
    <tableColumn id="1" xr3:uid="{DC8AA95A-F919-4F70-8C77-9D28C2A40840}" name="Actual\Predicted" dataDxfId="282"/>
    <tableColumn id="2" xr3:uid="{ED5A3748-0747-458F-BA44-1D2EF5DC7E5A}" name="1" dataDxfId="281"/>
    <tableColumn id="3" xr3:uid="{8EB1D6A7-6EA5-4FBD-B1A8-2616C1C11C44}" name="2" dataDxfId="280"/>
  </tableColumns>
  <tableStyleInfo name="TableStyleMedium10" showFirstColumn="1"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3DD27392-E15E-4BF4-A166-925B4BBC7B44}" name="Testing: Net 17" displayName="Testing__Net_17_1" ref="M170:O172" totalsRowShown="0" tableBorderDxfId="279">
  <autoFilter ref="M170:O172" xr:uid="{205D6801-C513-4FDC-AF61-7B87979BB83E}"/>
  <tableColumns count="3">
    <tableColumn id="1" xr3:uid="{BF3FBC06-E6B5-4DBA-B6EE-67E370E70952}" name="Actual\Predicted" dataDxfId="278"/>
    <tableColumn id="2" xr3:uid="{85D29079-94A8-4FA8-B668-B619E3706590}" name="1" dataDxfId="277"/>
    <tableColumn id="3" xr3:uid="{C22B9968-F8B2-42B9-A9AA-7865ACFBBCA0}" name="2" dataDxfId="276"/>
  </tableColumns>
  <tableStyleInfo name="TableStyleMedium9" showFirstColumn="1"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55D058C7-DA25-4EFA-95EF-B5FB5BE0793F}" name="Testing: Net 18" displayName="Testing__Net_18_1" ref="M175:O177" totalsRowShown="0" tableBorderDxfId="275">
  <autoFilter ref="M175:O177" xr:uid="{129498CF-E7C2-4F6D-BA13-B9DA72999E00}"/>
  <tableColumns count="3">
    <tableColumn id="1" xr3:uid="{302D807B-5C41-4FA2-B6A9-07CE91929F3A}" name="Actual\Predicted" dataDxfId="274"/>
    <tableColumn id="2" xr3:uid="{1544FE48-84E9-4181-9186-374CA30FD137}" name="1" dataDxfId="273"/>
    <tableColumn id="3" xr3:uid="{EF440D70-4694-49EA-A48F-7B58AE160008}" name="2" dataDxfId="272"/>
  </tableColumns>
  <tableStyleInfo name="TableStyleMedium10" showFirstColumn="1"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BCC9A1A9-253F-4321-B6BF-D679EC4E260F}" name="Testing: Net 19" displayName="Testing__Net_19_1" ref="M180:O182" totalsRowShown="0" tableBorderDxfId="271">
  <autoFilter ref="M180:O182" xr:uid="{C9CADEDE-AADC-4C94-BA3D-60375FD0D53F}"/>
  <tableColumns count="3">
    <tableColumn id="1" xr3:uid="{22E983AC-1E5A-45F5-A793-5DD1A67C0D78}" name="Actual\Predicted" dataDxfId="270"/>
    <tableColumn id="2" xr3:uid="{3F9ACC79-9D9F-49CB-B7AD-14BF424861D4}" name="1" dataDxfId="269"/>
    <tableColumn id="3" xr3:uid="{D3567E45-4191-4A66-B7ED-6039EFB25BD5}" name="2" dataDxfId="268"/>
  </tableColumns>
  <tableStyleInfo name="TableStyleMedium9" showFirstColumn="1"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B5AC25EB-0660-4C0A-9F29-9269973D8695}" name="Testing: Net 20" displayName="Testing__Net_20_1" ref="M185:O187" totalsRowShown="0" tableBorderDxfId="267">
  <autoFilter ref="M185:O187" xr:uid="{1C13A85A-0663-4A80-9E20-9E17D22F5025}"/>
  <tableColumns count="3">
    <tableColumn id="1" xr3:uid="{D652F739-0BFB-402F-A5CF-3DAAE8E8B5A6}" name="Actual\Predicted" dataDxfId="266"/>
    <tableColumn id="2" xr3:uid="{3916AA0B-116C-407F-9F51-D96D2A3AB107}" name="1" dataDxfId="265"/>
    <tableColumn id="3" xr3:uid="{A9907BB5-71E4-4393-9450-44452DEC4BD0}" name="2" dataDxfId="264"/>
  </tableColumns>
  <tableStyleInfo name="TableStyleMedium10" showFirstColumn="1"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9D1FC0-D90C-4814-95AD-F490CA9DA29E}" name="Architecture Search Error Log" displayName="Architecture_Search_Error_Log" ref="C65:X85" totalsRowShown="0" headerRowDxfId="263" dataDxfId="262">
  <autoFilter ref="C65:X85" xr:uid="{2ADC1E8C-5B02-4C04-B9F8-012871CFA087}"/>
  <tableColumns count="22">
    <tableColumn id="1" xr3:uid="{9FD136AC-C97C-44B2-A248-73DA8A6B063F}" name="NetID" dataDxfId="261" dataCellStyle="היפר-קישור"/>
    <tableColumn id="2" xr3:uid="{3FEADC3C-98A3-4285-A91F-56F9BAAFA5D4}" name="# Hidden_x000a_Layers" dataDxfId="260"/>
    <tableColumn id="3" xr3:uid="{9A481AA3-4109-49EE-9E02-EEE4ED5A199D}" name="# Neurons_x000a_(Layer 1)" dataDxfId="259"/>
    <tableColumn id="4" xr3:uid="{D79D9818-18B1-49EB-A0C3-6DBB3C6639E0}" name="# Neurons_x000a_(Layer 2)" dataDxfId="258"/>
    <tableColumn id="5" xr3:uid="{C05FA0AB-82C6-4EC7-943B-6D460543EB2B}" name="Training_x000a_# Errors" dataDxfId="257"/>
    <tableColumn id="6" xr3:uid="{297CC8BC-F152-4CD0-BCA2-A7AECC3973D9}" name="Training_x000a_% Error" dataDxfId="256"/>
    <tableColumn id="7" xr3:uid="{8190061B-BD4B-4D53-833A-7890212878A1}" name="Training_x000a_% Sensitivity" dataDxfId="255"/>
    <tableColumn id="8" xr3:uid="{42F50DCD-2567-437F-9633-74526DA6E089}" name="Training_x000a_% Specificity" dataDxfId="254"/>
    <tableColumn id="9" xr3:uid="{9D71C8E8-BAD3-451D-B68D-D1908CDDC4E1}" name="Training_x000a_% Precision" dataDxfId="253"/>
    <tableColumn id="10" xr3:uid="{3A61D93D-90C9-491B-897E-2E4E708B7006}" name="Training_x000a_% F1-Score" dataDxfId="252"/>
    <tableColumn id="11" xr3:uid="{0AF54FD1-AAEB-41EB-B4D9-67FD8E39B579}" name="Validation_x000a_# Errors" dataDxfId="251"/>
    <tableColumn id="12" xr3:uid="{F9C62F98-1252-4F7D-8D71-F0B7583FD2BF}" name="Validation_x000a_% Error" dataDxfId="250"/>
    <tableColumn id="13" xr3:uid="{E9E7F944-A3F2-4354-AB4B-42F3A75B530C}" name="Validation_x000a_% Sensitivity" dataDxfId="249"/>
    <tableColumn id="14" xr3:uid="{FB7988CC-EB18-447E-90CE-1B41FD0AA0F5}" name="Validation_x000a_% Specificity" dataDxfId="248"/>
    <tableColumn id="15" xr3:uid="{0FC4DA2F-8F4F-4C24-A6AD-30F317ABF6F8}" name="Validation_x000a_% Precision" dataDxfId="247"/>
    <tableColumn id="16" xr3:uid="{F67A5C62-AEE6-433E-9FAE-6B19BDC43B18}" name="Validation_x000a_% F1-Score" dataDxfId="246"/>
    <tableColumn id="17" xr3:uid="{B6F3AC0C-9D22-4436-87B8-47DEDDF37CDF}" name="Testing_x000a_# Errors" dataDxfId="245"/>
    <tableColumn id="18" xr3:uid="{25F04E27-98F3-4D55-8413-AA9C33F6999D}" name="Testing_x000a_% Error" dataDxfId="244"/>
    <tableColumn id="19" xr3:uid="{889385BA-C103-4651-B138-614B3CE1FE90}" name="Testing_x000a_% Sensitivity" dataDxfId="243"/>
    <tableColumn id="20" xr3:uid="{54C55EBE-0039-415F-BBAC-ABA075D657BA}" name="Testing_x000a_% Specificity" dataDxfId="242"/>
    <tableColumn id="21" xr3:uid="{B585317B-3012-4BDA-A09F-B4086985E9B5}" name="Testing_x000a_% Precision" dataDxfId="241"/>
    <tableColumn id="22" xr3:uid="{5A83EE7F-E305-44DB-B5E9-145E7C9DA52A}" name="Testing_x000a_% F1-Score" dataDxfId="240"/>
  </tableColumns>
  <tableStyleInfo name="TableStyleMedium9" showFirstColumn="1"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EB98C4-E77E-495C-9DE6-25302701E8A6}" name="Training: Net 1" displayName="Training__Net_1" ref="C90:E92" totalsRowShown="0" tableBorderDxfId="239">
  <autoFilter ref="C90:E92" xr:uid="{C19614D9-DD0B-44C2-8B93-95D81A4E4B32}"/>
  <tableColumns count="3">
    <tableColumn id="1" xr3:uid="{6DDC43C6-B947-4E5D-9997-9091ADBB2DE3}" name="Actual\Predicted" dataDxfId="238"/>
    <tableColumn id="2" xr3:uid="{669DA0A4-0828-486D-9EC2-54687F477B49}" name="1" dataDxfId="237"/>
    <tableColumn id="3" xr3:uid="{B1829AAE-FE73-43D8-8D6C-1F830EE29542}" name="2" dataDxfId="236"/>
  </tableColumns>
  <tableStyleInfo name="TableStyleMedium9" showFirstColumn="1"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5BA484-681D-4FBA-A1F0-AE5E4537D8D8}" name="Training: Net 2" displayName="Training__Net_2" ref="C95:E97" totalsRowShown="0" tableBorderDxfId="235">
  <autoFilter ref="C95:E97" xr:uid="{C4EC438A-03E4-4E83-823B-DBCD061096D5}"/>
  <tableColumns count="3">
    <tableColumn id="1" xr3:uid="{1051C349-F405-4FD9-A84C-6BBEC70D6E6C}" name="Actual\Predicted" dataDxfId="234"/>
    <tableColumn id="2" xr3:uid="{FD7811D8-CABB-42A5-AC2D-1CC0EB9F50B0}" name="1" dataDxfId="233"/>
    <tableColumn id="3" xr3:uid="{6B7A8CB1-F68D-46EF-BBCD-0BFD3221A49E}" name="2" dataDxfId="232"/>
  </tableColumns>
  <tableStyleInfo name="TableStyleMedium10" showFirstColumn="1"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7C238F5-D59A-4AB4-86ED-3513C9E71500}" name="Training: Net 3" displayName="Training__Net_3" ref="C100:E102" totalsRowShown="0" tableBorderDxfId="231">
  <autoFilter ref="C100:E102" xr:uid="{6E8A4E1B-C314-4DF6-979C-7A436C7DF4D3}"/>
  <tableColumns count="3">
    <tableColumn id="1" xr3:uid="{5274AC04-C274-4AF6-B2B0-A3AA7F77B580}" name="Actual\Predicted" dataDxfId="230"/>
    <tableColumn id="2" xr3:uid="{94AC1803-7C9D-40DA-BEE7-1B49EE098A33}" name="1" dataDxfId="229"/>
    <tableColumn id="3" xr3:uid="{AD40BAD4-7E1C-4B29-83DF-48C53CD209F4}" name="2" dataDxfId="228"/>
  </tableColumns>
  <tableStyleInfo name="TableStyleMedium9" showFirstColumn="1"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035F85-DD91-4AB1-84DD-0D133BD94580}" name="Training: Net 4" displayName="Training__Net_4" ref="C105:E107" totalsRowShown="0" tableBorderDxfId="227">
  <autoFilter ref="C105:E107" xr:uid="{6819B530-ECBB-4B0B-9DE0-3F2B151DD3B4}"/>
  <tableColumns count="3">
    <tableColumn id="1" xr3:uid="{048C02A6-35F0-4989-9DA0-50A31A19A46E}" name="Actual\Predicted" dataDxfId="226"/>
    <tableColumn id="2" xr3:uid="{75239F85-2293-406D-B03A-021D4A4DE9C8}" name="1" dataDxfId="225"/>
    <tableColumn id="3" xr3:uid="{00F22A81-B51A-4B4A-814D-56EA40610000}" name="2" dataDxfId="224"/>
  </tableColumns>
  <tableStyleInfo name="TableStyleMedium10" showFirstColumn="1"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C552B31-FFD4-403D-90E4-8872176548C4}" name="Training: Net 5" displayName="Training__Net_5" ref="C110:E112" totalsRowShown="0" tableBorderDxfId="223">
  <autoFilter ref="C110:E112" xr:uid="{571DFDF7-6668-4616-828A-389607172846}"/>
  <tableColumns count="3">
    <tableColumn id="1" xr3:uid="{0F4ADD2F-2993-4072-8FB1-49D732FDBE85}" name="Actual\Predicted" dataDxfId="222"/>
    <tableColumn id="2" xr3:uid="{383A29CB-57B7-4D3D-BFF7-8E76F93529ED}" name="1" dataDxfId="221"/>
    <tableColumn id="3" xr3:uid="{E289005B-94C1-4C1F-836D-471DBBE6F286}" name="2" dataDxfId="220"/>
  </tableColumns>
  <tableStyleInfo name="TableStyleMedium9" showFirstColumn="1"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D805E91-67FC-4A35-B31D-04CA8529CDCF}" name="Training: Net 6" displayName="Training__Net_6" ref="C115:E117" totalsRowShown="0" tableBorderDxfId="219">
  <autoFilter ref="C115:E117" xr:uid="{694C1EB9-908A-468A-B880-21BC4241BBCD}"/>
  <tableColumns count="3">
    <tableColumn id="1" xr3:uid="{FDB60A2A-44BC-4580-848C-7D4123B2BECC}" name="Actual\Predicted" dataDxfId="218"/>
    <tableColumn id="2" xr3:uid="{9033A263-E52E-4E18-9FF2-C24E08D20DF0}" name="1" dataDxfId="217"/>
    <tableColumn id="3" xr3:uid="{4F2A1C84-1A6C-4EF9-B6A7-E95BC095D002}" name="2" dataDxfId="216"/>
  </tableColumns>
  <tableStyleInfo name="TableStyleMedium10" showFirstColumn="1"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9983B3B-DCB5-4DA6-ACDA-E59342F1DDF2}" name="Training: Net 7" displayName="Training__Net_7" ref="C120:E122" totalsRowShown="0" tableBorderDxfId="215">
  <autoFilter ref="C120:E122" xr:uid="{0318352D-17E7-4AD4-8ED2-0DD4EC5AB2A0}"/>
  <tableColumns count="3">
    <tableColumn id="1" xr3:uid="{2DB7C7D3-BB9B-4E5E-9223-A5EBFD990AC7}" name="Actual\Predicted" dataDxfId="214"/>
    <tableColumn id="2" xr3:uid="{50A46F1E-BF51-4F9F-9673-607920013013}" name="1" dataDxfId="213"/>
    <tableColumn id="3" xr3:uid="{AF9CE5DD-3DA1-4FB4-81A2-0D8227AAD4BA}" name="2" dataDxfId="212"/>
  </tableColumns>
  <tableStyleInfo name="TableStyleMedium9" showFirstColumn="1"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F9A9BA4-96A7-4139-A28D-F2ABF58DC3D8}" name="Training: Net 8" displayName="Training__Net_8" ref="C125:E127" totalsRowShown="0" tableBorderDxfId="211">
  <autoFilter ref="C125:E127" xr:uid="{15C40B34-12C0-48F6-83E4-0EAB2CD43D84}"/>
  <tableColumns count="3">
    <tableColumn id="1" xr3:uid="{D54FDB1A-16AC-48B0-A72A-15B3E6BCE540}" name="Actual\Predicted" dataDxfId="210"/>
    <tableColumn id="2" xr3:uid="{B748822B-F4F3-4A24-9007-9B55F22EF574}" name="1" dataDxfId="209"/>
    <tableColumn id="3" xr3:uid="{EA6060A8-B93F-480D-9E30-B485286D776D}" name="2" dataDxfId="208"/>
  </tableColumns>
  <tableStyleInfo name="TableStyleMedium10" showFirstColumn="1"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221116C-65FD-45F6-B91E-5C4947C39527}" name="Training: Net 9" displayName="Training__Net_9" ref="C130:E132" totalsRowShown="0" tableBorderDxfId="207">
  <autoFilter ref="C130:E132" xr:uid="{6C0660A8-C8BE-423D-81C0-6C97604A498E}"/>
  <tableColumns count="3">
    <tableColumn id="1" xr3:uid="{E1B58A97-C872-489E-9D8A-8DAF06C18437}" name="Actual\Predicted" dataDxfId="206"/>
    <tableColumn id="2" xr3:uid="{EA6DE421-D38D-4B40-9EC0-0A139C678C63}" name="1" dataDxfId="205"/>
    <tableColumn id="3" xr3:uid="{32E231A4-34C7-4E70-84D1-4559294596CE}" name="2" dataDxfId="204"/>
  </tableColumns>
  <tableStyleInfo name="TableStyleMedium9" showFirstColumn="1"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AC62ECB-3566-409C-96B6-CB3BFFF1F108}" name="Training: Net 10" displayName="Training__Net_10" ref="C135:E137" totalsRowShown="0" tableBorderDxfId="203">
  <autoFilter ref="C135:E137" xr:uid="{7322579B-675F-4CF7-8F2F-D0C7E69682D3}"/>
  <tableColumns count="3">
    <tableColumn id="1" xr3:uid="{413CDC7F-4609-4AED-9205-7ECF4078CD41}" name="Actual\Predicted" dataDxfId="202"/>
    <tableColumn id="2" xr3:uid="{D3DB2D64-CA76-4924-83BE-157DAB38BC74}" name="1" dataDxfId="201"/>
    <tableColumn id="3" xr3:uid="{3293EC01-F780-45A5-8483-0B4499B1E52D}" name="2" dataDxfId="200"/>
  </tableColumns>
  <tableStyleInfo name="TableStyleMedium10" showFirstColumn="1"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09872F7-EAEA-4B64-AFF8-C766084ED854}" name="Training: Net 11" displayName="Training__Net_11" ref="C140:E142" totalsRowShown="0" tableBorderDxfId="199">
  <autoFilter ref="C140:E142" xr:uid="{8404750A-6696-4699-B3CC-F7F88C60C068}"/>
  <tableColumns count="3">
    <tableColumn id="1" xr3:uid="{C2C303CC-591D-4B48-BDFE-BB7E057F929F}" name="Actual\Predicted" dataDxfId="198"/>
    <tableColumn id="2" xr3:uid="{B334FED3-6CBB-4365-8D1B-3D821BD297A3}" name="1" dataDxfId="197"/>
    <tableColumn id="3" xr3:uid="{D23875A3-C6B1-49F7-B425-E48AFE7C314E}" name="2" dataDxfId="196"/>
  </tableColumns>
  <tableStyleInfo name="TableStyleMedium9" showFirstColumn="1"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7DB68D2-AB51-45D0-8C56-4FC0F93143AF}" name="Training: Net 12" displayName="Training__Net_12" ref="C145:E147" totalsRowShown="0" tableBorderDxfId="195">
  <autoFilter ref="C145:E147" xr:uid="{DE5F2181-104A-44D1-970D-06645ABF2835}"/>
  <tableColumns count="3">
    <tableColumn id="1" xr3:uid="{2C398742-5154-47EA-9E3D-70F72B6B0910}" name="Actual\Predicted" dataDxfId="194"/>
    <tableColumn id="2" xr3:uid="{5783A05A-1771-4AB3-B1E0-B8F89ABF0E47}" name="1" dataDxfId="193"/>
    <tableColumn id="3" xr3:uid="{E3A1EF8A-E623-4455-A91E-6D934C4E151C}" name="2" dataDxfId="192"/>
  </tableColumns>
  <tableStyleInfo name="TableStyleMedium10" showFirstColumn="1"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BDCA649-436E-48AF-A001-876A8B4548EB}" name="Training: Net 13" displayName="Training__Net_13" ref="C150:E152" totalsRowShown="0" tableBorderDxfId="191">
  <autoFilter ref="C150:E152" xr:uid="{BEE5CB06-F2EC-4CB4-8B9B-163F338FFC09}"/>
  <tableColumns count="3">
    <tableColumn id="1" xr3:uid="{5EC1A324-A87F-4E6F-B5D3-6CD5C64933E3}" name="Actual\Predicted" dataDxfId="190"/>
    <tableColumn id="2" xr3:uid="{65A7B068-5D88-4C2E-A024-9A59AEB3001C}" name="1" dataDxfId="189"/>
    <tableColumn id="3" xr3:uid="{1DB69A24-0DD4-44BA-B89B-1459262C93E7}" name="2" dataDxfId="188"/>
  </tableColumns>
  <tableStyleInfo name="TableStyleMedium9" showFirstColumn="1"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8D2C10A-3DFE-4E51-9402-01D26807AB1A}" name="Training: Net 14" displayName="Training__Net_14" ref="C155:E157" totalsRowShown="0" tableBorderDxfId="187">
  <autoFilter ref="C155:E157" xr:uid="{D7066A9D-B154-45B9-A807-45F9BB77E973}"/>
  <tableColumns count="3">
    <tableColumn id="1" xr3:uid="{766855B6-DF5E-44C8-8D00-DE502F7B2623}" name="Actual\Predicted" dataDxfId="186"/>
    <tableColumn id="2" xr3:uid="{8065D115-4276-4CAB-BA5D-28875BFF603D}" name="1" dataDxfId="185"/>
    <tableColumn id="3" xr3:uid="{AA1197D2-E4E9-4A74-AAB1-AC5A4103AB14}" name="2" dataDxfId="184"/>
  </tableColumns>
  <tableStyleInfo name="TableStyleMedium10" showFirstColumn="1"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8B22285-112E-4DAD-94F6-6B820BAF3E1C}" name="Training: Net 15" displayName="Training__Net_15" ref="C160:E162" totalsRowShown="0" tableBorderDxfId="183">
  <autoFilter ref="C160:E162" xr:uid="{A5C21E37-F0A8-4EB7-A1A6-CEE37ED0D04A}"/>
  <tableColumns count="3">
    <tableColumn id="1" xr3:uid="{58AFF015-1C18-430E-AF4D-4A0376FE4634}" name="Actual\Predicted" dataDxfId="182"/>
    <tableColumn id="2" xr3:uid="{C258D990-B1D4-4F8F-ACDA-3991590E7818}" name="1" dataDxfId="181"/>
    <tableColumn id="3" xr3:uid="{0C6D89C3-AD06-41D7-BB49-44377CDAE290}" name="2" dataDxfId="180"/>
  </tableColumns>
  <tableStyleInfo name="TableStyleMedium9" showFirstColumn="1"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CB76531-FB76-4E79-9440-778BB6DCC976}" name="Training: Net 16" displayName="Training__Net_16" ref="C165:E167" totalsRowShown="0" tableBorderDxfId="179">
  <autoFilter ref="C165:E167" xr:uid="{FD8CEA24-B02C-4AFC-B0B0-691A4327A3D4}"/>
  <tableColumns count="3">
    <tableColumn id="1" xr3:uid="{D7D53172-285A-44CD-B6F7-0D4BFC61C14E}" name="Actual\Predicted" dataDxfId="178"/>
    <tableColumn id="2" xr3:uid="{9023C1E4-830B-475F-9C3A-07262D81501F}" name="1" dataDxfId="177"/>
    <tableColumn id="3" xr3:uid="{3B6B0B33-B26B-4928-8B57-1280134C8838}" name="2" dataDxfId="176"/>
  </tableColumns>
  <tableStyleInfo name="TableStyleMedium10" showFirstColumn="1"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5B79A4D-9B4B-4D46-9689-D538AE5235E9}" name="Training: Net 17" displayName="Training__Net_17" ref="C170:E172" totalsRowShown="0" tableBorderDxfId="175">
  <autoFilter ref="C170:E172" xr:uid="{0DFD30E1-C53D-4111-9D0B-16C1B7F43177}"/>
  <tableColumns count="3">
    <tableColumn id="1" xr3:uid="{6A398C8D-E07F-4876-BD83-238C05CE6CA9}" name="Actual\Predicted" dataDxfId="174"/>
    <tableColumn id="2" xr3:uid="{D6BBE596-D6EC-4B0A-89CD-8D8E2B1382A5}" name="1" dataDxfId="173"/>
    <tableColumn id="3" xr3:uid="{C779E298-0520-4567-A815-7B92B603AA31}" name="2" dataDxfId="172"/>
  </tableColumns>
  <tableStyleInfo name="TableStyleMedium9" showFirstColumn="1"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74B80C9-1EFA-46A1-BB8D-132EBE9E7289}" name="Training: Net 18" displayName="Training__Net_18" ref="C175:E177" totalsRowShown="0" tableBorderDxfId="171">
  <autoFilter ref="C175:E177" xr:uid="{22C52DA1-568C-4FE3-8D10-188C8C3E2FFC}"/>
  <tableColumns count="3">
    <tableColumn id="1" xr3:uid="{D20FBF1B-A52B-4246-9862-689EC2174330}" name="Actual\Predicted" dataDxfId="170"/>
    <tableColumn id="2" xr3:uid="{94BAB862-6F94-4FAD-83BB-4F37C0E5F83E}" name="1" dataDxfId="169"/>
    <tableColumn id="3" xr3:uid="{7FE16DFD-B54C-4147-A4EA-F5027DB155D7}" name="2" dataDxfId="168"/>
  </tableColumns>
  <tableStyleInfo name="TableStyleMedium10" showFirstColumn="1"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4BC27F3-1F31-4DC6-941F-2B93EC57536E}" name="Training: Net 19" displayName="Training__Net_19" ref="C180:E182" totalsRowShown="0" tableBorderDxfId="167">
  <autoFilter ref="C180:E182" xr:uid="{5B867F26-1ADC-431D-AB74-B7D0E0DE551A}"/>
  <tableColumns count="3">
    <tableColumn id="1" xr3:uid="{626ADCC5-D138-4C2E-A8BF-CC777FDA6FA3}" name="Actual\Predicted" dataDxfId="166"/>
    <tableColumn id="2" xr3:uid="{4CF5C0BA-A3FB-4B59-A7DA-C33DE89C0DEC}" name="1" dataDxfId="165"/>
    <tableColumn id="3" xr3:uid="{DF3C3521-4D4B-4A05-8288-F6F7ADBAAB64}" name="2" dataDxfId="164"/>
  </tableColumns>
  <tableStyleInfo name="TableStyleMedium9" showFirstColumn="1"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64FB692-9575-410B-9F66-5CDE44D0B874}" name="Training: Net 20" displayName="Training__Net_20" ref="C185:E187" totalsRowShown="0" tableBorderDxfId="163">
  <autoFilter ref="C185:E187" xr:uid="{10971B45-4184-4E5F-87EF-90B80565FFE1}"/>
  <tableColumns count="3">
    <tableColumn id="1" xr3:uid="{B1BC9753-5724-4099-AF20-DB27CC7F249A}" name="Actual\Predicted" dataDxfId="162"/>
    <tableColumn id="2" xr3:uid="{FA948B57-5298-4C5B-A560-B57E30C7A9AA}" name="1" dataDxfId="161"/>
    <tableColumn id="3" xr3:uid="{892C591D-E231-4AC1-A4E0-AFD014C4209C}" name="2" dataDxfId="160"/>
  </tableColumns>
  <tableStyleInfo name="TableStyleMedium10" showFirstColumn="1"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0A7AF1D-0E16-4F6F-A8B3-813ABDF783BC}" name="Validation: Net 1" displayName="Validation__Net_1" ref="H90:J92" totalsRowShown="0" tableBorderDxfId="159">
  <autoFilter ref="H90:J92" xr:uid="{E9C0683E-340A-4C09-83DF-A8A23F7E1E88}"/>
  <tableColumns count="3">
    <tableColumn id="1" xr3:uid="{80C69CB8-0732-49F6-890A-1323DAE58A1D}" name="Actual\Predicted" dataDxfId="158"/>
    <tableColumn id="2" xr3:uid="{CB49E5BF-53F1-4FED-A4FA-206261C80A46}" name="1" dataDxfId="157"/>
    <tableColumn id="3" xr3:uid="{EE98BCBA-5E8B-4F7E-A3D7-8B31E9DCA801}" name="2" dataDxfId="156"/>
  </tableColumns>
  <tableStyleInfo name="TableStyleMedium9" showFirstColumn="1"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338E0BB-E963-4E2C-A504-199468A53C50}" name="Validation: Net 2" displayName="Validation__Net_2" ref="H95:J97" totalsRowShown="0" tableBorderDxfId="155">
  <autoFilter ref="H95:J97" xr:uid="{E9F10531-AA34-44D8-B4E3-4A5EA5E11C88}"/>
  <tableColumns count="3">
    <tableColumn id="1" xr3:uid="{7F9013A0-E0E1-4B62-BB20-D513C1685FD1}" name="Actual\Predicted" dataDxfId="154"/>
    <tableColumn id="2" xr3:uid="{D2931327-4279-439B-A745-1C6E72D7149B}" name="1" dataDxfId="153"/>
    <tableColumn id="3" xr3:uid="{0481C993-7E48-4713-83D8-3B1434BD8089}" name="2" dataDxfId="152"/>
  </tableColumns>
  <tableStyleInfo name="TableStyleMedium10" showFirstColumn="1"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13285A33-6749-4F4C-9BCB-256830932FEC}" name="Validation: Net 3" displayName="Validation__Net_3" ref="H100:J102" totalsRowShown="0" tableBorderDxfId="151">
  <autoFilter ref="H100:J102" xr:uid="{2E05173F-8749-48C3-9D3B-E73ABBE7306B}"/>
  <tableColumns count="3">
    <tableColumn id="1" xr3:uid="{4740AE66-0C1E-44ED-B5C0-8A484D01F25B}" name="Actual\Predicted" dataDxfId="150"/>
    <tableColumn id="2" xr3:uid="{E5188F65-DA82-40A9-B6F0-7EC61D0AB7B2}" name="1" dataDxfId="149"/>
    <tableColumn id="3" xr3:uid="{6540C51F-6350-4B8A-BDEB-8FD62F2317BC}" name="2" dataDxfId="148"/>
  </tableColumns>
  <tableStyleInfo name="TableStyleMedium9" showFirstColumn="1"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6ED07C0-325B-4124-A3B4-0823CAB0B18E}" name="Validation: Net 4" displayName="Validation__Net_4" ref="H105:J107" totalsRowShown="0" tableBorderDxfId="147">
  <autoFilter ref="H105:J107" xr:uid="{34931D6D-A137-4B46-B433-A8B4A0DA632A}"/>
  <tableColumns count="3">
    <tableColumn id="1" xr3:uid="{56EEFB39-4DDE-4DCE-9A68-184C293251E0}" name="Actual\Predicted" dataDxfId="146"/>
    <tableColumn id="2" xr3:uid="{928CC131-B3C1-42D0-B286-0462990F6B73}" name="1" dataDxfId="145"/>
    <tableColumn id="3" xr3:uid="{3D5844D0-1F69-4934-92BE-614171A294E1}" name="2" dataDxfId="144"/>
  </tableColumns>
  <tableStyleInfo name="TableStyleMedium10" showFirstColumn="1"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F9C7808-4FF9-42BE-BA8E-552A964076E2}" name="Validation: Net 5" displayName="Validation__Net_5" ref="H110:J112" totalsRowShown="0" tableBorderDxfId="143">
  <autoFilter ref="H110:J112" xr:uid="{DD77CC55-A909-413B-B213-4ACDC8C500AE}"/>
  <tableColumns count="3">
    <tableColumn id="1" xr3:uid="{DCA9F565-981F-44D0-8C04-8FF07077216E}" name="Actual\Predicted" dataDxfId="142"/>
    <tableColumn id="2" xr3:uid="{B2662204-CF44-4102-B1C1-D03648881A5A}" name="1" dataDxfId="141"/>
    <tableColumn id="3" xr3:uid="{251EB7D5-4E70-487A-BFC1-56F9E3E24C5C}" name="2" dataDxfId="140"/>
  </tableColumns>
  <tableStyleInfo name="TableStyleMedium9" showFirstColumn="1"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93AC74E-F8F4-442F-AC50-9D144A338161}" name="Validation: Net 6" displayName="Validation__Net_6" ref="H115:J117" totalsRowShown="0" tableBorderDxfId="139">
  <autoFilter ref="H115:J117" xr:uid="{18F91EC5-B511-4A5C-BE75-17E6B00DBB31}"/>
  <tableColumns count="3">
    <tableColumn id="1" xr3:uid="{ED2F0F75-1FD8-451C-98AF-67128AF38D06}" name="Actual\Predicted" dataDxfId="138"/>
    <tableColumn id="2" xr3:uid="{40B8029F-1F81-47B1-A73C-E6B946175D4F}" name="1" dataDxfId="137"/>
    <tableColumn id="3" xr3:uid="{444C4EC0-537B-4435-B73B-351ACCEECF0D}" name="2" dataDxfId="136"/>
  </tableColumns>
  <tableStyleInfo name="TableStyleMedium10" showFirstColumn="1"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5153BC6-DC80-420D-B47D-97300C247A78}" name="Validation: Net 7" displayName="Validation__Net_7" ref="H120:J122" totalsRowShown="0" tableBorderDxfId="135">
  <autoFilter ref="H120:J122" xr:uid="{F9B6A791-5444-43AE-A9EB-9FFC0CD21756}"/>
  <tableColumns count="3">
    <tableColumn id="1" xr3:uid="{18937698-2A85-49D3-A900-D96A995CF50B}" name="Actual\Predicted" dataDxfId="134"/>
    <tableColumn id="2" xr3:uid="{A361FB99-F8CB-44C7-BCDB-32CDB8DB27AE}" name="1" dataDxfId="133"/>
    <tableColumn id="3" xr3:uid="{DD80A34D-6A48-4B8F-A6B2-7734704761A2}" name="2" dataDxfId="132"/>
  </tableColumns>
  <tableStyleInfo name="TableStyleMedium9" showFirstColumn="1"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66739427-70EE-4453-8363-0F98F4C2BD60}" name="Validation: Net 8" displayName="Validation__Net_8" ref="H125:J127" totalsRowShown="0" tableBorderDxfId="131">
  <autoFilter ref="H125:J127" xr:uid="{AAFCC236-7D51-4EB1-8419-811D3FCC64D4}"/>
  <tableColumns count="3">
    <tableColumn id="1" xr3:uid="{B51AE9AE-3A05-4A50-A0D7-C920E0F8E775}" name="Actual\Predicted" dataDxfId="130"/>
    <tableColumn id="2" xr3:uid="{100CA47A-A2E6-4A71-BC99-76AF7F414A97}" name="1" dataDxfId="129"/>
    <tableColumn id="3" xr3:uid="{210A59D3-2D32-4D16-904B-833B2610049E}" name="2" dataDxfId="128"/>
  </tableColumns>
  <tableStyleInfo name="TableStyleMedium10" showFirstColumn="1"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40E751D-8B84-4448-B324-503F77B668CF}" name="Validation: Net 9" displayName="Validation__Net_9" ref="H130:J132" totalsRowShown="0" tableBorderDxfId="127">
  <autoFilter ref="H130:J132" xr:uid="{0072AE4B-4305-4CC4-840D-D10A4E787962}"/>
  <tableColumns count="3">
    <tableColumn id="1" xr3:uid="{49BB53E8-304B-4EBE-A54A-A14BBC2A6DEE}" name="Actual\Predicted" dataDxfId="126"/>
    <tableColumn id="2" xr3:uid="{72792FB7-5CFA-4BA9-8349-C5AD2C9AA758}" name="1" dataDxfId="125"/>
    <tableColumn id="3" xr3:uid="{8B0CDA9B-8D6E-404E-98E0-4C8F63D69FD7}" name="2" dataDxfId="124"/>
  </tableColumns>
  <tableStyleInfo name="TableStyleMedium9" showFirstColumn="1"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69C35D9-99C1-4871-AFE1-83760EE337ED}" name="Validation: Net 10" displayName="Validation__Net_10" ref="H135:J137" totalsRowShown="0" tableBorderDxfId="123">
  <autoFilter ref="H135:J137" xr:uid="{92047A2C-4EDF-4A04-BED2-22ED5ACA6B32}"/>
  <tableColumns count="3">
    <tableColumn id="1" xr3:uid="{7C3B9F05-420B-4788-822B-BD24F1B8B635}" name="Actual\Predicted" dataDxfId="122"/>
    <tableColumn id="2" xr3:uid="{CFC4C341-7554-4CAF-9C77-B9DEE65A2B15}" name="1" dataDxfId="121"/>
    <tableColumn id="3" xr3:uid="{7A2C10CD-8445-4D99-9F5E-393FDC19F6C8}" name="2" dataDxfId="120"/>
  </tableColumns>
  <tableStyleInfo name="TableStyleMedium10" showFirstColumn="1"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AFE17027-B093-40EE-B90E-333B3D7E59BB}" name="Validation: Net 11" displayName="Validation__Net_11" ref="H140:J142" totalsRowShown="0" tableBorderDxfId="119">
  <autoFilter ref="H140:J142" xr:uid="{EB3FD7F9-22A0-4391-B15A-FA2C98F1F76F}"/>
  <tableColumns count="3">
    <tableColumn id="1" xr3:uid="{6C68BFDB-5EFE-4392-9C40-788F27714DE3}" name="Actual\Predicted" dataDxfId="118"/>
    <tableColumn id="2" xr3:uid="{C35B2D98-B5E6-40BB-AE2D-456E7AC8BF50}" name="1" dataDxfId="117"/>
    <tableColumn id="3" xr3:uid="{5358DC09-FAE3-4E51-9B82-5297E08D3289}" name="2" dataDxfId="116"/>
  </tableColumns>
  <tableStyleInfo name="TableStyleMedium9" showFirstColumn="1"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C97113D7-BA60-4EF9-9006-48C115A06209}" name="Validation: Net 12" displayName="Validation__Net_12" ref="H145:J147" totalsRowShown="0" tableBorderDxfId="115">
  <autoFilter ref="H145:J147" xr:uid="{FA7EA9D9-007E-4D3B-A101-1CEBA18DDBCB}"/>
  <tableColumns count="3">
    <tableColumn id="1" xr3:uid="{C1D02ECC-AF29-4B0B-8F28-06E22676E481}" name="Actual\Predicted" dataDxfId="114"/>
    <tableColumn id="2" xr3:uid="{C14D3F7C-5082-4E84-8B19-7BA4769B7334}" name="1" dataDxfId="113"/>
    <tableColumn id="3" xr3:uid="{98E30D1B-967A-48D0-8941-328E983FCC4E}" name="2" dataDxfId="112"/>
  </tableColumns>
  <tableStyleInfo name="TableStyleMedium10" showFirstColumn="1"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1AB4BBAA-79C0-4A07-A248-838DD14F351E}" name="Validation: Net 13" displayName="Validation__Net_13" ref="H150:J152" totalsRowShown="0" tableBorderDxfId="111">
  <autoFilter ref="H150:J152" xr:uid="{2D30F180-5A09-4556-818E-1A45D6120431}"/>
  <tableColumns count="3">
    <tableColumn id="1" xr3:uid="{5DA99707-CE37-4BFF-A375-EE63D01C8620}" name="Actual\Predicted" dataDxfId="110"/>
    <tableColumn id="2" xr3:uid="{C5366B9E-B4FA-4BD1-9449-467E40079152}" name="1" dataDxfId="109"/>
    <tableColumn id="3" xr3:uid="{7CF134BC-1112-437F-BE53-915EC2A74C8D}" name="2" dataDxfId="108"/>
  </tableColumns>
  <tableStyleInfo name="TableStyleMedium9" showFirstColumn="1"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AFE9DD27-AD31-426E-B9DD-A430262D84C4}" name="Validation: Net 14" displayName="Validation__Net_14" ref="H155:J157" totalsRowShown="0" tableBorderDxfId="107">
  <autoFilter ref="H155:J157" xr:uid="{80E19484-DFF6-4345-8DF8-EDD124F3DC53}"/>
  <tableColumns count="3">
    <tableColumn id="1" xr3:uid="{E3D70F76-3985-4F84-8FD8-9019CCFC2842}" name="Actual\Predicted" dataDxfId="106"/>
    <tableColumn id="2" xr3:uid="{7BB1D226-92CF-46EE-B6DB-BFAC3E960A85}" name="1" dataDxfId="105"/>
    <tableColumn id="3" xr3:uid="{253EFC93-02D1-4B62-9466-974D48A305DA}" name="2" dataDxfId="104"/>
  </tableColumns>
  <tableStyleInfo name="TableStyleMedium10" showFirstColumn="1"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9900E929-F8BF-4760-B399-C77E4388284E}" name="Validation: Net 15" displayName="Validation__Net_15" ref="H160:J162" totalsRowShown="0" tableBorderDxfId="103">
  <autoFilter ref="H160:J162" xr:uid="{E66D1755-33C9-435A-8CD6-F616D8FE681D}"/>
  <tableColumns count="3">
    <tableColumn id="1" xr3:uid="{CCCC7A54-7E97-4B97-8B96-7E3680AD0F8B}" name="Actual\Predicted" dataDxfId="102"/>
    <tableColumn id="2" xr3:uid="{3645656C-5406-4166-BBAB-911A20D483D6}" name="1" dataDxfId="101"/>
    <tableColumn id="3" xr3:uid="{79FE1CEF-1EF3-4D90-8128-1E7AF16F2964}" name="2" dataDxfId="100"/>
  </tableColumns>
  <tableStyleInfo name="TableStyleMedium9" showFirstColumn="1"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3DCE3BC4-B930-4F24-8668-C55888536374}" name="Validation: Net 16" displayName="Validation__Net_16" ref="H165:J167" totalsRowShown="0" tableBorderDxfId="99">
  <autoFilter ref="H165:J167" xr:uid="{83484A9A-38FD-4DAE-8E59-70F358EE6FEF}"/>
  <tableColumns count="3">
    <tableColumn id="1" xr3:uid="{2ED9A93C-DBE1-4494-AFE5-8AC0EEF29A53}" name="Actual\Predicted" dataDxfId="98"/>
    <tableColumn id="2" xr3:uid="{BFE0A015-9311-486A-A445-724343523C9A}" name="1" dataDxfId="97"/>
    <tableColumn id="3" xr3:uid="{27141D17-FB11-457C-9093-A9F4C85B8520}" name="2" dataDxfId="96"/>
  </tableColumns>
  <tableStyleInfo name="TableStyleMedium10" showFirstColumn="1"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F7DBE51-4148-423E-A74A-8A972DC3935F}" name="Validation: Net 17" displayName="Validation__Net_17" ref="H170:J172" totalsRowShown="0" tableBorderDxfId="95">
  <autoFilter ref="H170:J172" xr:uid="{969F7F6E-8CC2-48B8-A3D6-BDB7EB212B98}"/>
  <tableColumns count="3">
    <tableColumn id="1" xr3:uid="{F9B5DEC7-9AAE-4562-94EC-11B35FA704B5}" name="Actual\Predicted" dataDxfId="94"/>
    <tableColumn id="2" xr3:uid="{0112B41C-8C5E-4FB9-974D-A680C4F2EB65}" name="1" dataDxfId="93"/>
    <tableColumn id="3" xr3:uid="{1AC52DFC-65D9-4FAB-B904-D23AEEAD43B7}" name="2" dataDxfId="92"/>
  </tableColumns>
  <tableStyleInfo name="TableStyleMedium9" showFirstColumn="1"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C8E6C476-990C-4D92-9C06-1CA34FBA095E}" name="Validation: Net 18" displayName="Validation__Net_18" ref="H175:J177" totalsRowShown="0" tableBorderDxfId="91">
  <autoFilter ref="H175:J177" xr:uid="{6D3EFE59-0452-4D51-A51B-EFAA8D40B951}"/>
  <tableColumns count="3">
    <tableColumn id="1" xr3:uid="{E574C053-E006-4E54-872A-39BDF44B8A06}" name="Actual\Predicted" dataDxfId="90"/>
    <tableColumn id="2" xr3:uid="{E0A7BBA9-3E2A-44F5-88C2-696AAB450D91}" name="1" dataDxfId="89"/>
    <tableColumn id="3" xr3:uid="{FC74B4DC-56F8-4097-B1A6-4F59AAEC203A}" name="2" dataDxfId="88"/>
  </tableColumns>
  <tableStyleInfo name="TableStyleMedium10" showFirstColumn="1"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5DD4E002-BFDF-4641-8F3E-2F356B735EB4}" name="Validation: Net 19" displayName="Validation__Net_19" ref="H180:J182" totalsRowShown="0" tableBorderDxfId="87">
  <autoFilter ref="H180:J182" xr:uid="{BAAEC458-95E7-4CDE-84E3-6522CBD411B3}"/>
  <tableColumns count="3">
    <tableColumn id="1" xr3:uid="{711BB833-8A7B-4D78-A809-0BD471AB26A5}" name="Actual\Predicted" dataDxfId="86"/>
    <tableColumn id="2" xr3:uid="{8B5C4138-67E4-46A8-8277-CD5CB76FEACE}" name="1" dataDxfId="85"/>
    <tableColumn id="3" xr3:uid="{E8F2F995-9313-421B-AF6F-782EF279A2EC}" name="2" dataDxfId="84"/>
  </tableColumns>
  <tableStyleInfo name="TableStyleMedium9" showFirstColumn="1"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FF81A7A-3DE0-4224-A852-A8C5899A9D3F}" name="Validation: Net 20" displayName="Validation__Net_20" ref="H185:J187" totalsRowShown="0" tableBorderDxfId="83">
  <autoFilter ref="H185:J187" xr:uid="{98CE56AD-8095-4C88-BABF-1952DA404B89}"/>
  <tableColumns count="3">
    <tableColumn id="1" xr3:uid="{626DA1B7-25C1-4879-9E3E-FFB0C56DCE37}" name="Actual\Predicted" dataDxfId="82"/>
    <tableColumn id="2" xr3:uid="{39E619BD-BCED-41F5-BD1A-92159F1655F5}" name="1" dataDxfId="81"/>
    <tableColumn id="3" xr3:uid="{5FD81EBA-B153-4AE8-B9E8-62177E4ABB9E}" name="2" dataDxfId="80"/>
  </tableColumns>
  <tableStyleInfo name="TableStyleMedium10" showFirstColumn="1"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5C08ADAE-C17B-4E20-96E6-AC067FEA2CE7}" name="Testing: Net 1" displayName="Testing__Net_1" ref="M90:O92" totalsRowShown="0" tableBorderDxfId="79">
  <autoFilter ref="M90:O92" xr:uid="{D8175EDE-4A25-4E0B-AFF6-4AE17618659A}"/>
  <tableColumns count="3">
    <tableColumn id="1" xr3:uid="{726971CC-0BD1-4EBA-963B-57B0E6E316C1}" name="Actual\Predicted" dataDxfId="78"/>
    <tableColumn id="2" xr3:uid="{54FF5B32-4879-4EEA-98BF-D0FE72FEA0B8}" name="1" dataDxfId="77"/>
    <tableColumn id="3" xr3:uid="{FD025675-E056-45C7-892E-17EC66DDE7F4}" name="2" dataDxfId="76"/>
  </tableColumns>
  <tableStyleInfo name="TableStyleMedium9" showFirstColumn="1"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9CD686AC-DB3B-4C5D-BD52-D732800DF88A}" name="Testing: Net 2" displayName="Testing__Net_2" ref="M95:O97" totalsRowShown="0" tableBorderDxfId="75">
  <autoFilter ref="M95:O97" xr:uid="{8D3F98DF-60A9-491D-BB6C-44C0E34DFD78}"/>
  <tableColumns count="3">
    <tableColumn id="1" xr3:uid="{1F5C07F4-028E-4ACA-A9C1-3A9CFAB1C444}" name="Actual\Predicted" dataDxfId="74"/>
    <tableColumn id="2" xr3:uid="{B1E2BCEB-06CB-4778-821B-862832F4BD00}" name="1" dataDxfId="73"/>
    <tableColumn id="3" xr3:uid="{8A086C42-4F5C-4318-B4C1-9B5414021429}" name="2" dataDxfId="72"/>
  </tableColumns>
  <tableStyleInfo name="TableStyleMedium10" showFirstColumn="1"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3FB18EA5-DEAC-4893-94DB-C9115382F776}" name="Testing: Net 3" displayName="Testing__Net_3" ref="M100:O102" totalsRowShown="0" tableBorderDxfId="71">
  <autoFilter ref="M100:O102" xr:uid="{CFF8ACAC-F2A1-4663-A4F9-E65F2B8C9BC3}"/>
  <tableColumns count="3">
    <tableColumn id="1" xr3:uid="{6C54D66A-88FD-41E0-AD69-D11BDB76C4DA}" name="Actual\Predicted" dataDxfId="70"/>
    <tableColumn id="2" xr3:uid="{F350295D-7B11-4243-BD41-CA44EA50226F}" name="1" dataDxfId="69"/>
    <tableColumn id="3" xr3:uid="{F6E0E0D5-CABF-4CDC-A5C1-AEDDD8EB7A2A}" name="2" dataDxfId="68"/>
  </tableColumns>
  <tableStyleInfo name="TableStyleMedium9" showFirstColumn="1"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6275FBC3-90D4-4204-8223-E86D264B02B5}" name="Testing: Net 4" displayName="Testing__Net_4" ref="M105:O107" totalsRowShown="0" tableBorderDxfId="67">
  <autoFilter ref="M105:O107" xr:uid="{2ACA2F3F-B8F5-4BE5-9436-344221A1B009}"/>
  <tableColumns count="3">
    <tableColumn id="1" xr3:uid="{8459251C-014E-4B47-8A54-44B898D2AA3F}" name="Actual\Predicted" dataDxfId="66"/>
    <tableColumn id="2" xr3:uid="{81EC53AA-91F5-42CB-8307-C329B7E610F7}" name="1" dataDxfId="65"/>
    <tableColumn id="3" xr3:uid="{958B389C-5008-4722-9DE2-6349934D8800}" name="2" dataDxfId="64"/>
  </tableColumns>
  <tableStyleInfo name="TableStyleMedium10" showFirstColumn="1"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843D73B2-DD5B-449B-A777-4FC19C3C9866}" name="Testing: Net 5" displayName="Testing__Net_5" ref="M110:O112" totalsRowShown="0" tableBorderDxfId="63">
  <autoFilter ref="M110:O112" xr:uid="{42CF5AAE-5036-481B-8434-3EA9A71445B0}"/>
  <tableColumns count="3">
    <tableColumn id="1" xr3:uid="{13D9AF35-B871-4544-826C-4108CC503393}" name="Actual\Predicted" dataDxfId="62"/>
    <tableColumn id="2" xr3:uid="{EDC38052-2080-4D09-A1A0-41D284C08ED0}" name="1" dataDxfId="61"/>
    <tableColumn id="3" xr3:uid="{1A6618D8-1C9A-49AE-B56F-BC608177E07A}" name="2" dataDxfId="60"/>
  </tableColumns>
  <tableStyleInfo name="TableStyleMedium9" showFirstColumn="1"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A0495B3-5893-48FF-9EEF-3DEE4AD889BF}" name="Testing: Net 6" displayName="Testing__Net_6" ref="M115:O117" totalsRowShown="0" tableBorderDxfId="59">
  <autoFilter ref="M115:O117" xr:uid="{B41BF278-107B-476E-84A4-08C180F8CB2D}"/>
  <tableColumns count="3">
    <tableColumn id="1" xr3:uid="{90D0AB41-0A03-4EB8-B0D9-54B03345F71C}" name="Actual\Predicted" dataDxfId="58"/>
    <tableColumn id="2" xr3:uid="{D984D037-F68C-4897-BF76-6936AB491500}" name="1" dataDxfId="57"/>
    <tableColumn id="3" xr3:uid="{4B49C772-D606-4954-B194-240ED03A9759}" name="2" dataDxfId="56"/>
  </tableColumns>
  <tableStyleInfo name="TableStyleMedium10" showFirstColumn="1"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3981AEDD-9E66-4737-A3E2-7ECD390A5C27}" name="Testing: Net 7" displayName="Testing__Net_7" ref="M120:O122" totalsRowShown="0" tableBorderDxfId="55">
  <autoFilter ref="M120:O122" xr:uid="{391D436C-2086-4ADD-99A2-D09D7ED63F36}"/>
  <tableColumns count="3">
    <tableColumn id="1" xr3:uid="{2035102E-3E6B-42C7-97D6-51236303EB5D}" name="Actual\Predicted" dataDxfId="54"/>
    <tableColumn id="2" xr3:uid="{9904466B-06D9-468B-8EC8-23497E02F59C}" name="1" dataDxfId="53"/>
    <tableColumn id="3" xr3:uid="{1EE7354F-D465-42FA-BEBE-1B27582EDDBE}" name="2" dataDxfId="52"/>
  </tableColumns>
  <tableStyleInfo name="TableStyleMedium9" showFirstColumn="1"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63CF0DA9-B7A8-4419-B0FB-4D989C954CF1}" name="Testing: Net 8" displayName="Testing__Net_8" ref="M125:O127" totalsRowShown="0" tableBorderDxfId="51">
  <autoFilter ref="M125:O127" xr:uid="{783F17F4-459B-4EFC-8FE7-B731E24260C8}"/>
  <tableColumns count="3">
    <tableColumn id="1" xr3:uid="{12B089AF-2945-45EF-AC56-94576906B7D2}" name="Actual\Predicted" dataDxfId="50"/>
    <tableColumn id="2" xr3:uid="{4E4B840F-E3F3-466E-9FAA-CA76E4A865F1}" name="1" dataDxfId="49"/>
    <tableColumn id="3" xr3:uid="{9941AE4C-A390-48E0-9442-3F47D49A0363}" name="2" dataDxfId="48"/>
  </tableColumns>
  <tableStyleInfo name="TableStyleMedium10" showFirstColumn="1"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8FD75565-EF0E-40B7-80E2-8C60E9196D59}" name="Testing: Net 9" displayName="Testing__Net_9" ref="M130:O132" totalsRowShown="0" tableBorderDxfId="47">
  <autoFilter ref="M130:O132" xr:uid="{FEE48B83-C5D8-401D-A255-FCF7AE86CB51}"/>
  <tableColumns count="3">
    <tableColumn id="1" xr3:uid="{D63A40CD-5D86-40A0-8B5C-351738BDDFD8}" name="Actual\Predicted" dataDxfId="46"/>
    <tableColumn id="2" xr3:uid="{610F3B3C-77D8-4B8E-8D72-7E284B7ADDA9}" name="1" dataDxfId="45"/>
    <tableColumn id="3" xr3:uid="{53BA12D1-B903-4B2C-A049-481E8C1FB43F}" name="2" dataDxfId="44"/>
  </tableColumns>
  <tableStyleInfo name="TableStyleMedium9" showFirstColumn="1"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4EDA8E33-E099-4AE6-958E-A742A6572F0D}" name="Testing: Net 10" displayName="Testing__Net_10" ref="M135:O137" totalsRowShown="0" tableBorderDxfId="43">
  <autoFilter ref="M135:O137" xr:uid="{6D9068C8-B520-4792-9272-29181BC826D2}"/>
  <tableColumns count="3">
    <tableColumn id="1" xr3:uid="{8F8DED48-988E-48E1-96F1-C8878F419E74}" name="Actual\Predicted" dataDxfId="42"/>
    <tableColumn id="2" xr3:uid="{62625F67-2CBE-4653-BE86-620FB410338C}" name="1" dataDxfId="41"/>
    <tableColumn id="3" xr3:uid="{3159642B-31A9-4C42-9EBC-944D4BCDEEA8}" name="2" dataDxfId="40"/>
  </tableColumns>
  <tableStyleInfo name="TableStyleMedium10" showFirstColumn="1"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1877354F-223D-41B7-8732-4FF7375D1A82}" name="Testing: Net 11" displayName="Testing__Net_11" ref="M140:O142" totalsRowShown="0" tableBorderDxfId="39">
  <autoFilter ref="M140:O142" xr:uid="{882483AF-7F80-4F53-8171-59E05914A726}"/>
  <tableColumns count="3">
    <tableColumn id="1" xr3:uid="{E4ACD323-A096-4F00-8A20-4B35C2C4DB45}" name="Actual\Predicted" dataDxfId="38"/>
    <tableColumn id="2" xr3:uid="{12D351D5-562C-4217-98C4-EFF2415C0EF8}" name="1" dataDxfId="37"/>
    <tableColumn id="3" xr3:uid="{1A737D1E-1929-4829-9080-6A9ACE895478}" name="2" dataDxfId="36"/>
  </tableColumns>
  <tableStyleInfo name="TableStyleMedium9" showFirstColumn="1"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C70738D1-3FE4-4CDD-90FE-5B90EB903F2B}" name="Testing: Net 12" displayName="Testing__Net_12" ref="M145:O147" totalsRowShown="0" tableBorderDxfId="35">
  <autoFilter ref="M145:O147" xr:uid="{18AA3F77-1F1E-48FA-BDD1-6A3E43943EC9}"/>
  <tableColumns count="3">
    <tableColumn id="1" xr3:uid="{13B4AAEF-A213-41DF-9BF8-ED279971EE8D}" name="Actual\Predicted" dataDxfId="34"/>
    <tableColumn id="2" xr3:uid="{EBD5DFF8-4841-456B-919D-67BA1F5A9EAE}" name="1" dataDxfId="33"/>
    <tableColumn id="3" xr3:uid="{E472BB08-8E15-4E28-A9D9-299BCDFB4311}" name="2" dataDxfId="32"/>
  </tableColumns>
  <tableStyleInfo name="TableStyleMedium10" showFirstColumn="1"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5230B54-F494-469F-BDA1-B10E5372C901}" name="Testing: Net 13" displayName="Testing__Net_13" ref="M150:O152" totalsRowShown="0" tableBorderDxfId="31">
  <autoFilter ref="M150:O152" xr:uid="{0F148AF2-7897-4810-A375-A8D4C1A4237F}"/>
  <tableColumns count="3">
    <tableColumn id="1" xr3:uid="{B59B5083-E1AE-4EDE-A07D-536C5567F2DB}" name="Actual\Predicted" dataDxfId="30"/>
    <tableColumn id="2" xr3:uid="{98FC3439-5B40-4B8E-8519-435BBA8DD864}" name="1" dataDxfId="29"/>
    <tableColumn id="3" xr3:uid="{FCB34AD6-E1EC-4D9B-ACDE-37FC80955841}" name="2" dataDxfId="28"/>
  </tableColumns>
  <tableStyleInfo name="TableStyleMedium9" showFirstColumn="1"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6FD5C9DB-471B-44FA-8EA2-10820A80D9B4}" name="Testing: Net 14" displayName="Testing__Net_14" ref="M155:O157" totalsRowShown="0" tableBorderDxfId="27">
  <autoFilter ref="M155:O157" xr:uid="{4A4BA652-A576-4130-89BB-A9970F4B6318}"/>
  <tableColumns count="3">
    <tableColumn id="1" xr3:uid="{BB7425DC-4C52-4ADF-AF72-B7BF9CC8BB5B}" name="Actual\Predicted" dataDxfId="26"/>
    <tableColumn id="2" xr3:uid="{14A8B668-F8FE-41BB-9E31-A96567886DC9}" name="1" dataDxfId="25"/>
    <tableColumn id="3" xr3:uid="{9AB56ABC-8DB2-4191-9308-9D632292954D}" name="2" dataDxfId="24"/>
  </tableColumns>
  <tableStyleInfo name="TableStyleMedium10" showFirstColumn="1"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309C6F51-33A9-4D9A-B3D4-F79F5862B72E}" name="Testing: Net 15" displayName="Testing__Net_15" ref="M160:O162" totalsRowShown="0" tableBorderDxfId="23">
  <autoFilter ref="M160:O162" xr:uid="{513717E2-0CBD-42D7-B986-104B2D58A185}"/>
  <tableColumns count="3">
    <tableColumn id="1" xr3:uid="{F27FE5F7-A9D4-40B8-941F-CF97E23577C7}" name="Actual\Predicted" dataDxfId="22"/>
    <tableColumn id="2" xr3:uid="{4E7F0299-4F94-46E2-851D-FB97DCEC846D}" name="1" dataDxfId="21"/>
    <tableColumn id="3" xr3:uid="{550FE5AE-AE26-4431-AA69-9067BBFCEAD4}" name="2" dataDxfId="20"/>
  </tableColumns>
  <tableStyleInfo name="TableStyleMedium9" showFirstColumn="1"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DE5248C3-5AD5-412F-8083-BF15C0A4F373}" name="Testing: Net 16" displayName="Testing__Net_16" ref="M165:O167" totalsRowShown="0" tableBorderDxfId="19">
  <autoFilter ref="M165:O167" xr:uid="{4C1CB33F-845D-47A4-BA73-36D30575A240}"/>
  <tableColumns count="3">
    <tableColumn id="1" xr3:uid="{833B32BB-F288-42E1-A571-03E932212288}" name="Actual\Predicted" dataDxfId="18"/>
    <tableColumn id="2" xr3:uid="{58A720A6-76A1-4933-B209-8FF03D665121}" name="1" dataDxfId="17"/>
    <tableColumn id="3" xr3:uid="{6387776C-AD67-4D58-BA89-65926AF37F1B}" name="2" dataDxfId="16"/>
  </tableColumns>
  <tableStyleInfo name="TableStyleMedium10" showFirstColumn="1"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7473E70-BA3C-4BB7-904E-F853F710E372}" name="Testing: Net 17" displayName="Testing__Net_17" ref="M170:O172" totalsRowShown="0" tableBorderDxfId="15">
  <autoFilter ref="M170:O172" xr:uid="{5B442198-337E-4B8C-94DF-CF75A8AA30CB}"/>
  <tableColumns count="3">
    <tableColumn id="1" xr3:uid="{B3C7FA71-E45A-4566-B900-AABCB785EF68}" name="Actual\Predicted" dataDxfId="14"/>
    <tableColumn id="2" xr3:uid="{CE42FEE2-BF2D-46C5-8300-C0AF22A86E60}" name="1" dataDxfId="13"/>
    <tableColumn id="3" xr3:uid="{722E16B3-2007-41BB-952C-34555E6BF5A5}" name="2" dataDxfId="12"/>
  </tableColumns>
  <tableStyleInfo name="TableStyleMedium9" showFirstColumn="1"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ED09826-C1A7-4F99-B3AB-8A2F6829FBA6}" name="Testing: Net 18" displayName="Testing__Net_18" ref="M175:O177" totalsRowShown="0" tableBorderDxfId="11">
  <autoFilter ref="M175:O177" xr:uid="{4BCF4923-D2EF-471E-A73A-E43C51BE1015}"/>
  <tableColumns count="3">
    <tableColumn id="1" xr3:uid="{675507F6-58F3-46F6-ABCC-16C733A3B0A9}" name="Actual\Predicted" dataDxfId="10"/>
    <tableColumn id="2" xr3:uid="{3FB1A663-03D5-468E-B330-5AEC367BC2BD}" name="1" dataDxfId="9"/>
    <tableColumn id="3" xr3:uid="{1C626268-40BC-4D1A-9982-F22717B91A0A}" name="2" dataDxfId="8"/>
  </tableColumns>
  <tableStyleInfo name="TableStyleMedium10" showFirstColumn="1"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82A617B9-6611-4358-BE54-95FF7670D141}" name="Testing: Net 19" displayName="Testing__Net_19" ref="M180:O182" totalsRowShown="0" tableBorderDxfId="7">
  <autoFilter ref="M180:O182" xr:uid="{E369DC22-006A-4FE0-8822-CC76B07B7DF0}"/>
  <tableColumns count="3">
    <tableColumn id="1" xr3:uid="{A34E4359-B091-415A-8AF0-81242B75DC8A}" name="Actual\Predicted" dataDxfId="6"/>
    <tableColumn id="2" xr3:uid="{CE099784-B40A-4BFA-935C-7EDA9EC933DB}" name="1" dataDxfId="5"/>
    <tableColumn id="3" xr3:uid="{4226CC83-92FA-428E-80A2-872FF36C10EA}" name="2" dataDxfId="4"/>
  </tableColumns>
  <tableStyleInfo name="TableStyleMedium9" showFirstColumn="1"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3A487851-4A37-4125-AEF9-9C585841AD63}" name="Testing: Net 20" displayName="Testing__Net_20" ref="M185:O187" totalsRowShown="0" tableBorderDxfId="3">
  <autoFilter ref="M185:O187" xr:uid="{02D86311-BA2B-44C1-9EF3-1E29956BBF11}"/>
  <tableColumns count="3">
    <tableColumn id="1" xr3:uid="{BB19E023-7D86-4DAA-AD9F-B2C06FD3A7A2}" name="Actual\Predicted" dataDxfId="2"/>
    <tableColumn id="2" xr3:uid="{CD75C588-DD77-49A5-B580-E4FFB90AE9CB}" name="1" dataDxfId="1"/>
    <tableColumn id="3" xr3:uid="{FAF52F68-9B64-4420-8253-49229E92D70F}" name="2" dataDxfId="0"/>
  </tableColumns>
  <tableStyleInfo name="TableStyleMedium10" showFirstColumn="1"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3" Type="http://schemas.openxmlformats.org/officeDocument/2006/relationships/table" Target="../tables/table25.xml"/><Relationship Id="rId18" Type="http://schemas.openxmlformats.org/officeDocument/2006/relationships/table" Target="../tables/table30.xml"/><Relationship Id="rId26" Type="http://schemas.openxmlformats.org/officeDocument/2006/relationships/table" Target="../tables/table38.xml"/><Relationship Id="rId39" Type="http://schemas.openxmlformats.org/officeDocument/2006/relationships/table" Target="../tables/table51.xml"/><Relationship Id="rId21" Type="http://schemas.openxmlformats.org/officeDocument/2006/relationships/table" Target="../tables/table33.xml"/><Relationship Id="rId34" Type="http://schemas.openxmlformats.org/officeDocument/2006/relationships/table" Target="../tables/table46.xml"/><Relationship Id="rId42" Type="http://schemas.openxmlformats.org/officeDocument/2006/relationships/table" Target="../tables/table54.xml"/><Relationship Id="rId47" Type="http://schemas.openxmlformats.org/officeDocument/2006/relationships/table" Target="../tables/table59.xml"/><Relationship Id="rId50" Type="http://schemas.openxmlformats.org/officeDocument/2006/relationships/table" Target="../tables/table62.xml"/><Relationship Id="rId55" Type="http://schemas.openxmlformats.org/officeDocument/2006/relationships/table" Target="../tables/table67.xml"/><Relationship Id="rId7" Type="http://schemas.openxmlformats.org/officeDocument/2006/relationships/table" Target="../tables/table19.xml"/><Relationship Id="rId2" Type="http://schemas.openxmlformats.org/officeDocument/2006/relationships/table" Target="../tables/table14.xml"/><Relationship Id="rId16" Type="http://schemas.openxmlformats.org/officeDocument/2006/relationships/table" Target="../tables/table28.xml"/><Relationship Id="rId29" Type="http://schemas.openxmlformats.org/officeDocument/2006/relationships/table" Target="../tables/table41.xml"/><Relationship Id="rId11" Type="http://schemas.openxmlformats.org/officeDocument/2006/relationships/table" Target="../tables/table23.xml"/><Relationship Id="rId24" Type="http://schemas.openxmlformats.org/officeDocument/2006/relationships/table" Target="../tables/table36.xml"/><Relationship Id="rId32" Type="http://schemas.openxmlformats.org/officeDocument/2006/relationships/table" Target="../tables/table44.xml"/><Relationship Id="rId37" Type="http://schemas.openxmlformats.org/officeDocument/2006/relationships/table" Target="../tables/table49.xml"/><Relationship Id="rId40" Type="http://schemas.openxmlformats.org/officeDocument/2006/relationships/table" Target="../tables/table52.xml"/><Relationship Id="rId45" Type="http://schemas.openxmlformats.org/officeDocument/2006/relationships/table" Target="../tables/table57.xml"/><Relationship Id="rId53" Type="http://schemas.openxmlformats.org/officeDocument/2006/relationships/table" Target="../tables/table65.xml"/><Relationship Id="rId58" Type="http://schemas.openxmlformats.org/officeDocument/2006/relationships/table" Target="../tables/table70.xml"/><Relationship Id="rId5" Type="http://schemas.openxmlformats.org/officeDocument/2006/relationships/table" Target="../tables/table17.xml"/><Relationship Id="rId61" Type="http://schemas.openxmlformats.org/officeDocument/2006/relationships/table" Target="../tables/table73.xml"/><Relationship Id="rId19" Type="http://schemas.openxmlformats.org/officeDocument/2006/relationships/table" Target="../tables/table31.xml"/><Relationship Id="rId14" Type="http://schemas.openxmlformats.org/officeDocument/2006/relationships/table" Target="../tables/table26.xml"/><Relationship Id="rId22" Type="http://schemas.openxmlformats.org/officeDocument/2006/relationships/table" Target="../tables/table34.xml"/><Relationship Id="rId27" Type="http://schemas.openxmlformats.org/officeDocument/2006/relationships/table" Target="../tables/table39.xml"/><Relationship Id="rId30" Type="http://schemas.openxmlformats.org/officeDocument/2006/relationships/table" Target="../tables/table42.xml"/><Relationship Id="rId35" Type="http://schemas.openxmlformats.org/officeDocument/2006/relationships/table" Target="../tables/table47.xml"/><Relationship Id="rId43" Type="http://schemas.openxmlformats.org/officeDocument/2006/relationships/table" Target="../tables/table55.xml"/><Relationship Id="rId48" Type="http://schemas.openxmlformats.org/officeDocument/2006/relationships/table" Target="../tables/table60.xml"/><Relationship Id="rId56" Type="http://schemas.openxmlformats.org/officeDocument/2006/relationships/table" Target="../tables/table68.xml"/><Relationship Id="rId8" Type="http://schemas.openxmlformats.org/officeDocument/2006/relationships/table" Target="../tables/table20.xml"/><Relationship Id="rId51" Type="http://schemas.openxmlformats.org/officeDocument/2006/relationships/table" Target="../tables/table63.xml"/><Relationship Id="rId3" Type="http://schemas.openxmlformats.org/officeDocument/2006/relationships/table" Target="../tables/table15.xml"/><Relationship Id="rId12" Type="http://schemas.openxmlformats.org/officeDocument/2006/relationships/table" Target="../tables/table24.xml"/><Relationship Id="rId17" Type="http://schemas.openxmlformats.org/officeDocument/2006/relationships/table" Target="../tables/table29.xml"/><Relationship Id="rId25" Type="http://schemas.openxmlformats.org/officeDocument/2006/relationships/table" Target="../tables/table37.xml"/><Relationship Id="rId33" Type="http://schemas.openxmlformats.org/officeDocument/2006/relationships/table" Target="../tables/table45.xml"/><Relationship Id="rId38" Type="http://schemas.openxmlformats.org/officeDocument/2006/relationships/table" Target="../tables/table50.xml"/><Relationship Id="rId46" Type="http://schemas.openxmlformats.org/officeDocument/2006/relationships/table" Target="../tables/table58.xml"/><Relationship Id="rId59" Type="http://schemas.openxmlformats.org/officeDocument/2006/relationships/table" Target="../tables/table71.xml"/><Relationship Id="rId20" Type="http://schemas.openxmlformats.org/officeDocument/2006/relationships/table" Target="../tables/table32.xml"/><Relationship Id="rId41" Type="http://schemas.openxmlformats.org/officeDocument/2006/relationships/table" Target="../tables/table53.xml"/><Relationship Id="rId54" Type="http://schemas.openxmlformats.org/officeDocument/2006/relationships/table" Target="../tables/table66.xml"/><Relationship Id="rId1" Type="http://schemas.openxmlformats.org/officeDocument/2006/relationships/table" Target="../tables/table13.xml"/><Relationship Id="rId6" Type="http://schemas.openxmlformats.org/officeDocument/2006/relationships/table" Target="../tables/table18.xml"/><Relationship Id="rId15" Type="http://schemas.openxmlformats.org/officeDocument/2006/relationships/table" Target="../tables/table27.xml"/><Relationship Id="rId23" Type="http://schemas.openxmlformats.org/officeDocument/2006/relationships/table" Target="../tables/table35.xml"/><Relationship Id="rId28" Type="http://schemas.openxmlformats.org/officeDocument/2006/relationships/table" Target="../tables/table40.xml"/><Relationship Id="rId36" Type="http://schemas.openxmlformats.org/officeDocument/2006/relationships/table" Target="../tables/table48.xml"/><Relationship Id="rId49" Type="http://schemas.openxmlformats.org/officeDocument/2006/relationships/table" Target="../tables/table61.xml"/><Relationship Id="rId57" Type="http://schemas.openxmlformats.org/officeDocument/2006/relationships/table" Target="../tables/table69.xml"/><Relationship Id="rId10" Type="http://schemas.openxmlformats.org/officeDocument/2006/relationships/table" Target="../tables/table22.xml"/><Relationship Id="rId31" Type="http://schemas.openxmlformats.org/officeDocument/2006/relationships/table" Target="../tables/table43.xml"/><Relationship Id="rId44" Type="http://schemas.openxmlformats.org/officeDocument/2006/relationships/table" Target="../tables/table56.xml"/><Relationship Id="rId52" Type="http://schemas.openxmlformats.org/officeDocument/2006/relationships/table" Target="../tables/table64.xml"/><Relationship Id="rId60" Type="http://schemas.openxmlformats.org/officeDocument/2006/relationships/table" Target="../tables/table72.xml"/><Relationship Id="rId4" Type="http://schemas.openxmlformats.org/officeDocument/2006/relationships/table" Target="../tables/table16.xml"/><Relationship Id="rId9" Type="http://schemas.openxmlformats.org/officeDocument/2006/relationships/table" Target="../tables/table21.xml"/></Relationships>
</file>

<file path=xl/worksheets/_rels/sheet15.xml.rels><?xml version="1.0" encoding="UTF-8" standalone="yes"?>
<Relationships xmlns="http://schemas.openxmlformats.org/package/2006/relationships"><Relationship Id="rId13" Type="http://schemas.openxmlformats.org/officeDocument/2006/relationships/table" Target="../tables/table86.xml"/><Relationship Id="rId18" Type="http://schemas.openxmlformats.org/officeDocument/2006/relationships/table" Target="../tables/table91.xml"/><Relationship Id="rId26" Type="http://schemas.openxmlformats.org/officeDocument/2006/relationships/table" Target="../tables/table99.xml"/><Relationship Id="rId39" Type="http://schemas.openxmlformats.org/officeDocument/2006/relationships/table" Target="../tables/table112.xml"/><Relationship Id="rId21" Type="http://schemas.openxmlformats.org/officeDocument/2006/relationships/table" Target="../tables/table94.xml"/><Relationship Id="rId34" Type="http://schemas.openxmlformats.org/officeDocument/2006/relationships/table" Target="../tables/table107.xml"/><Relationship Id="rId42" Type="http://schemas.openxmlformats.org/officeDocument/2006/relationships/table" Target="../tables/table115.xml"/><Relationship Id="rId47" Type="http://schemas.openxmlformats.org/officeDocument/2006/relationships/table" Target="../tables/table120.xml"/><Relationship Id="rId50" Type="http://schemas.openxmlformats.org/officeDocument/2006/relationships/table" Target="../tables/table123.xml"/><Relationship Id="rId55" Type="http://schemas.openxmlformats.org/officeDocument/2006/relationships/table" Target="../tables/table128.xml"/><Relationship Id="rId7" Type="http://schemas.openxmlformats.org/officeDocument/2006/relationships/table" Target="../tables/table80.xml"/><Relationship Id="rId2" Type="http://schemas.openxmlformats.org/officeDocument/2006/relationships/table" Target="../tables/table75.xml"/><Relationship Id="rId16" Type="http://schemas.openxmlformats.org/officeDocument/2006/relationships/table" Target="../tables/table89.xml"/><Relationship Id="rId29" Type="http://schemas.openxmlformats.org/officeDocument/2006/relationships/table" Target="../tables/table102.xml"/><Relationship Id="rId11" Type="http://schemas.openxmlformats.org/officeDocument/2006/relationships/table" Target="../tables/table84.xml"/><Relationship Id="rId24" Type="http://schemas.openxmlformats.org/officeDocument/2006/relationships/table" Target="../tables/table97.xml"/><Relationship Id="rId32" Type="http://schemas.openxmlformats.org/officeDocument/2006/relationships/table" Target="../tables/table105.xml"/><Relationship Id="rId37" Type="http://schemas.openxmlformats.org/officeDocument/2006/relationships/table" Target="../tables/table110.xml"/><Relationship Id="rId40" Type="http://schemas.openxmlformats.org/officeDocument/2006/relationships/table" Target="../tables/table113.xml"/><Relationship Id="rId45" Type="http://schemas.openxmlformats.org/officeDocument/2006/relationships/table" Target="../tables/table118.xml"/><Relationship Id="rId53" Type="http://schemas.openxmlformats.org/officeDocument/2006/relationships/table" Target="../tables/table126.xml"/><Relationship Id="rId58" Type="http://schemas.openxmlformats.org/officeDocument/2006/relationships/table" Target="../tables/table131.xml"/><Relationship Id="rId5" Type="http://schemas.openxmlformats.org/officeDocument/2006/relationships/table" Target="../tables/table78.xml"/><Relationship Id="rId61" Type="http://schemas.openxmlformats.org/officeDocument/2006/relationships/table" Target="../tables/table134.xml"/><Relationship Id="rId19" Type="http://schemas.openxmlformats.org/officeDocument/2006/relationships/table" Target="../tables/table92.xml"/><Relationship Id="rId14" Type="http://schemas.openxmlformats.org/officeDocument/2006/relationships/table" Target="../tables/table87.xml"/><Relationship Id="rId22" Type="http://schemas.openxmlformats.org/officeDocument/2006/relationships/table" Target="../tables/table95.xml"/><Relationship Id="rId27" Type="http://schemas.openxmlformats.org/officeDocument/2006/relationships/table" Target="../tables/table100.xml"/><Relationship Id="rId30" Type="http://schemas.openxmlformats.org/officeDocument/2006/relationships/table" Target="../tables/table103.xml"/><Relationship Id="rId35" Type="http://schemas.openxmlformats.org/officeDocument/2006/relationships/table" Target="../tables/table108.xml"/><Relationship Id="rId43" Type="http://schemas.openxmlformats.org/officeDocument/2006/relationships/table" Target="../tables/table116.xml"/><Relationship Id="rId48" Type="http://schemas.openxmlformats.org/officeDocument/2006/relationships/table" Target="../tables/table121.xml"/><Relationship Id="rId56" Type="http://schemas.openxmlformats.org/officeDocument/2006/relationships/table" Target="../tables/table129.xml"/><Relationship Id="rId8" Type="http://schemas.openxmlformats.org/officeDocument/2006/relationships/table" Target="../tables/table81.xml"/><Relationship Id="rId51" Type="http://schemas.openxmlformats.org/officeDocument/2006/relationships/table" Target="../tables/table124.xml"/><Relationship Id="rId3" Type="http://schemas.openxmlformats.org/officeDocument/2006/relationships/table" Target="../tables/table76.xml"/><Relationship Id="rId12" Type="http://schemas.openxmlformats.org/officeDocument/2006/relationships/table" Target="../tables/table85.xml"/><Relationship Id="rId17" Type="http://schemas.openxmlformats.org/officeDocument/2006/relationships/table" Target="../tables/table90.xml"/><Relationship Id="rId25" Type="http://schemas.openxmlformats.org/officeDocument/2006/relationships/table" Target="../tables/table98.xml"/><Relationship Id="rId33" Type="http://schemas.openxmlformats.org/officeDocument/2006/relationships/table" Target="../tables/table106.xml"/><Relationship Id="rId38" Type="http://schemas.openxmlformats.org/officeDocument/2006/relationships/table" Target="../tables/table111.xml"/><Relationship Id="rId46" Type="http://schemas.openxmlformats.org/officeDocument/2006/relationships/table" Target="../tables/table119.xml"/><Relationship Id="rId59" Type="http://schemas.openxmlformats.org/officeDocument/2006/relationships/table" Target="../tables/table132.xml"/><Relationship Id="rId20" Type="http://schemas.openxmlformats.org/officeDocument/2006/relationships/table" Target="../tables/table93.xml"/><Relationship Id="rId41" Type="http://schemas.openxmlformats.org/officeDocument/2006/relationships/table" Target="../tables/table114.xml"/><Relationship Id="rId54" Type="http://schemas.openxmlformats.org/officeDocument/2006/relationships/table" Target="../tables/table127.xml"/><Relationship Id="rId1" Type="http://schemas.openxmlformats.org/officeDocument/2006/relationships/table" Target="../tables/table74.xml"/><Relationship Id="rId6" Type="http://schemas.openxmlformats.org/officeDocument/2006/relationships/table" Target="../tables/table79.xml"/><Relationship Id="rId15" Type="http://schemas.openxmlformats.org/officeDocument/2006/relationships/table" Target="../tables/table88.xml"/><Relationship Id="rId23" Type="http://schemas.openxmlformats.org/officeDocument/2006/relationships/table" Target="../tables/table96.xml"/><Relationship Id="rId28" Type="http://schemas.openxmlformats.org/officeDocument/2006/relationships/table" Target="../tables/table101.xml"/><Relationship Id="rId36" Type="http://schemas.openxmlformats.org/officeDocument/2006/relationships/table" Target="../tables/table109.xml"/><Relationship Id="rId49" Type="http://schemas.openxmlformats.org/officeDocument/2006/relationships/table" Target="../tables/table122.xml"/><Relationship Id="rId57" Type="http://schemas.openxmlformats.org/officeDocument/2006/relationships/table" Target="../tables/table130.xml"/><Relationship Id="rId10" Type="http://schemas.openxmlformats.org/officeDocument/2006/relationships/table" Target="../tables/table83.xml"/><Relationship Id="rId31" Type="http://schemas.openxmlformats.org/officeDocument/2006/relationships/table" Target="../tables/table104.xml"/><Relationship Id="rId44" Type="http://schemas.openxmlformats.org/officeDocument/2006/relationships/table" Target="../tables/table117.xml"/><Relationship Id="rId52" Type="http://schemas.openxmlformats.org/officeDocument/2006/relationships/table" Target="../tables/table125.xml"/><Relationship Id="rId60" Type="http://schemas.openxmlformats.org/officeDocument/2006/relationships/table" Target="../tables/table133.xml"/><Relationship Id="rId4" Type="http://schemas.openxmlformats.org/officeDocument/2006/relationships/table" Target="../tables/table77.xml"/><Relationship Id="rId9" Type="http://schemas.openxmlformats.org/officeDocument/2006/relationships/table" Target="../tables/table8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1"/>
  <sheetViews>
    <sheetView tabSelected="1" topLeftCell="F1" zoomScale="85" zoomScaleNormal="85" workbookViewId="0">
      <pane ySplit="1" topLeftCell="A2" activePane="bottomLeft" state="frozen"/>
      <selection pane="bottomLeft" activeCell="F13" sqref="F13"/>
    </sheetView>
  </sheetViews>
  <sheetFormatPr defaultColWidth="14.375" defaultRowHeight="15.8" customHeight="1" x14ac:dyDescent="0.2"/>
  <cols>
    <col min="1" max="6" width="21.625" customWidth="1"/>
    <col min="7" max="16" width="3.625" customWidth="1"/>
    <col min="17" max="17" width="23.25" customWidth="1"/>
    <col min="18" max="22" width="8.125" bestFit="1" customWidth="1"/>
    <col min="23" max="27" width="9.875" bestFit="1" customWidth="1"/>
    <col min="28" max="28" width="12.5" bestFit="1" customWidth="1"/>
  </cols>
  <sheetData>
    <row r="1" spans="1:28" x14ac:dyDescent="0.2">
      <c r="A1" t="s">
        <v>0</v>
      </c>
      <c r="B1" s="1" t="s">
        <v>1</v>
      </c>
      <c r="C1" s="1" t="s">
        <v>2</v>
      </c>
      <c r="D1" s="1" t="s">
        <v>3</v>
      </c>
      <c r="E1" s="1" t="s">
        <v>4</v>
      </c>
      <c r="F1" s="1" t="s">
        <v>5</v>
      </c>
      <c r="G1" s="1"/>
      <c r="H1" s="1"/>
      <c r="I1" s="1"/>
      <c r="J1" s="1"/>
      <c r="K1" s="1"/>
      <c r="L1" s="1"/>
      <c r="M1" s="1"/>
      <c r="N1" s="1"/>
      <c r="P1" s="1"/>
      <c r="Q1" s="1" t="s">
        <v>6</v>
      </c>
      <c r="R1" s="4" t="s">
        <v>25</v>
      </c>
      <c r="S1" s="4" t="s">
        <v>26</v>
      </c>
      <c r="T1" s="4" t="s">
        <v>27</v>
      </c>
      <c r="U1" s="4" t="s">
        <v>28</v>
      </c>
      <c r="V1" s="4" t="s">
        <v>29</v>
      </c>
      <c r="W1" s="4" t="s">
        <v>30</v>
      </c>
      <c r="X1" s="4" t="s">
        <v>31</v>
      </c>
      <c r="Y1" s="4" t="s">
        <v>32</v>
      </c>
      <c r="Z1" s="4" t="s">
        <v>33</v>
      </c>
      <c r="AA1" s="4" t="s">
        <v>34</v>
      </c>
      <c r="AB1" s="4" t="s">
        <v>35</v>
      </c>
    </row>
    <row r="2" spans="1:28" x14ac:dyDescent="0.2">
      <c r="A2" s="2">
        <v>44006.914220185186</v>
      </c>
      <c r="B2" s="3">
        <v>21</v>
      </c>
      <c r="C2" s="4" t="s">
        <v>7</v>
      </c>
      <c r="D2" s="4" t="s">
        <v>8</v>
      </c>
      <c r="E2" s="4" t="s">
        <v>9</v>
      </c>
      <c r="F2" s="4" t="s">
        <v>600</v>
      </c>
      <c r="G2" s="5">
        <v>1</v>
      </c>
      <c r="H2" s="5">
        <v>1</v>
      </c>
      <c r="I2" s="6" t="s">
        <v>10</v>
      </c>
      <c r="J2" s="6" t="s">
        <v>10</v>
      </c>
      <c r="K2" s="6" t="s">
        <v>10</v>
      </c>
      <c r="L2" s="7">
        <v>2</v>
      </c>
      <c r="M2" s="7">
        <v>1</v>
      </c>
      <c r="N2" s="7">
        <v>4</v>
      </c>
      <c r="O2" s="7">
        <v>2</v>
      </c>
      <c r="P2" s="7">
        <v>1</v>
      </c>
      <c r="Q2" s="7" t="s">
        <v>11</v>
      </c>
      <c r="R2" s="10">
        <f>COUNTIF(G2:P2,1)</f>
        <v>7</v>
      </c>
      <c r="S2" s="10">
        <f>COUNTIF(G2:P2,2)</f>
        <v>2</v>
      </c>
      <c r="T2">
        <f>COUNTIF(G2:P2,3)</f>
        <v>0</v>
      </c>
      <c r="U2">
        <f>COUNTIF(G2:P2,4)</f>
        <v>1</v>
      </c>
      <c r="V2">
        <f>COUNTIF(G2:P2,5)</f>
        <v>0</v>
      </c>
      <c r="W2">
        <f>R2*10</f>
        <v>70</v>
      </c>
      <c r="X2">
        <f>S2*10</f>
        <v>20</v>
      </c>
      <c r="Y2">
        <f>T2*10</f>
        <v>0</v>
      </c>
      <c r="Z2">
        <f>U2*10</f>
        <v>10</v>
      </c>
      <c r="AA2">
        <f>V2*10</f>
        <v>0</v>
      </c>
      <c r="AB2">
        <f>IF(MAX(R2:V2)=R2,1,IF(MAX(R2:V2)=S2,2,IF(MAX(R2:V2)=T2,3,IF(MAX(R2:V2)=U2,4,IF(MAX(R2:V2)=V2,5,0)))))</f>
        <v>1</v>
      </c>
    </row>
    <row r="3" spans="1:28" x14ac:dyDescent="0.2">
      <c r="A3" s="2">
        <v>44006.920803113426</v>
      </c>
      <c r="B3" s="3">
        <v>26</v>
      </c>
      <c r="C3" s="4" t="s">
        <v>598</v>
      </c>
      <c r="D3" s="4" t="s">
        <v>12</v>
      </c>
      <c r="E3" s="4" t="s">
        <v>9</v>
      </c>
      <c r="F3" s="4" t="s">
        <v>600</v>
      </c>
      <c r="G3" s="5">
        <v>2</v>
      </c>
      <c r="H3" s="5">
        <v>2</v>
      </c>
      <c r="I3" s="6" t="s">
        <v>10</v>
      </c>
      <c r="J3" s="6" t="s">
        <v>13</v>
      </c>
      <c r="K3" s="6" t="s">
        <v>10</v>
      </c>
      <c r="L3" s="7">
        <v>2</v>
      </c>
      <c r="M3" s="7">
        <v>2</v>
      </c>
      <c r="N3" s="7">
        <v>1</v>
      </c>
      <c r="O3" s="7">
        <v>2</v>
      </c>
      <c r="P3" s="7">
        <v>1</v>
      </c>
      <c r="Q3" s="7" t="s">
        <v>14</v>
      </c>
      <c r="R3" s="10">
        <f>COUNTIF(G3:P3,1)</f>
        <v>4</v>
      </c>
      <c r="S3" s="10">
        <f>COUNTIF(G3:P3,2)</f>
        <v>5</v>
      </c>
      <c r="T3">
        <f>COUNTIF(G3:P3,3)</f>
        <v>1</v>
      </c>
      <c r="U3">
        <f>COUNTIF(G3:P3,4)</f>
        <v>0</v>
      </c>
      <c r="V3">
        <f>COUNTIF(G3:P3,5)</f>
        <v>0</v>
      </c>
      <c r="W3">
        <f>R3*10</f>
        <v>40</v>
      </c>
      <c r="X3">
        <f>S3*10</f>
        <v>50</v>
      </c>
      <c r="Y3">
        <f t="shared" ref="Y3:Y4" si="0">T3*10</f>
        <v>10</v>
      </c>
      <c r="Z3">
        <f t="shared" ref="Z3:Z4" si="1">U3*10</f>
        <v>0</v>
      </c>
      <c r="AA3">
        <f>V3*10</f>
        <v>0</v>
      </c>
      <c r="AB3">
        <f t="shared" ref="AB3:AB31" si="2">IF(MAX(R3:V3)=R3,1,IF(MAX(R3:V3)=S3,2,IF(MAX(R3:V3)=T3,3,IF(MAX(R3:V3)=U3,4,IF(MAX(R3:V3)=V3,5,0)))))</f>
        <v>2</v>
      </c>
    </row>
    <row r="4" spans="1:28" x14ac:dyDescent="0.2">
      <c r="A4" s="2">
        <v>44006.92096570602</v>
      </c>
      <c r="B4" s="3">
        <v>23</v>
      </c>
      <c r="C4" s="4" t="s">
        <v>598</v>
      </c>
      <c r="D4" s="4" t="s">
        <v>12</v>
      </c>
      <c r="E4" s="4" t="s">
        <v>15</v>
      </c>
      <c r="F4" s="4" t="s">
        <v>600</v>
      </c>
      <c r="G4" s="5">
        <v>1</v>
      </c>
      <c r="H4" s="5">
        <v>1</v>
      </c>
      <c r="I4" s="6" t="s">
        <v>10</v>
      </c>
      <c r="J4" s="6" t="s">
        <v>10</v>
      </c>
      <c r="K4" s="6" t="s">
        <v>10</v>
      </c>
      <c r="L4" s="7">
        <v>1</v>
      </c>
      <c r="M4" s="7">
        <v>1</v>
      </c>
      <c r="N4" s="7">
        <v>1</v>
      </c>
      <c r="O4" s="7">
        <v>1</v>
      </c>
      <c r="P4" s="7">
        <v>1</v>
      </c>
      <c r="Q4" s="7" t="s">
        <v>11</v>
      </c>
      <c r="R4" s="10">
        <f t="shared" ref="R4:R31" si="3">COUNTIF(G4:P4,1)</f>
        <v>10</v>
      </c>
      <c r="S4" s="10">
        <f t="shared" ref="S4:S31" si="4">COUNTIF(G4:P4,2)</f>
        <v>0</v>
      </c>
      <c r="T4">
        <f t="shared" ref="T4:T31" si="5">COUNTIF(G4:P4,3)</f>
        <v>0</v>
      </c>
      <c r="U4">
        <f t="shared" ref="U4:U31" si="6">COUNTIF(G4:P4,4)</f>
        <v>0</v>
      </c>
      <c r="V4">
        <f t="shared" ref="V4:V31" si="7">COUNTIF(G4:P4,5)</f>
        <v>0</v>
      </c>
      <c r="W4">
        <f t="shared" ref="W4:W31" si="8">R4*10</f>
        <v>100</v>
      </c>
      <c r="X4">
        <f t="shared" ref="X4:X31" si="9">S4*10</f>
        <v>0</v>
      </c>
      <c r="Y4">
        <f t="shared" si="0"/>
        <v>0</v>
      </c>
      <c r="Z4">
        <f t="shared" si="1"/>
        <v>0</v>
      </c>
      <c r="AA4">
        <f t="shared" ref="AA4:AA31" si="10">V4*10</f>
        <v>0</v>
      </c>
      <c r="AB4">
        <f t="shared" si="2"/>
        <v>1</v>
      </c>
    </row>
    <row r="5" spans="1:28" x14ac:dyDescent="0.2">
      <c r="A5" s="2">
        <v>44006.923986493057</v>
      </c>
      <c r="B5" s="3">
        <v>22</v>
      </c>
      <c r="C5" s="4" t="s">
        <v>598</v>
      </c>
      <c r="D5" s="4" t="s">
        <v>8</v>
      </c>
      <c r="E5" s="4" t="s">
        <v>9</v>
      </c>
      <c r="F5" s="4" t="s">
        <v>600</v>
      </c>
      <c r="G5" s="5">
        <v>2</v>
      </c>
      <c r="H5" s="5">
        <v>1</v>
      </c>
      <c r="I5" s="7">
        <v>5</v>
      </c>
      <c r="J5" s="7">
        <v>4</v>
      </c>
      <c r="K5" s="6" t="s">
        <v>16</v>
      </c>
      <c r="L5" s="7">
        <v>2</v>
      </c>
      <c r="M5" s="7">
        <v>2</v>
      </c>
      <c r="N5" s="7">
        <v>1</v>
      </c>
      <c r="O5" s="7">
        <v>2</v>
      </c>
      <c r="P5" s="7">
        <v>1</v>
      </c>
      <c r="Q5" s="7" t="s">
        <v>17</v>
      </c>
      <c r="R5" s="10">
        <f t="shared" si="3"/>
        <v>3</v>
      </c>
      <c r="S5" s="10">
        <f t="shared" si="4"/>
        <v>5</v>
      </c>
      <c r="T5">
        <f t="shared" si="5"/>
        <v>0</v>
      </c>
      <c r="U5">
        <f t="shared" si="6"/>
        <v>1</v>
      </c>
      <c r="V5">
        <f t="shared" si="7"/>
        <v>1</v>
      </c>
      <c r="W5">
        <f t="shared" si="8"/>
        <v>30</v>
      </c>
      <c r="X5">
        <f t="shared" si="9"/>
        <v>50</v>
      </c>
      <c r="Y5">
        <f t="shared" ref="Y5:Y31" si="11">T5*10</f>
        <v>0</v>
      </c>
      <c r="Z5">
        <f t="shared" ref="Z5:Z31" si="12">U5*10</f>
        <v>10</v>
      </c>
      <c r="AA5">
        <f t="shared" si="10"/>
        <v>10</v>
      </c>
      <c r="AB5">
        <f t="shared" si="2"/>
        <v>2</v>
      </c>
    </row>
    <row r="6" spans="1:28" x14ac:dyDescent="0.2">
      <c r="A6" s="2">
        <v>44006.928402187499</v>
      </c>
      <c r="B6" s="3">
        <v>24</v>
      </c>
      <c r="C6" s="4" t="s">
        <v>598</v>
      </c>
      <c r="D6" s="4" t="s">
        <v>8</v>
      </c>
      <c r="E6" s="4" t="s">
        <v>9</v>
      </c>
      <c r="F6" s="69" t="s">
        <v>599</v>
      </c>
      <c r="G6" s="5">
        <v>2</v>
      </c>
      <c r="H6" s="5">
        <v>2</v>
      </c>
      <c r="I6" s="7">
        <v>2</v>
      </c>
      <c r="J6" s="6" t="s">
        <v>16</v>
      </c>
      <c r="K6" s="6" t="s">
        <v>16</v>
      </c>
      <c r="L6" s="7">
        <v>2</v>
      </c>
      <c r="M6" s="7">
        <v>2</v>
      </c>
      <c r="N6" s="7">
        <v>1</v>
      </c>
      <c r="O6" s="7">
        <v>2</v>
      </c>
      <c r="P6" s="7">
        <v>2</v>
      </c>
      <c r="Q6" s="7" t="s">
        <v>11</v>
      </c>
      <c r="R6" s="10">
        <f t="shared" si="3"/>
        <v>1</v>
      </c>
      <c r="S6" s="10">
        <f t="shared" si="4"/>
        <v>9</v>
      </c>
      <c r="T6">
        <f t="shared" si="5"/>
        <v>0</v>
      </c>
      <c r="U6">
        <f t="shared" si="6"/>
        <v>0</v>
      </c>
      <c r="V6">
        <f t="shared" si="7"/>
        <v>0</v>
      </c>
      <c r="W6">
        <f t="shared" si="8"/>
        <v>10</v>
      </c>
      <c r="X6">
        <f t="shared" si="9"/>
        <v>90</v>
      </c>
      <c r="Y6">
        <f t="shared" si="11"/>
        <v>0</v>
      </c>
      <c r="Z6">
        <f t="shared" si="12"/>
        <v>0</v>
      </c>
      <c r="AA6">
        <f t="shared" si="10"/>
        <v>0</v>
      </c>
      <c r="AB6">
        <f t="shared" si="2"/>
        <v>2</v>
      </c>
    </row>
    <row r="7" spans="1:28" x14ac:dyDescent="0.2">
      <c r="A7" s="2">
        <v>44006.932434675924</v>
      </c>
      <c r="B7" s="3">
        <v>21</v>
      </c>
      <c r="C7" s="4" t="s">
        <v>598</v>
      </c>
      <c r="D7" s="4" t="s">
        <v>8</v>
      </c>
      <c r="E7" s="4" t="s">
        <v>18</v>
      </c>
      <c r="F7" s="70" t="s">
        <v>599</v>
      </c>
      <c r="G7" s="5">
        <v>2</v>
      </c>
      <c r="H7" s="5">
        <v>2</v>
      </c>
      <c r="I7" s="6" t="s">
        <v>19</v>
      </c>
      <c r="J7" s="6" t="s">
        <v>16</v>
      </c>
      <c r="K7" s="6" t="s">
        <v>16</v>
      </c>
      <c r="L7" s="7">
        <v>1</v>
      </c>
      <c r="M7" s="7">
        <v>2</v>
      </c>
      <c r="N7" s="7">
        <v>2</v>
      </c>
      <c r="O7" s="7">
        <v>2</v>
      </c>
      <c r="P7" s="7">
        <v>4</v>
      </c>
      <c r="Q7" s="4" t="s">
        <v>20</v>
      </c>
      <c r="R7" s="10">
        <f t="shared" si="3"/>
        <v>1</v>
      </c>
      <c r="S7" s="10">
        <f t="shared" si="4"/>
        <v>7</v>
      </c>
      <c r="T7">
        <f t="shared" si="5"/>
        <v>0</v>
      </c>
      <c r="U7">
        <f t="shared" si="6"/>
        <v>2</v>
      </c>
      <c r="V7">
        <f t="shared" si="7"/>
        <v>0</v>
      </c>
      <c r="W7">
        <f t="shared" si="8"/>
        <v>10</v>
      </c>
      <c r="X7">
        <f t="shared" si="9"/>
        <v>70</v>
      </c>
      <c r="Y7">
        <f t="shared" si="11"/>
        <v>0</v>
      </c>
      <c r="Z7">
        <f t="shared" si="12"/>
        <v>20</v>
      </c>
      <c r="AA7">
        <f t="shared" si="10"/>
        <v>0</v>
      </c>
      <c r="AB7">
        <f t="shared" si="2"/>
        <v>2</v>
      </c>
    </row>
    <row r="8" spans="1:28" x14ac:dyDescent="0.2">
      <c r="A8" s="2">
        <v>44006.932469305553</v>
      </c>
      <c r="B8" s="3">
        <v>27</v>
      </c>
      <c r="C8" s="4" t="s">
        <v>598</v>
      </c>
      <c r="D8" s="4" t="s">
        <v>8</v>
      </c>
      <c r="E8" s="4" t="s">
        <v>9</v>
      </c>
      <c r="F8" s="71" t="s">
        <v>599</v>
      </c>
      <c r="G8" s="5">
        <v>2</v>
      </c>
      <c r="H8" s="5">
        <v>2</v>
      </c>
      <c r="I8" s="7">
        <v>2</v>
      </c>
      <c r="J8" s="6" t="s">
        <v>16</v>
      </c>
      <c r="K8" s="6" t="s">
        <v>16</v>
      </c>
      <c r="L8" s="7">
        <v>2</v>
      </c>
      <c r="M8" s="7">
        <v>2</v>
      </c>
      <c r="N8" s="7">
        <v>5</v>
      </c>
      <c r="O8" s="7">
        <v>5</v>
      </c>
      <c r="P8" s="7">
        <v>3</v>
      </c>
      <c r="Q8" s="7" t="s">
        <v>11</v>
      </c>
      <c r="R8" s="10">
        <f t="shared" si="3"/>
        <v>0</v>
      </c>
      <c r="S8" s="10">
        <f t="shared" si="4"/>
        <v>7</v>
      </c>
      <c r="T8">
        <f t="shared" si="5"/>
        <v>1</v>
      </c>
      <c r="U8">
        <f t="shared" si="6"/>
        <v>0</v>
      </c>
      <c r="V8">
        <f t="shared" si="7"/>
        <v>2</v>
      </c>
      <c r="W8">
        <f t="shared" si="8"/>
        <v>0</v>
      </c>
      <c r="X8">
        <f t="shared" si="9"/>
        <v>70</v>
      </c>
      <c r="Y8">
        <f t="shared" si="11"/>
        <v>10</v>
      </c>
      <c r="Z8">
        <f t="shared" si="12"/>
        <v>0</v>
      </c>
      <c r="AA8">
        <f t="shared" si="10"/>
        <v>20</v>
      </c>
      <c r="AB8">
        <f t="shared" si="2"/>
        <v>2</v>
      </c>
    </row>
    <row r="9" spans="1:28" x14ac:dyDescent="0.2">
      <c r="A9" s="2">
        <v>44006.9328699537</v>
      </c>
      <c r="B9" s="3">
        <v>22</v>
      </c>
      <c r="C9" s="4" t="s">
        <v>598</v>
      </c>
      <c r="D9" s="4" t="s">
        <v>12</v>
      </c>
      <c r="E9" s="4" t="s">
        <v>9</v>
      </c>
      <c r="F9" s="4" t="s">
        <v>600</v>
      </c>
      <c r="G9" s="5">
        <v>1</v>
      </c>
      <c r="H9" s="5">
        <v>1</v>
      </c>
      <c r="I9" s="7">
        <v>2</v>
      </c>
      <c r="J9" s="6" t="s">
        <v>10</v>
      </c>
      <c r="K9" s="6" t="s">
        <v>10</v>
      </c>
      <c r="L9" s="7">
        <v>1</v>
      </c>
      <c r="M9" s="7">
        <v>1</v>
      </c>
      <c r="N9" s="7">
        <v>5</v>
      </c>
      <c r="O9" s="7">
        <v>1</v>
      </c>
      <c r="P9" s="7">
        <v>1</v>
      </c>
      <c r="Q9" s="7" t="s">
        <v>11</v>
      </c>
      <c r="R9" s="10">
        <f t="shared" si="3"/>
        <v>8</v>
      </c>
      <c r="S9" s="10">
        <f t="shared" si="4"/>
        <v>1</v>
      </c>
      <c r="T9">
        <f t="shared" si="5"/>
        <v>0</v>
      </c>
      <c r="U9">
        <f t="shared" si="6"/>
        <v>0</v>
      </c>
      <c r="V9">
        <f t="shared" si="7"/>
        <v>1</v>
      </c>
      <c r="W9">
        <f t="shared" si="8"/>
        <v>80</v>
      </c>
      <c r="X9">
        <f t="shared" si="9"/>
        <v>10</v>
      </c>
      <c r="Y9">
        <f t="shared" si="11"/>
        <v>0</v>
      </c>
      <c r="Z9">
        <f t="shared" si="12"/>
        <v>0</v>
      </c>
      <c r="AA9">
        <f t="shared" si="10"/>
        <v>10</v>
      </c>
      <c r="AB9">
        <f t="shared" si="2"/>
        <v>1</v>
      </c>
    </row>
    <row r="10" spans="1:28" x14ac:dyDescent="0.2">
      <c r="A10" s="2">
        <v>44006.933527291665</v>
      </c>
      <c r="B10" s="3">
        <v>25</v>
      </c>
      <c r="C10" s="4" t="s">
        <v>7</v>
      </c>
      <c r="D10" s="4" t="s">
        <v>8</v>
      </c>
      <c r="E10" s="4" t="s">
        <v>9</v>
      </c>
      <c r="F10" s="4" t="s">
        <v>600</v>
      </c>
      <c r="G10" s="5">
        <v>2</v>
      </c>
      <c r="H10" s="5">
        <v>2</v>
      </c>
      <c r="I10" s="7">
        <v>2</v>
      </c>
      <c r="J10" s="6" t="s">
        <v>13</v>
      </c>
      <c r="K10" s="6" t="s">
        <v>16</v>
      </c>
      <c r="L10" s="7">
        <v>4</v>
      </c>
      <c r="M10" s="7">
        <v>4</v>
      </c>
      <c r="N10" s="7">
        <v>1</v>
      </c>
      <c r="O10" s="7">
        <v>3</v>
      </c>
      <c r="P10" s="7">
        <v>2</v>
      </c>
      <c r="Q10" s="7" t="s">
        <v>14</v>
      </c>
      <c r="R10" s="10">
        <f t="shared" si="3"/>
        <v>1</v>
      </c>
      <c r="S10" s="10">
        <f t="shared" si="4"/>
        <v>5</v>
      </c>
      <c r="T10">
        <f t="shared" si="5"/>
        <v>2</v>
      </c>
      <c r="U10">
        <f t="shared" si="6"/>
        <v>2</v>
      </c>
      <c r="V10">
        <f t="shared" si="7"/>
        <v>0</v>
      </c>
      <c r="W10">
        <f t="shared" si="8"/>
        <v>10</v>
      </c>
      <c r="X10">
        <f t="shared" si="9"/>
        <v>50</v>
      </c>
      <c r="Y10">
        <f t="shared" si="11"/>
        <v>20</v>
      </c>
      <c r="Z10">
        <f t="shared" si="12"/>
        <v>20</v>
      </c>
      <c r="AA10">
        <f t="shared" si="10"/>
        <v>0</v>
      </c>
      <c r="AB10">
        <f t="shared" si="2"/>
        <v>2</v>
      </c>
    </row>
    <row r="11" spans="1:28" x14ac:dyDescent="0.2">
      <c r="A11" s="2">
        <v>44006.934494224537</v>
      </c>
      <c r="B11" s="3">
        <v>23</v>
      </c>
      <c r="C11" s="4" t="s">
        <v>598</v>
      </c>
      <c r="D11" s="4" t="s">
        <v>12</v>
      </c>
      <c r="E11" s="4" t="s">
        <v>9</v>
      </c>
      <c r="F11" s="4" t="s">
        <v>600</v>
      </c>
      <c r="G11" s="5">
        <v>1</v>
      </c>
      <c r="H11" s="5">
        <v>1</v>
      </c>
      <c r="I11" s="6" t="s">
        <v>10</v>
      </c>
      <c r="J11" s="6" t="s">
        <v>10</v>
      </c>
      <c r="K11" s="6" t="s">
        <v>10</v>
      </c>
      <c r="L11" s="7">
        <v>1</v>
      </c>
      <c r="M11" s="7">
        <v>1</v>
      </c>
      <c r="N11" s="7">
        <v>1</v>
      </c>
      <c r="O11" s="7">
        <v>1</v>
      </c>
      <c r="P11" s="7">
        <v>1</v>
      </c>
      <c r="Q11" s="7" t="s">
        <v>11</v>
      </c>
      <c r="R11" s="10">
        <f t="shared" si="3"/>
        <v>10</v>
      </c>
      <c r="S11" s="10">
        <f t="shared" si="4"/>
        <v>0</v>
      </c>
      <c r="T11">
        <f t="shared" si="5"/>
        <v>0</v>
      </c>
      <c r="U11">
        <f t="shared" si="6"/>
        <v>0</v>
      </c>
      <c r="V11">
        <f t="shared" si="7"/>
        <v>0</v>
      </c>
      <c r="W11">
        <f t="shared" si="8"/>
        <v>100</v>
      </c>
      <c r="X11">
        <f t="shared" si="9"/>
        <v>0</v>
      </c>
      <c r="Y11">
        <f t="shared" si="11"/>
        <v>0</v>
      </c>
      <c r="Z11">
        <f t="shared" si="12"/>
        <v>0</v>
      </c>
      <c r="AA11">
        <f t="shared" si="10"/>
        <v>0</v>
      </c>
      <c r="AB11">
        <f t="shared" si="2"/>
        <v>1</v>
      </c>
    </row>
    <row r="12" spans="1:28" x14ac:dyDescent="0.2">
      <c r="A12" s="2">
        <v>44006.935369409723</v>
      </c>
      <c r="B12" s="3">
        <v>20</v>
      </c>
      <c r="C12" s="4" t="s">
        <v>7</v>
      </c>
      <c r="D12" s="4" t="s">
        <v>8</v>
      </c>
      <c r="E12" s="4" t="s">
        <v>9</v>
      </c>
      <c r="F12" s="4" t="s">
        <v>600</v>
      </c>
      <c r="G12" s="5">
        <v>2</v>
      </c>
      <c r="H12" s="5">
        <v>2</v>
      </c>
      <c r="I12" s="7">
        <v>2</v>
      </c>
      <c r="J12" s="6" t="s">
        <v>10</v>
      </c>
      <c r="K12" s="6" t="s">
        <v>16</v>
      </c>
      <c r="L12" s="7">
        <v>2</v>
      </c>
      <c r="M12" s="7">
        <v>2</v>
      </c>
      <c r="N12" s="7">
        <v>1</v>
      </c>
      <c r="O12" s="7">
        <v>1</v>
      </c>
      <c r="P12" s="7">
        <v>1</v>
      </c>
      <c r="Q12" s="4" t="s">
        <v>21</v>
      </c>
      <c r="R12" s="10">
        <f t="shared" si="3"/>
        <v>4</v>
      </c>
      <c r="S12" s="10">
        <f t="shared" si="4"/>
        <v>6</v>
      </c>
      <c r="T12">
        <f t="shared" si="5"/>
        <v>0</v>
      </c>
      <c r="U12">
        <f t="shared" si="6"/>
        <v>0</v>
      </c>
      <c r="V12">
        <f t="shared" si="7"/>
        <v>0</v>
      </c>
      <c r="W12">
        <f t="shared" si="8"/>
        <v>40</v>
      </c>
      <c r="X12">
        <f t="shared" si="9"/>
        <v>60</v>
      </c>
      <c r="Y12">
        <f t="shared" si="11"/>
        <v>0</v>
      </c>
      <c r="Z12">
        <f t="shared" si="12"/>
        <v>0</v>
      </c>
      <c r="AA12">
        <f t="shared" si="10"/>
        <v>0</v>
      </c>
      <c r="AB12">
        <f t="shared" si="2"/>
        <v>2</v>
      </c>
    </row>
    <row r="13" spans="1:28" x14ac:dyDescent="0.2">
      <c r="A13" s="2">
        <v>44006.936482673613</v>
      </c>
      <c r="B13" s="3">
        <v>23</v>
      </c>
      <c r="C13" s="4" t="s">
        <v>598</v>
      </c>
      <c r="D13" s="4" t="s">
        <v>8</v>
      </c>
      <c r="E13" s="4" t="s">
        <v>9</v>
      </c>
      <c r="F13" s="4" t="s">
        <v>600</v>
      </c>
      <c r="G13" s="5">
        <v>2</v>
      </c>
      <c r="H13" s="5">
        <v>2</v>
      </c>
      <c r="I13" s="7">
        <v>2</v>
      </c>
      <c r="J13" s="6" t="s">
        <v>16</v>
      </c>
      <c r="K13" s="6" t="s">
        <v>16</v>
      </c>
      <c r="L13" s="7">
        <v>2</v>
      </c>
      <c r="M13" s="7">
        <v>2</v>
      </c>
      <c r="N13" s="7">
        <v>2</v>
      </c>
      <c r="O13" s="7">
        <v>2</v>
      </c>
      <c r="P13" s="7">
        <v>2</v>
      </c>
      <c r="Q13" s="7" t="s">
        <v>11</v>
      </c>
      <c r="R13" s="10">
        <f t="shared" si="3"/>
        <v>0</v>
      </c>
      <c r="S13" s="10">
        <f t="shared" si="4"/>
        <v>10</v>
      </c>
      <c r="T13">
        <f t="shared" si="5"/>
        <v>0</v>
      </c>
      <c r="U13">
        <f t="shared" si="6"/>
        <v>0</v>
      </c>
      <c r="V13">
        <f t="shared" si="7"/>
        <v>0</v>
      </c>
      <c r="W13">
        <f t="shared" si="8"/>
        <v>0</v>
      </c>
      <c r="X13">
        <f t="shared" si="9"/>
        <v>100</v>
      </c>
      <c r="Y13">
        <f t="shared" si="11"/>
        <v>0</v>
      </c>
      <c r="Z13">
        <f t="shared" si="12"/>
        <v>0</v>
      </c>
      <c r="AA13">
        <f t="shared" si="10"/>
        <v>0</v>
      </c>
      <c r="AB13">
        <f t="shared" si="2"/>
        <v>2</v>
      </c>
    </row>
    <row r="14" spans="1:28" x14ac:dyDescent="0.2">
      <c r="A14" s="2">
        <v>44006.939574768519</v>
      </c>
      <c r="B14" s="3">
        <v>22</v>
      </c>
      <c r="C14" s="4" t="s">
        <v>598</v>
      </c>
      <c r="D14" s="4" t="s">
        <v>8</v>
      </c>
      <c r="E14" s="4" t="s">
        <v>9</v>
      </c>
      <c r="F14" s="4" t="s">
        <v>600</v>
      </c>
      <c r="G14" s="5">
        <v>2</v>
      </c>
      <c r="H14" s="5">
        <v>2</v>
      </c>
      <c r="I14" s="7">
        <v>2</v>
      </c>
      <c r="J14" s="6" t="s">
        <v>16</v>
      </c>
      <c r="K14" s="6" t="s">
        <v>16</v>
      </c>
      <c r="L14" s="7">
        <v>2</v>
      </c>
      <c r="M14" s="7">
        <v>2</v>
      </c>
      <c r="N14" s="7">
        <v>2</v>
      </c>
      <c r="O14" s="7">
        <v>2</v>
      </c>
      <c r="P14" s="7">
        <v>2</v>
      </c>
      <c r="Q14" s="4" t="s">
        <v>22</v>
      </c>
      <c r="R14" s="10">
        <f t="shared" si="3"/>
        <v>0</v>
      </c>
      <c r="S14" s="10">
        <f t="shared" si="4"/>
        <v>10</v>
      </c>
      <c r="T14">
        <f t="shared" si="5"/>
        <v>0</v>
      </c>
      <c r="U14">
        <f t="shared" si="6"/>
        <v>0</v>
      </c>
      <c r="V14">
        <f t="shared" si="7"/>
        <v>0</v>
      </c>
      <c r="W14">
        <f t="shared" si="8"/>
        <v>0</v>
      </c>
      <c r="X14">
        <f t="shared" si="9"/>
        <v>100</v>
      </c>
      <c r="Y14">
        <f t="shared" si="11"/>
        <v>0</v>
      </c>
      <c r="Z14">
        <f t="shared" si="12"/>
        <v>0</v>
      </c>
      <c r="AA14">
        <f t="shared" si="10"/>
        <v>0</v>
      </c>
      <c r="AB14">
        <f t="shared" si="2"/>
        <v>2</v>
      </c>
    </row>
    <row r="15" spans="1:28" x14ac:dyDescent="0.2">
      <c r="A15" s="2">
        <v>44006.942051759259</v>
      </c>
      <c r="B15" s="3">
        <v>24</v>
      </c>
      <c r="C15" s="4" t="s">
        <v>598</v>
      </c>
      <c r="D15" s="4" t="s">
        <v>8</v>
      </c>
      <c r="E15" s="4" t="s">
        <v>9</v>
      </c>
      <c r="F15" s="4" t="s">
        <v>600</v>
      </c>
      <c r="G15" s="5">
        <v>2</v>
      </c>
      <c r="H15" s="5">
        <v>3</v>
      </c>
      <c r="I15" s="6" t="s">
        <v>19</v>
      </c>
      <c r="J15" s="7">
        <v>4</v>
      </c>
      <c r="K15" s="6" t="s">
        <v>16</v>
      </c>
      <c r="L15" s="7">
        <v>2</v>
      </c>
      <c r="M15" s="7">
        <v>3</v>
      </c>
      <c r="N15" s="7">
        <v>2</v>
      </c>
      <c r="O15" s="7">
        <v>3</v>
      </c>
      <c r="P15" s="7">
        <v>2</v>
      </c>
      <c r="Q15" s="4" t="s">
        <v>23</v>
      </c>
      <c r="R15" s="10">
        <f t="shared" si="3"/>
        <v>0</v>
      </c>
      <c r="S15" s="10">
        <f t="shared" si="4"/>
        <v>5</v>
      </c>
      <c r="T15">
        <f t="shared" si="5"/>
        <v>3</v>
      </c>
      <c r="U15">
        <f t="shared" si="6"/>
        <v>2</v>
      </c>
      <c r="V15">
        <f t="shared" si="7"/>
        <v>0</v>
      </c>
      <c r="W15">
        <f t="shared" si="8"/>
        <v>0</v>
      </c>
      <c r="X15">
        <f t="shared" si="9"/>
        <v>50</v>
      </c>
      <c r="Y15">
        <f t="shared" si="11"/>
        <v>30</v>
      </c>
      <c r="Z15">
        <f t="shared" si="12"/>
        <v>20</v>
      </c>
      <c r="AA15">
        <f t="shared" si="10"/>
        <v>0</v>
      </c>
      <c r="AB15">
        <f t="shared" si="2"/>
        <v>2</v>
      </c>
    </row>
    <row r="16" spans="1:28" x14ac:dyDescent="0.2">
      <c r="A16" s="2">
        <v>44006.94600063657</v>
      </c>
      <c r="B16" s="3">
        <v>23</v>
      </c>
      <c r="C16" s="4" t="s">
        <v>598</v>
      </c>
      <c r="D16" s="4" t="s">
        <v>8</v>
      </c>
      <c r="E16" s="4" t="s">
        <v>9</v>
      </c>
      <c r="F16" s="4" t="s">
        <v>600</v>
      </c>
      <c r="G16" s="5">
        <v>1</v>
      </c>
      <c r="H16" s="5">
        <v>1</v>
      </c>
      <c r="I16" s="6" t="s">
        <v>10</v>
      </c>
      <c r="J16" s="6" t="s">
        <v>10</v>
      </c>
      <c r="K16" s="6" t="s">
        <v>10</v>
      </c>
      <c r="L16" s="7">
        <v>1</v>
      </c>
      <c r="M16" s="7">
        <v>1</v>
      </c>
      <c r="N16" s="7">
        <v>1</v>
      </c>
      <c r="O16" s="7">
        <v>1</v>
      </c>
      <c r="P16" s="7">
        <v>1</v>
      </c>
      <c r="Q16" s="7" t="s">
        <v>11</v>
      </c>
      <c r="R16" s="10">
        <f t="shared" si="3"/>
        <v>10</v>
      </c>
      <c r="S16" s="10">
        <f t="shared" si="4"/>
        <v>0</v>
      </c>
      <c r="T16">
        <f t="shared" si="5"/>
        <v>0</v>
      </c>
      <c r="U16">
        <f t="shared" si="6"/>
        <v>0</v>
      </c>
      <c r="V16">
        <f t="shared" si="7"/>
        <v>0</v>
      </c>
      <c r="W16">
        <f t="shared" si="8"/>
        <v>100</v>
      </c>
      <c r="X16">
        <f t="shared" si="9"/>
        <v>0</v>
      </c>
      <c r="Y16">
        <f t="shared" si="11"/>
        <v>0</v>
      </c>
      <c r="Z16">
        <f t="shared" si="12"/>
        <v>0</v>
      </c>
      <c r="AA16">
        <f t="shared" si="10"/>
        <v>0</v>
      </c>
      <c r="AB16">
        <f t="shared" si="2"/>
        <v>1</v>
      </c>
    </row>
    <row r="17" spans="1:28" x14ac:dyDescent="0.2">
      <c r="A17" s="2">
        <v>44006.950299027776</v>
      </c>
      <c r="B17" s="3">
        <v>25</v>
      </c>
      <c r="C17" s="4" t="s">
        <v>7</v>
      </c>
      <c r="D17" s="4" t="s">
        <v>12</v>
      </c>
      <c r="E17" s="4" t="s">
        <v>9</v>
      </c>
      <c r="F17" s="4" t="s">
        <v>601</v>
      </c>
      <c r="G17" s="5">
        <v>2</v>
      </c>
      <c r="H17" s="5">
        <v>1</v>
      </c>
      <c r="I17" s="6" t="s">
        <v>10</v>
      </c>
      <c r="J17" s="6" t="s">
        <v>10</v>
      </c>
      <c r="K17" s="6" t="s">
        <v>16</v>
      </c>
      <c r="L17" s="7">
        <v>1</v>
      </c>
      <c r="M17" s="7">
        <v>1</v>
      </c>
      <c r="N17" s="7">
        <v>1</v>
      </c>
      <c r="O17" s="7">
        <v>4</v>
      </c>
      <c r="P17" s="7">
        <v>2</v>
      </c>
      <c r="Q17" s="7" t="s">
        <v>11</v>
      </c>
      <c r="R17" s="10">
        <f t="shared" si="3"/>
        <v>6</v>
      </c>
      <c r="S17" s="10">
        <f t="shared" si="4"/>
        <v>3</v>
      </c>
      <c r="T17">
        <f t="shared" si="5"/>
        <v>0</v>
      </c>
      <c r="U17">
        <f t="shared" si="6"/>
        <v>1</v>
      </c>
      <c r="V17">
        <f t="shared" si="7"/>
        <v>0</v>
      </c>
      <c r="W17">
        <f t="shared" si="8"/>
        <v>60</v>
      </c>
      <c r="X17">
        <f t="shared" si="9"/>
        <v>30</v>
      </c>
      <c r="Y17">
        <f t="shared" si="11"/>
        <v>0</v>
      </c>
      <c r="Z17">
        <f t="shared" si="12"/>
        <v>10</v>
      </c>
      <c r="AA17">
        <f t="shared" si="10"/>
        <v>0</v>
      </c>
      <c r="AB17">
        <f t="shared" si="2"/>
        <v>1</v>
      </c>
    </row>
    <row r="18" spans="1:28" x14ac:dyDescent="0.2">
      <c r="A18" s="2">
        <v>44006.961792928239</v>
      </c>
      <c r="B18" s="3">
        <v>23</v>
      </c>
      <c r="C18" s="4" t="s">
        <v>598</v>
      </c>
      <c r="D18" s="4" t="s">
        <v>12</v>
      </c>
      <c r="E18" s="4" t="s">
        <v>9</v>
      </c>
      <c r="F18" s="66" t="s">
        <v>599</v>
      </c>
      <c r="G18" s="5">
        <v>2</v>
      </c>
      <c r="H18" s="5">
        <v>2</v>
      </c>
      <c r="I18" s="7">
        <v>5</v>
      </c>
      <c r="J18" s="7">
        <v>4</v>
      </c>
      <c r="K18" s="7">
        <v>4</v>
      </c>
      <c r="L18" s="7">
        <v>2</v>
      </c>
      <c r="M18" s="7">
        <v>2</v>
      </c>
      <c r="N18" s="7">
        <v>1</v>
      </c>
      <c r="O18" s="7">
        <v>2</v>
      </c>
      <c r="P18" s="7">
        <v>2</v>
      </c>
      <c r="Q18" s="7" t="s">
        <v>11</v>
      </c>
      <c r="R18" s="10">
        <f t="shared" si="3"/>
        <v>1</v>
      </c>
      <c r="S18" s="10">
        <f t="shared" si="4"/>
        <v>6</v>
      </c>
      <c r="T18">
        <f t="shared" si="5"/>
        <v>0</v>
      </c>
      <c r="U18">
        <f t="shared" si="6"/>
        <v>2</v>
      </c>
      <c r="V18">
        <f t="shared" si="7"/>
        <v>1</v>
      </c>
      <c r="W18">
        <f t="shared" si="8"/>
        <v>10</v>
      </c>
      <c r="X18">
        <f t="shared" si="9"/>
        <v>60</v>
      </c>
      <c r="Y18">
        <f t="shared" si="11"/>
        <v>0</v>
      </c>
      <c r="Z18">
        <f t="shared" si="12"/>
        <v>20</v>
      </c>
      <c r="AA18">
        <f t="shared" si="10"/>
        <v>10</v>
      </c>
      <c r="AB18">
        <f t="shared" si="2"/>
        <v>2</v>
      </c>
    </row>
    <row r="19" spans="1:28" x14ac:dyDescent="0.2">
      <c r="A19" s="2">
        <v>44006.976575243054</v>
      </c>
      <c r="B19" s="3">
        <v>28</v>
      </c>
      <c r="C19" s="4" t="s">
        <v>7</v>
      </c>
      <c r="D19" s="4" t="s">
        <v>12</v>
      </c>
      <c r="E19" s="4" t="s">
        <v>9</v>
      </c>
      <c r="F19" s="4" t="s">
        <v>600</v>
      </c>
      <c r="G19" s="5">
        <v>2</v>
      </c>
      <c r="H19" s="5">
        <v>1</v>
      </c>
      <c r="I19" s="6" t="s">
        <v>10</v>
      </c>
      <c r="J19" s="6" t="s">
        <v>10</v>
      </c>
      <c r="K19" s="6" t="s">
        <v>16</v>
      </c>
      <c r="L19" s="7">
        <v>2</v>
      </c>
      <c r="M19" s="7">
        <v>1</v>
      </c>
      <c r="N19" s="7">
        <v>1</v>
      </c>
      <c r="O19" s="7">
        <v>1</v>
      </c>
      <c r="P19" s="7">
        <v>2</v>
      </c>
      <c r="Q19" s="4" t="s">
        <v>24</v>
      </c>
      <c r="R19" s="10">
        <f t="shared" si="3"/>
        <v>6</v>
      </c>
      <c r="S19" s="10">
        <f t="shared" si="4"/>
        <v>4</v>
      </c>
      <c r="T19">
        <f t="shared" si="5"/>
        <v>0</v>
      </c>
      <c r="U19">
        <f t="shared" si="6"/>
        <v>0</v>
      </c>
      <c r="V19">
        <f t="shared" si="7"/>
        <v>0</v>
      </c>
      <c r="W19">
        <f t="shared" si="8"/>
        <v>60</v>
      </c>
      <c r="X19">
        <f t="shared" si="9"/>
        <v>40</v>
      </c>
      <c r="Y19">
        <f t="shared" si="11"/>
        <v>0</v>
      </c>
      <c r="Z19">
        <f t="shared" si="12"/>
        <v>0</v>
      </c>
      <c r="AA19">
        <f t="shared" si="10"/>
        <v>0</v>
      </c>
      <c r="AB19">
        <f t="shared" si="2"/>
        <v>1</v>
      </c>
    </row>
    <row r="20" spans="1:28" x14ac:dyDescent="0.2">
      <c r="A20" s="2">
        <v>44006.982619525465</v>
      </c>
      <c r="B20" s="3">
        <v>24</v>
      </c>
      <c r="C20" s="4" t="s">
        <v>598</v>
      </c>
      <c r="D20" s="4" t="s">
        <v>8</v>
      </c>
      <c r="E20" s="4" t="s">
        <v>9</v>
      </c>
      <c r="F20" s="4" t="s">
        <v>600</v>
      </c>
      <c r="G20" s="5">
        <v>1</v>
      </c>
      <c r="H20" s="5">
        <v>1</v>
      </c>
      <c r="I20" s="6" t="s">
        <v>10</v>
      </c>
      <c r="J20" s="6" t="s">
        <v>10</v>
      </c>
      <c r="K20" s="6" t="s">
        <v>10</v>
      </c>
      <c r="L20" s="7">
        <v>1</v>
      </c>
      <c r="M20" s="7">
        <v>1</v>
      </c>
      <c r="N20" s="7">
        <v>1</v>
      </c>
      <c r="O20" s="7">
        <v>2</v>
      </c>
      <c r="P20" s="7">
        <v>1</v>
      </c>
      <c r="Q20" s="7" t="s">
        <v>11</v>
      </c>
      <c r="R20" s="10">
        <f t="shared" si="3"/>
        <v>9</v>
      </c>
      <c r="S20" s="10">
        <f t="shared" si="4"/>
        <v>1</v>
      </c>
      <c r="T20">
        <f t="shared" si="5"/>
        <v>0</v>
      </c>
      <c r="U20">
        <f t="shared" si="6"/>
        <v>0</v>
      </c>
      <c r="V20">
        <f t="shared" si="7"/>
        <v>0</v>
      </c>
      <c r="W20">
        <f t="shared" si="8"/>
        <v>90</v>
      </c>
      <c r="X20">
        <f t="shared" si="9"/>
        <v>10</v>
      </c>
      <c r="Y20">
        <f t="shared" si="11"/>
        <v>0</v>
      </c>
      <c r="Z20">
        <f t="shared" si="12"/>
        <v>0</v>
      </c>
      <c r="AA20">
        <f t="shared" si="10"/>
        <v>0</v>
      </c>
      <c r="AB20">
        <f t="shared" si="2"/>
        <v>1</v>
      </c>
    </row>
    <row r="21" spans="1:28" x14ac:dyDescent="0.2">
      <c r="A21" s="2">
        <v>44006.988679733797</v>
      </c>
      <c r="B21" s="3">
        <v>24</v>
      </c>
      <c r="C21" s="4" t="s">
        <v>598</v>
      </c>
      <c r="D21" s="4" t="s">
        <v>12</v>
      </c>
      <c r="E21" s="4" t="s">
        <v>9</v>
      </c>
      <c r="F21" s="4" t="s">
        <v>600</v>
      </c>
      <c r="G21" s="5">
        <v>2</v>
      </c>
      <c r="H21" s="5">
        <v>1</v>
      </c>
      <c r="I21" s="6" t="s">
        <v>10</v>
      </c>
      <c r="J21" s="6" t="s">
        <v>10</v>
      </c>
      <c r="K21" s="6" t="s">
        <v>10</v>
      </c>
      <c r="L21" s="7">
        <v>2</v>
      </c>
      <c r="M21" s="7">
        <v>1</v>
      </c>
      <c r="N21" s="7">
        <v>1</v>
      </c>
      <c r="O21" s="7">
        <v>2</v>
      </c>
      <c r="P21" s="7">
        <v>1</v>
      </c>
      <c r="Q21" s="7" t="s">
        <v>11</v>
      </c>
      <c r="R21" s="10">
        <f t="shared" si="3"/>
        <v>7</v>
      </c>
      <c r="S21" s="10">
        <f t="shared" si="4"/>
        <v>3</v>
      </c>
      <c r="T21">
        <f t="shared" si="5"/>
        <v>0</v>
      </c>
      <c r="U21">
        <f t="shared" si="6"/>
        <v>0</v>
      </c>
      <c r="V21">
        <f t="shared" si="7"/>
        <v>0</v>
      </c>
      <c r="W21">
        <f t="shared" si="8"/>
        <v>70</v>
      </c>
      <c r="X21">
        <f t="shared" si="9"/>
        <v>30</v>
      </c>
      <c r="Y21">
        <f t="shared" si="11"/>
        <v>0</v>
      </c>
      <c r="Z21">
        <f t="shared" si="12"/>
        <v>0</v>
      </c>
      <c r="AA21">
        <f t="shared" si="10"/>
        <v>0</v>
      </c>
      <c r="AB21">
        <f t="shared" si="2"/>
        <v>1</v>
      </c>
    </row>
    <row r="22" spans="1:28" x14ac:dyDescent="0.2">
      <c r="A22" s="2">
        <v>44006.990273009258</v>
      </c>
      <c r="B22" s="3">
        <v>27</v>
      </c>
      <c r="C22" s="4" t="s">
        <v>7</v>
      </c>
      <c r="D22" s="4" t="s">
        <v>12</v>
      </c>
      <c r="E22" s="4" t="s">
        <v>9</v>
      </c>
      <c r="F22" s="4" t="s">
        <v>601</v>
      </c>
      <c r="G22" s="5">
        <v>1</v>
      </c>
      <c r="H22" s="5">
        <v>1</v>
      </c>
      <c r="I22" s="6" t="s">
        <v>10</v>
      </c>
      <c r="J22" s="6" t="s">
        <v>10</v>
      </c>
      <c r="K22" s="6" t="s">
        <v>10</v>
      </c>
      <c r="L22" s="7">
        <v>1</v>
      </c>
      <c r="M22" s="7">
        <v>1</v>
      </c>
      <c r="N22" s="7">
        <v>1</v>
      </c>
      <c r="O22" s="7">
        <v>1</v>
      </c>
      <c r="P22" s="7">
        <v>1</v>
      </c>
      <c r="Q22" s="7" t="s">
        <v>11</v>
      </c>
      <c r="R22" s="10">
        <f t="shared" si="3"/>
        <v>10</v>
      </c>
      <c r="S22" s="10">
        <f t="shared" si="4"/>
        <v>0</v>
      </c>
      <c r="T22">
        <f t="shared" si="5"/>
        <v>0</v>
      </c>
      <c r="U22">
        <f t="shared" si="6"/>
        <v>0</v>
      </c>
      <c r="V22">
        <f t="shared" si="7"/>
        <v>0</v>
      </c>
      <c r="W22">
        <f t="shared" si="8"/>
        <v>100</v>
      </c>
      <c r="X22">
        <f t="shared" si="9"/>
        <v>0</v>
      </c>
      <c r="Y22">
        <f t="shared" si="11"/>
        <v>0</v>
      </c>
      <c r="Z22">
        <f t="shared" si="12"/>
        <v>0</v>
      </c>
      <c r="AA22">
        <f t="shared" si="10"/>
        <v>0</v>
      </c>
      <c r="AB22">
        <f t="shared" si="2"/>
        <v>1</v>
      </c>
    </row>
    <row r="23" spans="1:28" x14ac:dyDescent="0.2">
      <c r="A23" s="2">
        <v>44006.990317083335</v>
      </c>
      <c r="B23" s="3">
        <v>24</v>
      </c>
      <c r="C23" s="4" t="s">
        <v>598</v>
      </c>
      <c r="D23" s="4" t="s">
        <v>8</v>
      </c>
      <c r="E23" s="4" t="s">
        <v>15</v>
      </c>
      <c r="F23" s="4" t="s">
        <v>600</v>
      </c>
      <c r="G23" s="5">
        <v>1</v>
      </c>
      <c r="H23" s="5">
        <v>1</v>
      </c>
      <c r="I23" s="6" t="s">
        <v>10</v>
      </c>
      <c r="J23" s="6" t="s">
        <v>10</v>
      </c>
      <c r="K23" s="6" t="s">
        <v>10</v>
      </c>
      <c r="L23" s="7">
        <v>1</v>
      </c>
      <c r="M23" s="7">
        <v>1</v>
      </c>
      <c r="N23" s="7">
        <v>5</v>
      </c>
      <c r="O23" s="7">
        <v>1</v>
      </c>
      <c r="P23" s="7">
        <v>1</v>
      </c>
      <c r="Q23" s="7" t="s">
        <v>11</v>
      </c>
      <c r="R23" s="10">
        <f t="shared" si="3"/>
        <v>9</v>
      </c>
      <c r="S23" s="10">
        <f t="shared" si="4"/>
        <v>0</v>
      </c>
      <c r="T23">
        <f t="shared" si="5"/>
        <v>0</v>
      </c>
      <c r="U23">
        <f t="shared" si="6"/>
        <v>0</v>
      </c>
      <c r="V23">
        <f t="shared" si="7"/>
        <v>1</v>
      </c>
      <c r="W23">
        <f t="shared" si="8"/>
        <v>90</v>
      </c>
      <c r="X23">
        <f t="shared" si="9"/>
        <v>0</v>
      </c>
      <c r="Y23">
        <f t="shared" si="11"/>
        <v>0</v>
      </c>
      <c r="Z23">
        <f t="shared" si="12"/>
        <v>0</v>
      </c>
      <c r="AA23">
        <f t="shared" si="10"/>
        <v>10</v>
      </c>
      <c r="AB23">
        <f t="shared" si="2"/>
        <v>1</v>
      </c>
    </row>
    <row r="24" spans="1:28" x14ac:dyDescent="0.2">
      <c r="A24" s="2">
        <v>44007.03284104167</v>
      </c>
      <c r="B24" s="3">
        <v>25</v>
      </c>
      <c r="C24" s="4" t="s">
        <v>598</v>
      </c>
      <c r="D24" s="4" t="s">
        <v>12</v>
      </c>
      <c r="E24" s="4" t="s">
        <v>9</v>
      </c>
      <c r="F24" s="4" t="s">
        <v>601</v>
      </c>
      <c r="G24" s="5">
        <v>1</v>
      </c>
      <c r="H24" s="5">
        <v>1</v>
      </c>
      <c r="I24" s="6" t="s">
        <v>10</v>
      </c>
      <c r="J24" s="6" t="s">
        <v>10</v>
      </c>
      <c r="K24" s="6" t="s">
        <v>10</v>
      </c>
      <c r="L24" s="7">
        <v>1</v>
      </c>
      <c r="M24" s="7">
        <v>1</v>
      </c>
      <c r="N24" s="7">
        <v>1</v>
      </c>
      <c r="O24" s="7">
        <v>2</v>
      </c>
      <c r="P24" s="7">
        <v>1</v>
      </c>
      <c r="Q24" s="7" t="s">
        <v>11</v>
      </c>
      <c r="R24" s="10">
        <f t="shared" si="3"/>
        <v>9</v>
      </c>
      <c r="S24" s="10">
        <f t="shared" si="4"/>
        <v>1</v>
      </c>
      <c r="T24">
        <f t="shared" si="5"/>
        <v>0</v>
      </c>
      <c r="U24">
        <f t="shared" si="6"/>
        <v>0</v>
      </c>
      <c r="V24">
        <f t="shared" si="7"/>
        <v>0</v>
      </c>
      <c r="W24">
        <f t="shared" si="8"/>
        <v>90</v>
      </c>
      <c r="X24">
        <f t="shared" si="9"/>
        <v>10</v>
      </c>
      <c r="Y24">
        <f t="shared" si="11"/>
        <v>0</v>
      </c>
      <c r="Z24">
        <f t="shared" si="12"/>
        <v>0</v>
      </c>
      <c r="AA24">
        <f t="shared" si="10"/>
        <v>0</v>
      </c>
      <c r="AB24">
        <f t="shared" si="2"/>
        <v>1</v>
      </c>
    </row>
    <row r="25" spans="1:28" x14ac:dyDescent="0.2">
      <c r="A25" s="2">
        <v>44007.035503715277</v>
      </c>
      <c r="B25" s="3">
        <v>29</v>
      </c>
      <c r="C25" s="4" t="s">
        <v>7</v>
      </c>
      <c r="D25" s="4" t="s">
        <v>12</v>
      </c>
      <c r="E25" s="4" t="s">
        <v>9</v>
      </c>
      <c r="F25" s="4" t="s">
        <v>601</v>
      </c>
      <c r="G25" s="5">
        <v>2</v>
      </c>
      <c r="H25" s="5">
        <v>1</v>
      </c>
      <c r="I25" s="6" t="s">
        <v>10</v>
      </c>
      <c r="J25" s="6" t="s">
        <v>10</v>
      </c>
      <c r="K25" s="6" t="s">
        <v>16</v>
      </c>
      <c r="L25" s="7">
        <v>1</v>
      </c>
      <c r="M25" s="7">
        <v>1</v>
      </c>
      <c r="N25" s="7">
        <v>1</v>
      </c>
      <c r="O25" s="7">
        <v>1</v>
      </c>
      <c r="P25" s="7">
        <v>2</v>
      </c>
      <c r="Q25" s="7" t="s">
        <v>11</v>
      </c>
      <c r="R25" s="10">
        <f t="shared" si="3"/>
        <v>7</v>
      </c>
      <c r="S25" s="10">
        <f t="shared" si="4"/>
        <v>3</v>
      </c>
      <c r="T25">
        <f t="shared" si="5"/>
        <v>0</v>
      </c>
      <c r="U25">
        <f t="shared" si="6"/>
        <v>0</v>
      </c>
      <c r="V25">
        <f t="shared" si="7"/>
        <v>0</v>
      </c>
      <c r="W25">
        <f t="shared" si="8"/>
        <v>70</v>
      </c>
      <c r="X25">
        <f t="shared" si="9"/>
        <v>30</v>
      </c>
      <c r="Y25">
        <f t="shared" si="11"/>
        <v>0</v>
      </c>
      <c r="Z25">
        <f t="shared" si="12"/>
        <v>0</v>
      </c>
      <c r="AA25">
        <f t="shared" si="10"/>
        <v>0</v>
      </c>
      <c r="AB25">
        <f t="shared" si="2"/>
        <v>1</v>
      </c>
    </row>
    <row r="26" spans="1:28" x14ac:dyDescent="0.2">
      <c r="A26" s="2">
        <v>44007.07630291667</v>
      </c>
      <c r="B26" s="3">
        <v>25</v>
      </c>
      <c r="C26" s="4" t="s">
        <v>7</v>
      </c>
      <c r="D26" s="4" t="s">
        <v>12</v>
      </c>
      <c r="E26" s="4" t="s">
        <v>9</v>
      </c>
      <c r="F26" s="4" t="s">
        <v>600</v>
      </c>
      <c r="G26" s="5">
        <v>2</v>
      </c>
      <c r="H26" s="5">
        <v>2</v>
      </c>
      <c r="I26" s="6" t="s">
        <v>10</v>
      </c>
      <c r="J26" s="6" t="s">
        <v>10</v>
      </c>
      <c r="K26" s="6" t="s">
        <v>10</v>
      </c>
      <c r="L26" s="7">
        <v>1</v>
      </c>
      <c r="M26" s="7">
        <v>1</v>
      </c>
      <c r="N26" s="7">
        <v>1</v>
      </c>
      <c r="O26" s="7">
        <v>1</v>
      </c>
      <c r="P26" s="7">
        <v>1</v>
      </c>
      <c r="Q26" s="7" t="s">
        <v>11</v>
      </c>
      <c r="R26" s="10">
        <f t="shared" si="3"/>
        <v>8</v>
      </c>
      <c r="S26" s="10">
        <f t="shared" si="4"/>
        <v>2</v>
      </c>
      <c r="T26">
        <f t="shared" si="5"/>
        <v>0</v>
      </c>
      <c r="U26">
        <f t="shared" si="6"/>
        <v>0</v>
      </c>
      <c r="V26">
        <f t="shared" si="7"/>
        <v>0</v>
      </c>
      <c r="W26">
        <f t="shared" si="8"/>
        <v>80</v>
      </c>
      <c r="X26">
        <f t="shared" si="9"/>
        <v>20</v>
      </c>
      <c r="Y26">
        <f t="shared" si="11"/>
        <v>0</v>
      </c>
      <c r="Z26">
        <f t="shared" si="12"/>
        <v>0</v>
      </c>
      <c r="AA26">
        <f t="shared" si="10"/>
        <v>0</v>
      </c>
      <c r="AB26">
        <f t="shared" si="2"/>
        <v>1</v>
      </c>
    </row>
    <row r="27" spans="1:28" x14ac:dyDescent="0.2">
      <c r="A27" s="2">
        <v>44007.316170787039</v>
      </c>
      <c r="B27" s="3">
        <v>22</v>
      </c>
      <c r="C27" s="4" t="s">
        <v>598</v>
      </c>
      <c r="D27" s="4" t="s">
        <v>12</v>
      </c>
      <c r="E27" s="4" t="s">
        <v>9</v>
      </c>
      <c r="F27" s="4" t="s">
        <v>600</v>
      </c>
      <c r="G27" s="5">
        <v>2</v>
      </c>
      <c r="H27" s="5">
        <v>4</v>
      </c>
      <c r="I27" s="7">
        <v>2</v>
      </c>
      <c r="J27" s="7">
        <v>4</v>
      </c>
      <c r="K27" s="6" t="s">
        <v>16</v>
      </c>
      <c r="L27" s="7">
        <v>2</v>
      </c>
      <c r="M27" s="7">
        <v>1</v>
      </c>
      <c r="N27" s="7">
        <v>1</v>
      </c>
      <c r="O27" s="7">
        <v>3</v>
      </c>
      <c r="P27" s="7">
        <v>4</v>
      </c>
      <c r="Q27" s="7" t="s">
        <v>11</v>
      </c>
      <c r="R27" s="10">
        <f t="shared" si="3"/>
        <v>2</v>
      </c>
      <c r="S27" s="10">
        <f t="shared" si="4"/>
        <v>4</v>
      </c>
      <c r="T27">
        <f t="shared" si="5"/>
        <v>1</v>
      </c>
      <c r="U27">
        <f t="shared" si="6"/>
        <v>3</v>
      </c>
      <c r="V27">
        <f t="shared" si="7"/>
        <v>0</v>
      </c>
      <c r="W27">
        <f t="shared" si="8"/>
        <v>20</v>
      </c>
      <c r="X27">
        <f t="shared" si="9"/>
        <v>40</v>
      </c>
      <c r="Y27">
        <f t="shared" si="11"/>
        <v>10</v>
      </c>
      <c r="Z27">
        <f t="shared" si="12"/>
        <v>30</v>
      </c>
      <c r="AA27">
        <f t="shared" si="10"/>
        <v>0</v>
      </c>
      <c r="AB27">
        <f t="shared" si="2"/>
        <v>2</v>
      </c>
    </row>
    <row r="28" spans="1:28" x14ac:dyDescent="0.2">
      <c r="A28" s="2">
        <v>44007.365899236116</v>
      </c>
      <c r="B28" s="3">
        <v>22</v>
      </c>
      <c r="C28" s="4" t="s">
        <v>598</v>
      </c>
      <c r="D28" s="4" t="s">
        <v>12</v>
      </c>
      <c r="E28" s="4" t="s">
        <v>18</v>
      </c>
      <c r="F28" s="67" t="s">
        <v>599</v>
      </c>
      <c r="G28" s="5">
        <v>2</v>
      </c>
      <c r="H28" s="5">
        <v>2</v>
      </c>
      <c r="I28" s="7">
        <v>2</v>
      </c>
      <c r="J28" s="6" t="s">
        <v>16</v>
      </c>
      <c r="K28" s="6" t="s">
        <v>16</v>
      </c>
      <c r="L28" s="7">
        <v>2</v>
      </c>
      <c r="M28" s="7">
        <v>2</v>
      </c>
      <c r="N28" s="7">
        <v>1</v>
      </c>
      <c r="O28" s="7">
        <v>1</v>
      </c>
      <c r="P28" s="7">
        <v>2</v>
      </c>
      <c r="Q28" s="8"/>
      <c r="R28" s="10">
        <f t="shared" si="3"/>
        <v>2</v>
      </c>
      <c r="S28" s="10">
        <f t="shared" si="4"/>
        <v>8</v>
      </c>
      <c r="T28">
        <f t="shared" si="5"/>
        <v>0</v>
      </c>
      <c r="U28">
        <f t="shared" si="6"/>
        <v>0</v>
      </c>
      <c r="V28">
        <f t="shared" si="7"/>
        <v>0</v>
      </c>
      <c r="W28">
        <f t="shared" si="8"/>
        <v>20</v>
      </c>
      <c r="X28">
        <f t="shared" si="9"/>
        <v>80</v>
      </c>
      <c r="Y28">
        <f t="shared" si="11"/>
        <v>0</v>
      </c>
      <c r="Z28">
        <f t="shared" si="12"/>
        <v>0</v>
      </c>
      <c r="AA28">
        <f t="shared" si="10"/>
        <v>0</v>
      </c>
      <c r="AB28">
        <f t="shared" si="2"/>
        <v>2</v>
      </c>
    </row>
    <row r="29" spans="1:28" x14ac:dyDescent="0.2">
      <c r="A29" s="9">
        <v>44007.39340291667</v>
      </c>
      <c r="B29" s="3">
        <v>22</v>
      </c>
      <c r="C29" s="4" t="s">
        <v>598</v>
      </c>
      <c r="D29" s="4" t="s">
        <v>8</v>
      </c>
      <c r="E29" s="4" t="s">
        <v>9</v>
      </c>
      <c r="F29" s="4" t="s">
        <v>600</v>
      </c>
      <c r="G29" s="5">
        <v>4</v>
      </c>
      <c r="H29" s="5">
        <v>1</v>
      </c>
      <c r="I29" s="6" t="s">
        <v>10</v>
      </c>
      <c r="J29" s="6" t="s">
        <v>10</v>
      </c>
      <c r="K29" s="6" t="s">
        <v>10</v>
      </c>
      <c r="L29" s="7">
        <v>2</v>
      </c>
      <c r="M29" s="7">
        <v>2</v>
      </c>
      <c r="N29" s="7">
        <v>4</v>
      </c>
      <c r="O29" s="7">
        <v>2</v>
      </c>
      <c r="P29" s="7">
        <v>1</v>
      </c>
      <c r="Q29" s="7" t="s">
        <v>11</v>
      </c>
      <c r="R29" s="10">
        <f t="shared" si="3"/>
        <v>5</v>
      </c>
      <c r="S29" s="10">
        <f t="shared" si="4"/>
        <v>3</v>
      </c>
      <c r="T29">
        <f t="shared" si="5"/>
        <v>0</v>
      </c>
      <c r="U29">
        <f t="shared" si="6"/>
        <v>2</v>
      </c>
      <c r="V29">
        <f t="shared" si="7"/>
        <v>0</v>
      </c>
      <c r="W29">
        <f t="shared" si="8"/>
        <v>50</v>
      </c>
      <c r="X29">
        <f t="shared" si="9"/>
        <v>30</v>
      </c>
      <c r="Y29">
        <f t="shared" si="11"/>
        <v>0</v>
      </c>
      <c r="Z29">
        <f t="shared" si="12"/>
        <v>20</v>
      </c>
      <c r="AA29">
        <f t="shared" si="10"/>
        <v>0</v>
      </c>
      <c r="AB29">
        <f t="shared" si="2"/>
        <v>1</v>
      </c>
    </row>
    <row r="30" spans="1:28" x14ac:dyDescent="0.2">
      <c r="A30" s="9">
        <v>44007.428745983794</v>
      </c>
      <c r="B30" s="3">
        <v>21</v>
      </c>
      <c r="C30" s="4" t="s">
        <v>598</v>
      </c>
      <c r="D30" s="4" t="s">
        <v>8</v>
      </c>
      <c r="E30" s="4" t="s">
        <v>9</v>
      </c>
      <c r="F30" s="68" t="s">
        <v>599</v>
      </c>
      <c r="G30" s="5">
        <v>1</v>
      </c>
      <c r="H30" s="5">
        <v>3</v>
      </c>
      <c r="I30" s="7">
        <v>3</v>
      </c>
      <c r="J30" s="6" t="s">
        <v>10</v>
      </c>
      <c r="K30" s="6" t="s">
        <v>16</v>
      </c>
      <c r="L30" s="7">
        <v>4</v>
      </c>
      <c r="M30" s="7">
        <v>1</v>
      </c>
      <c r="N30" s="7">
        <v>2</v>
      </c>
      <c r="O30" s="7">
        <v>1</v>
      </c>
      <c r="P30" s="7">
        <v>2</v>
      </c>
      <c r="Q30" s="7" t="s">
        <v>11</v>
      </c>
      <c r="R30" s="10">
        <f t="shared" si="3"/>
        <v>4</v>
      </c>
      <c r="S30" s="10">
        <f t="shared" si="4"/>
        <v>3</v>
      </c>
      <c r="T30">
        <f t="shared" si="5"/>
        <v>2</v>
      </c>
      <c r="U30">
        <f t="shared" si="6"/>
        <v>1</v>
      </c>
      <c r="V30">
        <f t="shared" si="7"/>
        <v>0</v>
      </c>
      <c r="W30">
        <f t="shared" si="8"/>
        <v>40</v>
      </c>
      <c r="X30">
        <f t="shared" si="9"/>
        <v>30</v>
      </c>
      <c r="Y30">
        <f t="shared" si="11"/>
        <v>20</v>
      </c>
      <c r="Z30">
        <f t="shared" si="12"/>
        <v>10</v>
      </c>
      <c r="AA30">
        <f t="shared" si="10"/>
        <v>0</v>
      </c>
      <c r="AB30">
        <f t="shared" si="2"/>
        <v>1</v>
      </c>
    </row>
    <row r="31" spans="1:28" x14ac:dyDescent="0.2">
      <c r="A31" s="9">
        <v>44007.463589432868</v>
      </c>
      <c r="B31" s="3">
        <v>24</v>
      </c>
      <c r="C31" s="4" t="s">
        <v>598</v>
      </c>
      <c r="D31" s="4" t="s">
        <v>8</v>
      </c>
      <c r="E31" s="4" t="s">
        <v>9</v>
      </c>
      <c r="F31" s="4" t="s">
        <v>600</v>
      </c>
      <c r="G31" s="5">
        <v>2</v>
      </c>
      <c r="H31" s="5">
        <v>1</v>
      </c>
      <c r="I31" s="7">
        <v>2</v>
      </c>
      <c r="J31" s="6" t="s">
        <v>10</v>
      </c>
      <c r="K31" s="6" t="s">
        <v>16</v>
      </c>
      <c r="L31" s="7">
        <v>2</v>
      </c>
      <c r="M31" s="7">
        <v>2</v>
      </c>
      <c r="N31" s="7">
        <v>1</v>
      </c>
      <c r="O31" s="7">
        <v>2</v>
      </c>
      <c r="P31" s="7">
        <v>2</v>
      </c>
      <c r="Q31" s="7" t="s">
        <v>14</v>
      </c>
      <c r="R31" s="10">
        <f t="shared" si="3"/>
        <v>3</v>
      </c>
      <c r="S31" s="10">
        <f t="shared" si="4"/>
        <v>7</v>
      </c>
      <c r="T31">
        <f t="shared" si="5"/>
        <v>0</v>
      </c>
      <c r="U31">
        <f t="shared" si="6"/>
        <v>0</v>
      </c>
      <c r="V31">
        <f t="shared" si="7"/>
        <v>0</v>
      </c>
      <c r="W31">
        <f t="shared" si="8"/>
        <v>30</v>
      </c>
      <c r="X31">
        <f t="shared" si="9"/>
        <v>70</v>
      </c>
      <c r="Y31">
        <f t="shared" si="11"/>
        <v>0</v>
      </c>
      <c r="Z31">
        <f t="shared" si="12"/>
        <v>0</v>
      </c>
      <c r="AA31">
        <f t="shared" si="10"/>
        <v>0</v>
      </c>
      <c r="AB31">
        <f t="shared" si="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2B035-0ECE-4765-8CC1-320E362F18BA}">
  <sheetPr>
    <outlinePr summaryBelow="0" summaryRight="0"/>
  </sheetPr>
  <dimension ref="A1:V37"/>
  <sheetViews>
    <sheetView topLeftCell="I16" zoomScaleNormal="100" workbookViewId="0">
      <selection activeCell="Q54" sqref="Q54"/>
    </sheetView>
  </sheetViews>
  <sheetFormatPr defaultColWidth="14.5" defaultRowHeight="15.8" customHeight="1" x14ac:dyDescent="0.2"/>
  <cols>
    <col min="1" max="1" width="11.125" style="17" customWidth="1"/>
    <col min="2" max="10" width="14.5" style="17"/>
    <col min="11" max="11" width="14.5" style="31"/>
    <col min="12" max="12" width="10.625" style="17" customWidth="1"/>
    <col min="13" max="13" width="11.5" style="17" customWidth="1"/>
    <col min="14" max="15" width="12" style="17" customWidth="1"/>
    <col min="16" max="16" width="14.5" style="17"/>
    <col min="17" max="17" width="19.125" style="17" customWidth="1"/>
    <col min="18" max="16384" width="14.5" style="17"/>
  </cols>
  <sheetData>
    <row r="1" spans="1:22" ht="13.75" x14ac:dyDescent="0.2">
      <c r="A1" s="13">
        <v>2</v>
      </c>
      <c r="B1" s="13">
        <v>2</v>
      </c>
      <c r="C1" s="15">
        <v>2</v>
      </c>
      <c r="D1" s="14" t="s">
        <v>13</v>
      </c>
      <c r="E1" s="14" t="s">
        <v>16</v>
      </c>
      <c r="F1" s="15">
        <v>4</v>
      </c>
      <c r="G1" s="15">
        <v>4</v>
      </c>
      <c r="H1" s="15">
        <v>1</v>
      </c>
      <c r="I1" s="15">
        <v>3</v>
      </c>
      <c r="J1" s="15">
        <v>2</v>
      </c>
      <c r="K1" s="30" t="s">
        <v>12</v>
      </c>
      <c r="L1" s="15">
        <v>1</v>
      </c>
      <c r="M1" s="15">
        <v>5</v>
      </c>
      <c r="N1" s="15">
        <v>2</v>
      </c>
      <c r="O1" s="15">
        <v>2</v>
      </c>
      <c r="P1" s="15">
        <v>0</v>
      </c>
    </row>
    <row r="2" spans="1:22" ht="13.75" x14ac:dyDescent="0.2">
      <c r="A2" s="13">
        <v>2</v>
      </c>
      <c r="B2" s="13">
        <v>2</v>
      </c>
      <c r="C2" s="15">
        <v>2</v>
      </c>
      <c r="D2" s="14" t="s">
        <v>10</v>
      </c>
      <c r="E2" s="14" t="s">
        <v>16</v>
      </c>
      <c r="F2" s="15">
        <v>2</v>
      </c>
      <c r="G2" s="15">
        <v>2</v>
      </c>
      <c r="H2" s="15">
        <v>1</v>
      </c>
      <c r="I2" s="15">
        <v>1</v>
      </c>
      <c r="J2" s="15">
        <v>1</v>
      </c>
      <c r="K2" s="30" t="s">
        <v>12</v>
      </c>
      <c r="L2" s="15">
        <v>4</v>
      </c>
      <c r="M2" s="15">
        <v>6</v>
      </c>
      <c r="N2" s="15">
        <v>0</v>
      </c>
      <c r="O2" s="15">
        <v>0</v>
      </c>
      <c r="P2" s="15">
        <v>0</v>
      </c>
    </row>
    <row r="3" spans="1:22" ht="13.75" x14ac:dyDescent="0.2">
      <c r="A3" s="13">
        <v>2</v>
      </c>
      <c r="B3" s="13">
        <v>2</v>
      </c>
      <c r="C3" s="14" t="s">
        <v>10</v>
      </c>
      <c r="D3" s="14" t="s">
        <v>10</v>
      </c>
      <c r="E3" s="14" t="s">
        <v>10</v>
      </c>
      <c r="F3" s="15">
        <v>1</v>
      </c>
      <c r="G3" s="15">
        <v>1</v>
      </c>
      <c r="H3" s="15">
        <v>1</v>
      </c>
      <c r="I3" s="15">
        <v>1</v>
      </c>
      <c r="J3" s="15">
        <v>1</v>
      </c>
      <c r="K3" s="30" t="s">
        <v>12</v>
      </c>
      <c r="L3" s="15">
        <v>8</v>
      </c>
      <c r="M3" s="15">
        <v>2</v>
      </c>
      <c r="N3" s="15">
        <v>0</v>
      </c>
      <c r="O3" s="15">
        <v>0</v>
      </c>
      <c r="P3" s="15">
        <v>0</v>
      </c>
    </row>
    <row r="4" spans="1:22" ht="13.75" x14ac:dyDescent="0.2">
      <c r="A4" s="13">
        <v>1</v>
      </c>
      <c r="B4" s="13">
        <v>1</v>
      </c>
      <c r="C4" s="14" t="s">
        <v>10</v>
      </c>
      <c r="D4" s="14" t="s">
        <v>10</v>
      </c>
      <c r="E4" s="14" t="s">
        <v>10</v>
      </c>
      <c r="F4" s="15">
        <v>1</v>
      </c>
      <c r="G4" s="15">
        <v>1</v>
      </c>
      <c r="H4" s="15">
        <v>1</v>
      </c>
      <c r="I4" s="15">
        <v>1</v>
      </c>
      <c r="J4" s="15">
        <v>1</v>
      </c>
      <c r="K4" s="30" t="s">
        <v>12</v>
      </c>
      <c r="L4" s="15">
        <v>10</v>
      </c>
      <c r="M4" s="15">
        <v>0</v>
      </c>
      <c r="N4" s="15">
        <v>0</v>
      </c>
      <c r="O4" s="15">
        <v>0</v>
      </c>
      <c r="P4" s="15">
        <v>0</v>
      </c>
    </row>
    <row r="5" spans="1:22" ht="13.75" x14ac:dyDescent="0.2">
      <c r="A5" s="13">
        <v>1</v>
      </c>
      <c r="B5" s="13">
        <v>1</v>
      </c>
      <c r="C5" s="14" t="s">
        <v>10</v>
      </c>
      <c r="D5" s="14" t="s">
        <v>10</v>
      </c>
      <c r="E5" s="14" t="s">
        <v>10</v>
      </c>
      <c r="F5" s="15">
        <v>1</v>
      </c>
      <c r="G5" s="15">
        <v>1</v>
      </c>
      <c r="H5" s="15">
        <v>1</v>
      </c>
      <c r="I5" s="15">
        <v>1</v>
      </c>
      <c r="J5" s="15">
        <v>1</v>
      </c>
      <c r="K5" s="30" t="s">
        <v>12</v>
      </c>
      <c r="L5" s="15">
        <v>10</v>
      </c>
      <c r="M5" s="15">
        <v>0</v>
      </c>
      <c r="N5" s="15">
        <v>0</v>
      </c>
      <c r="O5" s="15">
        <v>0</v>
      </c>
      <c r="P5" s="15">
        <v>0</v>
      </c>
    </row>
    <row r="6" spans="1:22" ht="13.75" x14ac:dyDescent="0.2">
      <c r="A6" s="13">
        <v>2</v>
      </c>
      <c r="B6" s="13">
        <v>2</v>
      </c>
      <c r="C6" s="15">
        <v>2</v>
      </c>
      <c r="D6" s="14" t="s">
        <v>16</v>
      </c>
      <c r="E6" s="14" t="s">
        <v>16</v>
      </c>
      <c r="F6" s="15">
        <v>2</v>
      </c>
      <c r="G6" s="15">
        <v>2</v>
      </c>
      <c r="H6" s="15">
        <v>2</v>
      </c>
      <c r="I6" s="15">
        <v>2</v>
      </c>
      <c r="J6" s="15">
        <v>2</v>
      </c>
      <c r="K6" s="30" t="s">
        <v>12</v>
      </c>
      <c r="L6" s="15">
        <v>0</v>
      </c>
      <c r="M6" s="15">
        <v>10</v>
      </c>
      <c r="N6" s="15">
        <v>0</v>
      </c>
      <c r="O6" s="15">
        <v>0</v>
      </c>
      <c r="P6" s="15">
        <v>0</v>
      </c>
    </row>
    <row r="7" spans="1:22" ht="13.75" x14ac:dyDescent="0.2">
      <c r="A7" s="13">
        <v>2</v>
      </c>
      <c r="B7" s="13">
        <v>2</v>
      </c>
      <c r="C7" s="15">
        <v>2</v>
      </c>
      <c r="D7" s="14" t="s">
        <v>16</v>
      </c>
      <c r="E7" s="14" t="s">
        <v>16</v>
      </c>
      <c r="F7" s="15">
        <v>2</v>
      </c>
      <c r="G7" s="15">
        <v>2</v>
      </c>
      <c r="H7" s="15">
        <v>2</v>
      </c>
      <c r="I7" s="15">
        <v>2</v>
      </c>
      <c r="J7" s="15">
        <v>2</v>
      </c>
      <c r="K7" s="30" t="s">
        <v>12</v>
      </c>
      <c r="L7" s="15">
        <v>0</v>
      </c>
      <c r="M7" s="15">
        <v>10</v>
      </c>
      <c r="N7" s="15">
        <v>0</v>
      </c>
      <c r="O7" s="15">
        <v>0</v>
      </c>
      <c r="P7" s="15">
        <v>0</v>
      </c>
    </row>
    <row r="8" spans="1:22" ht="13.75" x14ac:dyDescent="0.2">
      <c r="A8" s="13">
        <v>1</v>
      </c>
      <c r="B8" s="13">
        <v>1</v>
      </c>
      <c r="C8" s="14" t="s">
        <v>10</v>
      </c>
      <c r="D8" s="14" t="s">
        <v>10</v>
      </c>
      <c r="E8" s="14" t="s">
        <v>10</v>
      </c>
      <c r="F8" s="15">
        <v>1</v>
      </c>
      <c r="G8" s="15">
        <v>1</v>
      </c>
      <c r="H8" s="15">
        <v>1</v>
      </c>
      <c r="I8" s="15">
        <v>1</v>
      </c>
      <c r="J8" s="15">
        <v>1</v>
      </c>
      <c r="K8" s="30" t="s">
        <v>12</v>
      </c>
      <c r="L8" s="15">
        <v>10</v>
      </c>
      <c r="M8" s="15">
        <v>0</v>
      </c>
      <c r="N8" s="15">
        <v>0</v>
      </c>
      <c r="O8" s="15">
        <v>0</v>
      </c>
      <c r="P8" s="15">
        <v>0</v>
      </c>
    </row>
    <row r="9" spans="1:22" ht="13.75" x14ac:dyDescent="0.2">
      <c r="A9" s="13">
        <v>2</v>
      </c>
      <c r="B9" s="13">
        <v>2</v>
      </c>
      <c r="C9" s="15">
        <v>5</v>
      </c>
      <c r="D9" s="15">
        <v>4</v>
      </c>
      <c r="E9" s="15">
        <v>4</v>
      </c>
      <c r="F9" s="15">
        <v>2</v>
      </c>
      <c r="G9" s="15">
        <v>2</v>
      </c>
      <c r="H9" s="15">
        <v>1</v>
      </c>
      <c r="I9" s="15">
        <v>2</v>
      </c>
      <c r="J9" s="15">
        <v>2</v>
      </c>
      <c r="K9" s="30" t="s">
        <v>12</v>
      </c>
      <c r="L9" s="15">
        <v>1</v>
      </c>
      <c r="M9" s="15">
        <v>6</v>
      </c>
      <c r="N9" s="15">
        <v>0</v>
      </c>
      <c r="O9" s="15">
        <v>2</v>
      </c>
      <c r="P9" s="15">
        <v>1</v>
      </c>
    </row>
    <row r="10" spans="1:22" ht="13.75" x14ac:dyDescent="0.2">
      <c r="A10" s="13">
        <v>2</v>
      </c>
      <c r="B10" s="13">
        <v>1</v>
      </c>
      <c r="C10" s="14" t="s">
        <v>10</v>
      </c>
      <c r="D10" s="14" t="s">
        <v>10</v>
      </c>
      <c r="E10" s="14" t="s">
        <v>10</v>
      </c>
      <c r="F10" s="15">
        <v>2</v>
      </c>
      <c r="G10" s="15">
        <v>1</v>
      </c>
      <c r="H10" s="15">
        <v>1</v>
      </c>
      <c r="I10" s="15">
        <v>2</v>
      </c>
      <c r="J10" s="15">
        <v>1</v>
      </c>
      <c r="K10" s="30" t="s">
        <v>12</v>
      </c>
      <c r="L10" s="15">
        <v>7</v>
      </c>
      <c r="M10" s="15">
        <v>3</v>
      </c>
      <c r="N10" s="15">
        <v>0</v>
      </c>
      <c r="O10" s="15">
        <v>0</v>
      </c>
      <c r="P10" s="15">
        <v>0</v>
      </c>
    </row>
    <row r="11" spans="1:22" ht="13.75" x14ac:dyDescent="0.2">
      <c r="A11" s="13">
        <v>1</v>
      </c>
      <c r="B11" s="13">
        <v>1</v>
      </c>
      <c r="C11" s="14" t="s">
        <v>10</v>
      </c>
      <c r="D11" s="14" t="s">
        <v>10</v>
      </c>
      <c r="E11" s="14" t="s">
        <v>10</v>
      </c>
      <c r="F11" s="15">
        <v>1</v>
      </c>
      <c r="G11" s="15">
        <v>1</v>
      </c>
      <c r="H11" s="15">
        <v>5</v>
      </c>
      <c r="I11" s="15">
        <v>1</v>
      </c>
      <c r="J11" s="15">
        <v>1</v>
      </c>
      <c r="K11" s="30" t="s">
        <v>12</v>
      </c>
      <c r="L11" s="15">
        <v>9</v>
      </c>
      <c r="M11" s="15">
        <v>0</v>
      </c>
      <c r="N11" s="15">
        <v>0</v>
      </c>
      <c r="O11" s="15">
        <v>0</v>
      </c>
      <c r="P11" s="15">
        <v>1</v>
      </c>
      <c r="V11" s="18"/>
    </row>
    <row r="12" spans="1:22" ht="13.75" x14ac:dyDescent="0.2">
      <c r="A12" s="13">
        <v>1</v>
      </c>
      <c r="B12" s="13">
        <v>1</v>
      </c>
      <c r="C12" s="14" t="s">
        <v>10</v>
      </c>
      <c r="D12" s="14" t="s">
        <v>10</v>
      </c>
      <c r="E12" s="14" t="s">
        <v>10</v>
      </c>
      <c r="F12" s="15">
        <v>1</v>
      </c>
      <c r="G12" s="15">
        <v>1</v>
      </c>
      <c r="H12" s="15">
        <v>1</v>
      </c>
      <c r="I12" s="15">
        <v>2</v>
      </c>
      <c r="J12" s="15">
        <v>1</v>
      </c>
      <c r="K12" s="30" t="s">
        <v>12</v>
      </c>
      <c r="L12" s="15">
        <v>9</v>
      </c>
      <c r="M12" s="15">
        <v>1</v>
      </c>
      <c r="N12" s="15">
        <v>0</v>
      </c>
      <c r="O12" s="15">
        <v>0</v>
      </c>
      <c r="P12" s="15">
        <v>0</v>
      </c>
    </row>
    <row r="13" spans="1:22" ht="13.75" x14ac:dyDescent="0.2">
      <c r="A13" s="13">
        <v>2</v>
      </c>
      <c r="B13" s="13">
        <v>4</v>
      </c>
      <c r="C13" s="15">
        <v>2</v>
      </c>
      <c r="D13" s="15">
        <v>4</v>
      </c>
      <c r="E13" s="14" t="s">
        <v>16</v>
      </c>
      <c r="F13" s="15">
        <v>2</v>
      </c>
      <c r="G13" s="15">
        <v>1</v>
      </c>
      <c r="H13" s="15">
        <v>1</v>
      </c>
      <c r="I13" s="15">
        <v>3</v>
      </c>
      <c r="J13" s="15">
        <v>4</v>
      </c>
      <c r="K13" s="30" t="s">
        <v>12</v>
      </c>
      <c r="L13" s="15">
        <v>2</v>
      </c>
      <c r="M13" s="15">
        <v>4</v>
      </c>
      <c r="N13" s="15">
        <v>1</v>
      </c>
      <c r="O13" s="15">
        <v>3</v>
      </c>
      <c r="P13" s="15">
        <v>0</v>
      </c>
    </row>
    <row r="14" spans="1:22" ht="13.75" x14ac:dyDescent="0.2">
      <c r="A14" s="13">
        <v>2</v>
      </c>
      <c r="B14" s="13">
        <v>2</v>
      </c>
      <c r="C14" s="15">
        <v>2</v>
      </c>
      <c r="D14" s="14" t="s">
        <v>16</v>
      </c>
      <c r="E14" s="14" t="s">
        <v>16</v>
      </c>
      <c r="F14" s="15">
        <v>2</v>
      </c>
      <c r="G14" s="15">
        <v>2</v>
      </c>
      <c r="H14" s="15">
        <v>1</v>
      </c>
      <c r="I14" s="15">
        <v>1</v>
      </c>
      <c r="J14" s="15">
        <v>2</v>
      </c>
      <c r="K14" s="30" t="s">
        <v>12</v>
      </c>
      <c r="L14" s="15">
        <v>2</v>
      </c>
      <c r="M14" s="15">
        <v>8</v>
      </c>
      <c r="N14" s="15">
        <v>0</v>
      </c>
      <c r="O14" s="15">
        <v>0</v>
      </c>
      <c r="P14" s="15">
        <v>0</v>
      </c>
    </row>
    <row r="15" spans="1:22" ht="13.75" x14ac:dyDescent="0.2">
      <c r="A15" s="13">
        <v>2</v>
      </c>
      <c r="B15" s="13">
        <v>1</v>
      </c>
      <c r="C15" s="14" t="s">
        <v>10</v>
      </c>
      <c r="D15" s="14" t="s">
        <v>10</v>
      </c>
      <c r="E15" s="14" t="s">
        <v>16</v>
      </c>
      <c r="F15" s="15">
        <v>1</v>
      </c>
      <c r="G15" s="15">
        <v>1</v>
      </c>
      <c r="H15" s="15">
        <v>1</v>
      </c>
      <c r="I15" s="15">
        <v>4</v>
      </c>
      <c r="J15" s="15">
        <v>2</v>
      </c>
      <c r="K15" s="30" t="s">
        <v>8</v>
      </c>
      <c r="L15" s="15">
        <v>6</v>
      </c>
      <c r="M15" s="15">
        <v>3</v>
      </c>
      <c r="N15" s="15">
        <v>0</v>
      </c>
      <c r="O15" s="15">
        <v>1</v>
      </c>
      <c r="P15" s="15">
        <v>0</v>
      </c>
    </row>
    <row r="16" spans="1:22" ht="13.75" x14ac:dyDescent="0.2">
      <c r="A16" s="13">
        <v>2</v>
      </c>
      <c r="B16" s="13">
        <v>1</v>
      </c>
      <c r="C16" s="14" t="s">
        <v>10</v>
      </c>
      <c r="D16" s="14" t="s">
        <v>10</v>
      </c>
      <c r="E16" s="14" t="s">
        <v>16</v>
      </c>
      <c r="F16" s="15">
        <v>2</v>
      </c>
      <c r="G16" s="15">
        <v>1</v>
      </c>
      <c r="H16" s="15">
        <v>1</v>
      </c>
      <c r="I16" s="15">
        <v>1</v>
      </c>
      <c r="J16" s="15">
        <v>2</v>
      </c>
      <c r="K16" s="30" t="s">
        <v>8</v>
      </c>
      <c r="L16" s="15">
        <v>6</v>
      </c>
      <c r="M16" s="15">
        <v>4</v>
      </c>
      <c r="N16" s="15">
        <v>0</v>
      </c>
      <c r="O16" s="15">
        <v>0</v>
      </c>
      <c r="P16" s="15">
        <v>0</v>
      </c>
    </row>
    <row r="17" spans="1:17" ht="13.75" x14ac:dyDescent="0.2">
      <c r="A17" s="13">
        <v>1</v>
      </c>
      <c r="B17" s="13">
        <v>1</v>
      </c>
      <c r="C17" s="14" t="s">
        <v>10</v>
      </c>
      <c r="D17" s="14" t="s">
        <v>10</v>
      </c>
      <c r="E17" s="14" t="s">
        <v>10</v>
      </c>
      <c r="F17" s="15">
        <v>1</v>
      </c>
      <c r="G17" s="15">
        <v>1</v>
      </c>
      <c r="H17" s="15">
        <v>1</v>
      </c>
      <c r="I17" s="15">
        <v>1</v>
      </c>
      <c r="J17" s="15">
        <v>1</v>
      </c>
      <c r="K17" s="30" t="s">
        <v>8</v>
      </c>
      <c r="L17" s="15">
        <v>10</v>
      </c>
      <c r="M17" s="15">
        <v>0</v>
      </c>
      <c r="N17" s="15">
        <v>0</v>
      </c>
      <c r="O17" s="15">
        <v>0</v>
      </c>
      <c r="P17" s="15">
        <v>0</v>
      </c>
    </row>
    <row r="18" spans="1:17" ht="13.75" x14ac:dyDescent="0.2">
      <c r="A18" s="13">
        <v>1</v>
      </c>
      <c r="B18" s="13">
        <v>1</v>
      </c>
      <c r="C18" s="14" t="s">
        <v>10</v>
      </c>
      <c r="D18" s="14" t="s">
        <v>10</v>
      </c>
      <c r="E18" s="14" t="s">
        <v>10</v>
      </c>
      <c r="F18" s="15">
        <v>2</v>
      </c>
      <c r="G18" s="15">
        <v>1</v>
      </c>
      <c r="H18" s="15">
        <v>4</v>
      </c>
      <c r="I18" s="15">
        <v>2</v>
      </c>
      <c r="J18" s="15">
        <v>1</v>
      </c>
      <c r="K18" s="30" t="s">
        <v>8</v>
      </c>
      <c r="L18" s="15">
        <v>7</v>
      </c>
      <c r="M18" s="15">
        <v>2</v>
      </c>
      <c r="N18" s="15">
        <v>0</v>
      </c>
      <c r="O18" s="15">
        <v>1</v>
      </c>
      <c r="P18" s="15">
        <v>0</v>
      </c>
    </row>
    <row r="19" spans="1:17" ht="13.75" x14ac:dyDescent="0.2">
      <c r="A19" s="13">
        <v>2</v>
      </c>
      <c r="B19" s="13">
        <v>1</v>
      </c>
      <c r="C19" s="14" t="s">
        <v>10</v>
      </c>
      <c r="D19" s="14" t="s">
        <v>10</v>
      </c>
      <c r="E19" s="14" t="s">
        <v>16</v>
      </c>
      <c r="F19" s="15">
        <v>1</v>
      </c>
      <c r="G19" s="15">
        <v>1</v>
      </c>
      <c r="H19" s="15">
        <v>1</v>
      </c>
      <c r="I19" s="15">
        <v>1</v>
      </c>
      <c r="J19" s="15">
        <v>2</v>
      </c>
      <c r="K19" s="30" t="s">
        <v>8</v>
      </c>
      <c r="L19" s="15">
        <v>7</v>
      </c>
      <c r="M19" s="15">
        <v>3</v>
      </c>
      <c r="N19" s="15">
        <v>0</v>
      </c>
      <c r="O19" s="15">
        <v>0</v>
      </c>
      <c r="P19" s="15">
        <v>0</v>
      </c>
    </row>
    <row r="20" spans="1:17" ht="13.75" x14ac:dyDescent="0.2">
      <c r="A20" s="13">
        <v>2</v>
      </c>
      <c r="B20" s="13">
        <v>2</v>
      </c>
      <c r="C20" s="14" t="s">
        <v>10</v>
      </c>
      <c r="D20" s="14" t="s">
        <v>13</v>
      </c>
      <c r="E20" s="14" t="s">
        <v>10</v>
      </c>
      <c r="F20" s="15">
        <v>2</v>
      </c>
      <c r="G20" s="15">
        <v>2</v>
      </c>
      <c r="H20" s="15">
        <v>1</v>
      </c>
      <c r="I20" s="15">
        <v>2</v>
      </c>
      <c r="J20" s="15">
        <v>1</v>
      </c>
      <c r="K20" s="30" t="s">
        <v>8</v>
      </c>
      <c r="L20" s="15">
        <v>4</v>
      </c>
      <c r="M20" s="15">
        <v>5</v>
      </c>
      <c r="N20" s="15">
        <v>1</v>
      </c>
      <c r="O20" s="15">
        <v>0</v>
      </c>
      <c r="P20" s="15">
        <v>0</v>
      </c>
    </row>
    <row r="21" spans="1:17" ht="13.75" x14ac:dyDescent="0.2">
      <c r="A21" s="13">
        <v>2</v>
      </c>
      <c r="B21" s="13">
        <v>1</v>
      </c>
      <c r="C21" s="15">
        <v>5</v>
      </c>
      <c r="D21" s="15">
        <v>4</v>
      </c>
      <c r="E21" s="14" t="s">
        <v>16</v>
      </c>
      <c r="F21" s="15">
        <v>2</v>
      </c>
      <c r="G21" s="15">
        <v>2</v>
      </c>
      <c r="H21" s="15">
        <v>1</v>
      </c>
      <c r="I21" s="15">
        <v>2</v>
      </c>
      <c r="J21" s="15">
        <v>1</v>
      </c>
      <c r="K21" s="30" t="s">
        <v>8</v>
      </c>
      <c r="L21" s="15">
        <v>3</v>
      </c>
      <c r="M21" s="15">
        <v>5</v>
      </c>
      <c r="N21" s="15">
        <v>0</v>
      </c>
      <c r="O21" s="15">
        <v>1</v>
      </c>
      <c r="P21" s="15">
        <v>1</v>
      </c>
    </row>
    <row r="22" spans="1:17" ht="13.75" x14ac:dyDescent="0.2">
      <c r="A22" s="13">
        <v>2</v>
      </c>
      <c r="B22" s="13">
        <v>2</v>
      </c>
      <c r="C22" s="15">
        <v>2</v>
      </c>
      <c r="D22" s="14" t="s">
        <v>16</v>
      </c>
      <c r="E22" s="14" t="s">
        <v>16</v>
      </c>
      <c r="F22" s="15">
        <v>2</v>
      </c>
      <c r="G22" s="15">
        <v>2</v>
      </c>
      <c r="H22" s="15">
        <v>1</v>
      </c>
      <c r="I22" s="15">
        <v>2</v>
      </c>
      <c r="J22" s="15">
        <v>2</v>
      </c>
      <c r="K22" s="30" t="s">
        <v>8</v>
      </c>
      <c r="L22" s="15">
        <v>1</v>
      </c>
      <c r="M22" s="15">
        <v>9</v>
      </c>
      <c r="N22" s="15">
        <v>0</v>
      </c>
      <c r="O22" s="15">
        <v>0</v>
      </c>
      <c r="P22" s="15">
        <v>0</v>
      </c>
    </row>
    <row r="23" spans="1:17" ht="13.75" x14ac:dyDescent="0.2">
      <c r="A23" s="13">
        <v>2</v>
      </c>
      <c r="B23" s="13">
        <v>2</v>
      </c>
      <c r="C23" s="14" t="s">
        <v>19</v>
      </c>
      <c r="D23" s="14" t="s">
        <v>16</v>
      </c>
      <c r="E23" s="14" t="s">
        <v>16</v>
      </c>
      <c r="F23" s="15">
        <v>1</v>
      </c>
      <c r="G23" s="15">
        <v>2</v>
      </c>
      <c r="H23" s="15">
        <v>2</v>
      </c>
      <c r="I23" s="15">
        <v>2</v>
      </c>
      <c r="J23" s="15">
        <v>4</v>
      </c>
      <c r="K23" s="30" t="s">
        <v>8</v>
      </c>
      <c r="L23" s="15">
        <v>1</v>
      </c>
      <c r="M23" s="15">
        <v>7</v>
      </c>
      <c r="N23" s="15">
        <v>0</v>
      </c>
      <c r="O23" s="15">
        <v>2</v>
      </c>
      <c r="P23" s="15">
        <v>0</v>
      </c>
    </row>
    <row r="24" spans="1:17" ht="13.75" x14ac:dyDescent="0.2">
      <c r="A24" s="13">
        <v>2</v>
      </c>
      <c r="B24" s="13">
        <v>2</v>
      </c>
      <c r="C24" s="15">
        <v>2</v>
      </c>
      <c r="D24" s="14" t="s">
        <v>16</v>
      </c>
      <c r="E24" s="14" t="s">
        <v>16</v>
      </c>
      <c r="F24" s="15">
        <v>2</v>
      </c>
      <c r="G24" s="15">
        <v>2</v>
      </c>
      <c r="H24" s="15">
        <v>5</v>
      </c>
      <c r="I24" s="15">
        <v>5</v>
      </c>
      <c r="J24" s="15">
        <v>3</v>
      </c>
      <c r="K24" s="30" t="s">
        <v>8</v>
      </c>
      <c r="L24" s="15">
        <v>0</v>
      </c>
      <c r="M24" s="15">
        <v>7</v>
      </c>
      <c r="N24" s="15">
        <v>1</v>
      </c>
      <c r="O24" s="15">
        <v>0</v>
      </c>
      <c r="P24" s="15">
        <v>2</v>
      </c>
    </row>
    <row r="25" spans="1:17" ht="13.75" x14ac:dyDescent="0.2">
      <c r="A25" s="13">
        <v>1</v>
      </c>
      <c r="B25" s="13">
        <v>1</v>
      </c>
      <c r="C25" s="15">
        <v>2</v>
      </c>
      <c r="D25" s="14" t="s">
        <v>10</v>
      </c>
      <c r="E25" s="14" t="s">
        <v>10</v>
      </c>
      <c r="F25" s="15">
        <v>1</v>
      </c>
      <c r="G25" s="15">
        <v>1</v>
      </c>
      <c r="H25" s="15">
        <v>5</v>
      </c>
      <c r="I25" s="15">
        <v>1</v>
      </c>
      <c r="J25" s="15">
        <v>1</v>
      </c>
      <c r="K25" s="30" t="s">
        <v>8</v>
      </c>
      <c r="L25" s="15">
        <v>8</v>
      </c>
      <c r="M25" s="15">
        <v>1</v>
      </c>
      <c r="N25" s="15">
        <v>0</v>
      </c>
      <c r="O25" s="15">
        <v>0</v>
      </c>
      <c r="P25" s="15">
        <v>1</v>
      </c>
    </row>
    <row r="26" spans="1:17" ht="13.75" x14ac:dyDescent="0.2">
      <c r="A26" s="13">
        <v>2</v>
      </c>
      <c r="B26" s="13">
        <v>3</v>
      </c>
      <c r="C26" s="14" t="s">
        <v>19</v>
      </c>
      <c r="D26" s="15">
        <v>4</v>
      </c>
      <c r="E26" s="14" t="s">
        <v>16</v>
      </c>
      <c r="F26" s="15">
        <v>2</v>
      </c>
      <c r="G26" s="15">
        <v>3</v>
      </c>
      <c r="H26" s="15">
        <v>2</v>
      </c>
      <c r="I26" s="15">
        <v>3</v>
      </c>
      <c r="J26" s="15">
        <v>2</v>
      </c>
      <c r="K26" s="30" t="s">
        <v>8</v>
      </c>
      <c r="L26" s="15">
        <v>0</v>
      </c>
      <c r="M26" s="15">
        <v>5</v>
      </c>
      <c r="N26" s="15">
        <v>3</v>
      </c>
      <c r="O26" s="15">
        <v>2</v>
      </c>
      <c r="P26" s="15">
        <v>0</v>
      </c>
    </row>
    <row r="27" spans="1:17" ht="13.75" x14ac:dyDescent="0.2">
      <c r="A27" s="13">
        <v>1</v>
      </c>
      <c r="B27" s="13">
        <v>1</v>
      </c>
      <c r="C27" s="14" t="s">
        <v>10</v>
      </c>
      <c r="D27" s="14" t="s">
        <v>10</v>
      </c>
      <c r="E27" s="14" t="s">
        <v>10</v>
      </c>
      <c r="F27" s="15">
        <v>1</v>
      </c>
      <c r="G27" s="15">
        <v>1</v>
      </c>
      <c r="H27" s="15">
        <v>1</v>
      </c>
      <c r="I27" s="15">
        <v>2</v>
      </c>
      <c r="J27" s="15">
        <v>1</v>
      </c>
      <c r="K27" s="30" t="s">
        <v>8</v>
      </c>
      <c r="L27" s="15">
        <v>9</v>
      </c>
      <c r="M27" s="15">
        <v>1</v>
      </c>
      <c r="N27" s="15">
        <v>0</v>
      </c>
      <c r="O27" s="15">
        <v>0</v>
      </c>
      <c r="P27" s="15">
        <v>0</v>
      </c>
    </row>
    <row r="28" spans="1:17" ht="13.75" x14ac:dyDescent="0.2">
      <c r="A28" s="13">
        <v>4</v>
      </c>
      <c r="B28" s="13">
        <v>1</v>
      </c>
      <c r="C28" s="14" t="s">
        <v>10</v>
      </c>
      <c r="D28" s="14" t="s">
        <v>10</v>
      </c>
      <c r="E28" s="14" t="s">
        <v>10</v>
      </c>
      <c r="F28" s="15">
        <v>2</v>
      </c>
      <c r="G28" s="15">
        <v>2</v>
      </c>
      <c r="H28" s="15">
        <v>4</v>
      </c>
      <c r="I28" s="15">
        <v>2</v>
      </c>
      <c r="J28" s="15">
        <v>1</v>
      </c>
      <c r="K28" s="30" t="s">
        <v>8</v>
      </c>
      <c r="L28" s="15">
        <v>5</v>
      </c>
      <c r="M28" s="15">
        <v>3</v>
      </c>
      <c r="N28" s="15">
        <v>0</v>
      </c>
      <c r="O28" s="15">
        <v>2</v>
      </c>
      <c r="P28" s="15">
        <v>0</v>
      </c>
    </row>
    <row r="29" spans="1:17" ht="13.75" x14ac:dyDescent="0.2">
      <c r="A29" s="13">
        <v>1</v>
      </c>
      <c r="B29" s="13">
        <v>3</v>
      </c>
      <c r="C29" s="15">
        <v>3</v>
      </c>
      <c r="D29" s="14" t="s">
        <v>10</v>
      </c>
      <c r="E29" s="14" t="s">
        <v>16</v>
      </c>
      <c r="F29" s="15">
        <v>4</v>
      </c>
      <c r="G29" s="15">
        <v>1</v>
      </c>
      <c r="H29" s="15">
        <v>2</v>
      </c>
      <c r="I29" s="15">
        <v>1</v>
      </c>
      <c r="J29" s="15">
        <v>2</v>
      </c>
      <c r="K29" s="30" t="s">
        <v>8</v>
      </c>
      <c r="L29" s="15">
        <v>4</v>
      </c>
      <c r="M29" s="15">
        <v>3</v>
      </c>
      <c r="N29" s="15">
        <v>2</v>
      </c>
      <c r="O29" s="15">
        <v>1</v>
      </c>
      <c r="P29" s="15">
        <v>0</v>
      </c>
    </row>
    <row r="30" spans="1:17" ht="13.75" x14ac:dyDescent="0.2">
      <c r="A30" s="13">
        <v>2</v>
      </c>
      <c r="B30" s="13">
        <v>1</v>
      </c>
      <c r="C30" s="15">
        <v>2</v>
      </c>
      <c r="D30" s="14" t="s">
        <v>10</v>
      </c>
      <c r="E30" s="14" t="s">
        <v>16</v>
      </c>
      <c r="F30" s="15">
        <v>2</v>
      </c>
      <c r="G30" s="15">
        <v>2</v>
      </c>
      <c r="H30" s="15">
        <v>1</v>
      </c>
      <c r="I30" s="15">
        <v>2</v>
      </c>
      <c r="J30" s="15">
        <v>2</v>
      </c>
      <c r="K30" s="30" t="s">
        <v>8</v>
      </c>
      <c r="L30" s="15">
        <v>3</v>
      </c>
      <c r="M30" s="15">
        <v>7</v>
      </c>
      <c r="N30" s="15">
        <v>0</v>
      </c>
      <c r="O30" s="15">
        <v>0</v>
      </c>
      <c r="P30" s="15">
        <v>0</v>
      </c>
    </row>
    <row r="31" spans="1:17" ht="13.75" x14ac:dyDescent="0.2">
      <c r="A31" s="13"/>
      <c r="B31" s="13"/>
      <c r="C31" s="15"/>
      <c r="D31" s="15"/>
      <c r="E31" s="15"/>
      <c r="F31" s="15"/>
      <c r="G31" s="15"/>
      <c r="H31" s="15"/>
      <c r="I31" s="15"/>
      <c r="J31" s="15"/>
      <c r="K31" s="30"/>
      <c r="L31" s="20" t="s">
        <v>11</v>
      </c>
      <c r="M31" s="20" t="s">
        <v>17</v>
      </c>
      <c r="N31" s="20" t="s">
        <v>42</v>
      </c>
      <c r="O31" s="20" t="s">
        <v>14</v>
      </c>
      <c r="P31" s="20" t="s">
        <v>43</v>
      </c>
      <c r="Q31" s="21"/>
    </row>
    <row r="32" spans="1:17" ht="15.8" customHeight="1" x14ac:dyDescent="0.2">
      <c r="L32" s="23">
        <v>74</v>
      </c>
      <c r="M32" s="23">
        <v>65</v>
      </c>
      <c r="N32" s="23">
        <v>7</v>
      </c>
      <c r="O32" s="23">
        <v>10</v>
      </c>
      <c r="P32" s="23">
        <v>4</v>
      </c>
      <c r="Q32" s="24" t="s">
        <v>47</v>
      </c>
    </row>
    <row r="33" spans="12:17" ht="15.8" customHeight="1" x14ac:dyDescent="0.2">
      <c r="L33" s="25">
        <v>0.46250000000000002</v>
      </c>
      <c r="M33" s="25">
        <v>0.40625</v>
      </c>
      <c r="N33" s="25">
        <v>4.3749999999999997E-2</v>
      </c>
      <c r="O33" s="25">
        <v>6.25E-2</v>
      </c>
      <c r="P33" s="25">
        <v>2.5000000000000001E-2</v>
      </c>
      <c r="Q33" s="24" t="s">
        <v>48</v>
      </c>
    </row>
    <row r="34" spans="12:17" ht="15.8" customHeight="1" x14ac:dyDescent="0.2">
      <c r="L34" s="26">
        <v>73</v>
      </c>
      <c r="M34" s="26">
        <v>55</v>
      </c>
      <c r="N34" s="26">
        <v>3</v>
      </c>
      <c r="O34" s="26">
        <v>7</v>
      </c>
      <c r="P34" s="26">
        <v>2</v>
      </c>
      <c r="Q34" s="27" t="s">
        <v>49</v>
      </c>
    </row>
    <row r="35" spans="12:17" ht="15.8" customHeight="1" x14ac:dyDescent="0.2">
      <c r="L35" s="28">
        <v>0.52139999999999997</v>
      </c>
      <c r="M35" s="28">
        <v>0.39279999999999998</v>
      </c>
      <c r="N35" s="28">
        <v>1.8749999999999999E-2</v>
      </c>
      <c r="O35" s="29">
        <v>0.05</v>
      </c>
      <c r="P35" s="29">
        <v>1.4200000000000001E-2</v>
      </c>
      <c r="Q35" s="27" t="s">
        <v>48</v>
      </c>
    </row>
    <row r="37" spans="12:17" ht="15.8" customHeight="1" x14ac:dyDescent="0.2">
      <c r="L37" s="32">
        <v>0.49</v>
      </c>
      <c r="M37" s="32">
        <v>0.4</v>
      </c>
      <c r="N37" s="33">
        <v>3.3329999999999999E-2</v>
      </c>
      <c r="O37" s="33">
        <v>5.6599999999999998E-2</v>
      </c>
      <c r="P37" s="32">
        <v>0.02</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7C621-0296-4ABC-88BD-27CAE1A9A550}">
  <sheetPr>
    <outlinePr summaryBelow="0" summaryRight="0"/>
  </sheetPr>
  <dimension ref="A1:V35"/>
  <sheetViews>
    <sheetView topLeftCell="O1" workbookViewId="0">
      <selection activeCell="U23" sqref="U23"/>
    </sheetView>
  </sheetViews>
  <sheetFormatPr defaultColWidth="14.5" defaultRowHeight="15.8" customHeight="1" x14ac:dyDescent="0.2"/>
  <cols>
    <col min="1" max="1" width="11.125" style="17" customWidth="1"/>
    <col min="2" max="10" width="14.5" style="17"/>
    <col min="11" max="11" width="11.5" style="22" customWidth="1"/>
    <col min="12" max="12" width="10.625" style="17" customWidth="1"/>
    <col min="13" max="13" width="11.5" style="17" customWidth="1"/>
    <col min="14" max="15" width="12" style="17" customWidth="1"/>
    <col min="16" max="16" width="14.5" style="17"/>
    <col min="17" max="17" width="19.125" style="17" customWidth="1"/>
    <col min="18" max="16384" width="14.5" style="17"/>
  </cols>
  <sheetData>
    <row r="1" spans="1:22" ht="13.75" x14ac:dyDescent="0.2">
      <c r="A1" s="13">
        <v>1</v>
      </c>
      <c r="B1" s="13">
        <v>1</v>
      </c>
      <c r="C1" s="14" t="s">
        <v>10</v>
      </c>
      <c r="D1" s="14" t="s">
        <v>10</v>
      </c>
      <c r="E1" s="14" t="s">
        <v>10</v>
      </c>
      <c r="F1" s="15">
        <v>2</v>
      </c>
      <c r="G1" s="15">
        <v>1</v>
      </c>
      <c r="H1" s="15">
        <v>4</v>
      </c>
      <c r="I1" s="15">
        <v>2</v>
      </c>
      <c r="J1" s="15">
        <v>1</v>
      </c>
      <c r="K1" s="16" t="s">
        <v>7</v>
      </c>
      <c r="L1" s="15">
        <v>7</v>
      </c>
      <c r="M1" s="15">
        <v>2</v>
      </c>
      <c r="N1" s="15">
        <v>0</v>
      </c>
      <c r="O1" s="15">
        <v>1</v>
      </c>
      <c r="P1" s="15">
        <v>0</v>
      </c>
    </row>
    <row r="2" spans="1:22" ht="13.75" x14ac:dyDescent="0.2">
      <c r="A2" s="13">
        <v>2</v>
      </c>
      <c r="B2" s="13">
        <v>2</v>
      </c>
      <c r="C2" s="15">
        <v>2</v>
      </c>
      <c r="D2" s="14" t="s">
        <v>13</v>
      </c>
      <c r="E2" s="14" t="s">
        <v>16</v>
      </c>
      <c r="F2" s="15">
        <v>4</v>
      </c>
      <c r="G2" s="15">
        <v>4</v>
      </c>
      <c r="H2" s="15">
        <v>1</v>
      </c>
      <c r="I2" s="15">
        <v>3</v>
      </c>
      <c r="J2" s="15">
        <v>2</v>
      </c>
      <c r="K2" s="16" t="s">
        <v>7</v>
      </c>
      <c r="L2" s="15">
        <v>1</v>
      </c>
      <c r="M2" s="15">
        <v>5</v>
      </c>
      <c r="N2" s="15">
        <v>2</v>
      </c>
      <c r="O2" s="15">
        <v>2</v>
      </c>
      <c r="P2" s="15">
        <v>0</v>
      </c>
    </row>
    <row r="3" spans="1:22" ht="13.75" x14ac:dyDescent="0.2">
      <c r="A3" s="13">
        <v>2</v>
      </c>
      <c r="B3" s="13">
        <v>2</v>
      </c>
      <c r="C3" s="15">
        <v>2</v>
      </c>
      <c r="D3" s="14" t="s">
        <v>10</v>
      </c>
      <c r="E3" s="14" t="s">
        <v>16</v>
      </c>
      <c r="F3" s="15">
        <v>2</v>
      </c>
      <c r="G3" s="15">
        <v>2</v>
      </c>
      <c r="H3" s="15">
        <v>1</v>
      </c>
      <c r="I3" s="15">
        <v>1</v>
      </c>
      <c r="J3" s="15">
        <v>1</v>
      </c>
      <c r="K3" s="16" t="s">
        <v>7</v>
      </c>
      <c r="L3" s="15">
        <v>4</v>
      </c>
      <c r="M3" s="15">
        <v>6</v>
      </c>
      <c r="N3" s="15">
        <v>0</v>
      </c>
      <c r="O3" s="15">
        <v>0</v>
      </c>
      <c r="P3" s="15">
        <v>0</v>
      </c>
    </row>
    <row r="4" spans="1:22" ht="13.75" x14ac:dyDescent="0.2">
      <c r="A4" s="13">
        <v>2</v>
      </c>
      <c r="B4" s="13">
        <v>1</v>
      </c>
      <c r="C4" s="14" t="s">
        <v>10</v>
      </c>
      <c r="D4" s="14" t="s">
        <v>10</v>
      </c>
      <c r="E4" s="14" t="s">
        <v>16</v>
      </c>
      <c r="F4" s="15">
        <v>1</v>
      </c>
      <c r="G4" s="15">
        <v>1</v>
      </c>
      <c r="H4" s="15">
        <v>1</v>
      </c>
      <c r="I4" s="15">
        <v>4</v>
      </c>
      <c r="J4" s="15">
        <v>2</v>
      </c>
      <c r="K4" s="16" t="s">
        <v>7</v>
      </c>
      <c r="L4" s="15">
        <v>6</v>
      </c>
      <c r="M4" s="15">
        <v>3</v>
      </c>
      <c r="N4" s="15">
        <v>0</v>
      </c>
      <c r="O4" s="15">
        <v>1</v>
      </c>
      <c r="P4" s="15">
        <v>0</v>
      </c>
    </row>
    <row r="5" spans="1:22" ht="13.75" x14ac:dyDescent="0.2">
      <c r="A5" s="13">
        <v>2</v>
      </c>
      <c r="B5" s="13">
        <v>1</v>
      </c>
      <c r="C5" s="14" t="s">
        <v>10</v>
      </c>
      <c r="D5" s="14" t="s">
        <v>10</v>
      </c>
      <c r="E5" s="14" t="s">
        <v>16</v>
      </c>
      <c r="F5" s="15">
        <v>2</v>
      </c>
      <c r="G5" s="15">
        <v>1</v>
      </c>
      <c r="H5" s="15">
        <v>1</v>
      </c>
      <c r="I5" s="15">
        <v>1</v>
      </c>
      <c r="J5" s="15">
        <v>2</v>
      </c>
      <c r="K5" s="16" t="s">
        <v>7</v>
      </c>
      <c r="L5" s="15">
        <v>6</v>
      </c>
      <c r="M5" s="15">
        <v>4</v>
      </c>
      <c r="N5" s="15">
        <v>0</v>
      </c>
      <c r="O5" s="15">
        <v>0</v>
      </c>
      <c r="P5" s="15">
        <v>0</v>
      </c>
    </row>
    <row r="6" spans="1:22" ht="13.75" x14ac:dyDescent="0.2">
      <c r="A6" s="13">
        <v>1</v>
      </c>
      <c r="B6" s="13">
        <v>1</v>
      </c>
      <c r="C6" s="14" t="s">
        <v>10</v>
      </c>
      <c r="D6" s="14" t="s">
        <v>10</v>
      </c>
      <c r="E6" s="14" t="s">
        <v>10</v>
      </c>
      <c r="F6" s="15">
        <v>1</v>
      </c>
      <c r="G6" s="15">
        <v>1</v>
      </c>
      <c r="H6" s="15">
        <v>1</v>
      </c>
      <c r="I6" s="15">
        <v>1</v>
      </c>
      <c r="J6" s="15">
        <v>1</v>
      </c>
      <c r="K6" s="16" t="s">
        <v>7</v>
      </c>
      <c r="L6" s="15">
        <v>10</v>
      </c>
      <c r="M6" s="15">
        <v>0</v>
      </c>
      <c r="N6" s="15">
        <v>0</v>
      </c>
      <c r="O6" s="15">
        <v>0</v>
      </c>
      <c r="P6" s="15">
        <v>0</v>
      </c>
    </row>
    <row r="7" spans="1:22" ht="13.75" x14ac:dyDescent="0.2">
      <c r="A7" s="13">
        <v>2</v>
      </c>
      <c r="B7" s="13">
        <v>1</v>
      </c>
      <c r="C7" s="14" t="s">
        <v>10</v>
      </c>
      <c r="D7" s="14" t="s">
        <v>10</v>
      </c>
      <c r="E7" s="14" t="s">
        <v>16</v>
      </c>
      <c r="F7" s="15">
        <v>1</v>
      </c>
      <c r="G7" s="15">
        <v>1</v>
      </c>
      <c r="H7" s="15">
        <v>1</v>
      </c>
      <c r="I7" s="15">
        <v>1</v>
      </c>
      <c r="J7" s="15">
        <v>2</v>
      </c>
      <c r="K7" s="16" t="s">
        <v>7</v>
      </c>
      <c r="L7" s="15">
        <v>7</v>
      </c>
      <c r="M7" s="15">
        <v>3</v>
      </c>
      <c r="N7" s="15">
        <v>0</v>
      </c>
      <c r="O7" s="15">
        <v>0</v>
      </c>
      <c r="P7" s="15">
        <v>0</v>
      </c>
    </row>
    <row r="8" spans="1:22" ht="13.75" x14ac:dyDescent="0.2">
      <c r="A8" s="13">
        <v>2</v>
      </c>
      <c r="B8" s="13">
        <v>2</v>
      </c>
      <c r="C8" s="14" t="s">
        <v>10</v>
      </c>
      <c r="D8" s="14" t="s">
        <v>10</v>
      </c>
      <c r="E8" s="14" t="s">
        <v>10</v>
      </c>
      <c r="F8" s="15">
        <v>1</v>
      </c>
      <c r="G8" s="15">
        <v>1</v>
      </c>
      <c r="H8" s="15">
        <v>1</v>
      </c>
      <c r="I8" s="15">
        <v>1</v>
      </c>
      <c r="J8" s="15">
        <v>1</v>
      </c>
      <c r="K8" s="16" t="s">
        <v>7</v>
      </c>
      <c r="L8" s="15">
        <v>8</v>
      </c>
      <c r="M8" s="15">
        <v>2</v>
      </c>
      <c r="N8" s="15">
        <v>0</v>
      </c>
      <c r="O8" s="15">
        <v>0</v>
      </c>
      <c r="P8" s="15">
        <v>0</v>
      </c>
    </row>
    <row r="9" spans="1:22" ht="13.75" x14ac:dyDescent="0.2">
      <c r="A9" s="13">
        <v>2</v>
      </c>
      <c r="B9" s="13">
        <v>2</v>
      </c>
      <c r="C9" s="14" t="s">
        <v>10</v>
      </c>
      <c r="D9" s="14" t="s">
        <v>13</v>
      </c>
      <c r="E9" s="14" t="s">
        <v>10</v>
      </c>
      <c r="F9" s="15">
        <v>2</v>
      </c>
      <c r="G9" s="15">
        <v>2</v>
      </c>
      <c r="H9" s="15">
        <v>1</v>
      </c>
      <c r="I9" s="15">
        <v>2</v>
      </c>
      <c r="J9" s="15">
        <v>1</v>
      </c>
      <c r="K9" s="16">
        <v>2</v>
      </c>
      <c r="L9" s="15">
        <v>4</v>
      </c>
      <c r="M9" s="15">
        <v>5</v>
      </c>
      <c r="N9" s="15">
        <v>1</v>
      </c>
      <c r="O9" s="15">
        <v>0</v>
      </c>
      <c r="P9" s="15">
        <v>0</v>
      </c>
    </row>
    <row r="10" spans="1:22" ht="13.75" x14ac:dyDescent="0.2">
      <c r="A10" s="13">
        <v>1</v>
      </c>
      <c r="B10" s="13">
        <v>1</v>
      </c>
      <c r="C10" s="14" t="s">
        <v>10</v>
      </c>
      <c r="D10" s="14" t="s">
        <v>10</v>
      </c>
      <c r="E10" s="14" t="s">
        <v>10</v>
      </c>
      <c r="F10" s="15">
        <v>1</v>
      </c>
      <c r="G10" s="15">
        <v>1</v>
      </c>
      <c r="H10" s="15">
        <v>1</v>
      </c>
      <c r="I10" s="15">
        <v>1</v>
      </c>
      <c r="J10" s="15">
        <v>1</v>
      </c>
      <c r="K10" s="16">
        <v>2</v>
      </c>
      <c r="L10" s="15">
        <v>10</v>
      </c>
      <c r="M10" s="15">
        <v>0</v>
      </c>
      <c r="N10" s="15">
        <v>0</v>
      </c>
      <c r="O10" s="15">
        <v>0</v>
      </c>
      <c r="P10" s="15">
        <v>0</v>
      </c>
    </row>
    <row r="11" spans="1:22" ht="13.75" x14ac:dyDescent="0.2">
      <c r="A11" s="13">
        <v>2</v>
      </c>
      <c r="B11" s="13">
        <v>1</v>
      </c>
      <c r="C11" s="15">
        <v>5</v>
      </c>
      <c r="D11" s="15">
        <v>4</v>
      </c>
      <c r="E11" s="14" t="s">
        <v>16</v>
      </c>
      <c r="F11" s="15">
        <v>2</v>
      </c>
      <c r="G11" s="15">
        <v>2</v>
      </c>
      <c r="H11" s="15">
        <v>1</v>
      </c>
      <c r="I11" s="15">
        <v>2</v>
      </c>
      <c r="J11" s="15">
        <v>1</v>
      </c>
      <c r="K11" s="16">
        <v>2</v>
      </c>
      <c r="L11" s="15">
        <v>3</v>
      </c>
      <c r="M11" s="15">
        <v>5</v>
      </c>
      <c r="N11" s="15">
        <v>0</v>
      </c>
      <c r="O11" s="15">
        <v>1</v>
      </c>
      <c r="P11" s="15">
        <v>1</v>
      </c>
    </row>
    <row r="12" spans="1:22" ht="13.75" x14ac:dyDescent="0.2">
      <c r="A12" s="13">
        <v>2</v>
      </c>
      <c r="B12" s="13">
        <v>2</v>
      </c>
      <c r="C12" s="15">
        <v>2</v>
      </c>
      <c r="D12" s="14" t="s">
        <v>16</v>
      </c>
      <c r="E12" s="14" t="s">
        <v>16</v>
      </c>
      <c r="F12" s="15">
        <v>2</v>
      </c>
      <c r="G12" s="15">
        <v>2</v>
      </c>
      <c r="H12" s="15">
        <v>1</v>
      </c>
      <c r="I12" s="15">
        <v>2</v>
      </c>
      <c r="J12" s="15">
        <v>2</v>
      </c>
      <c r="K12" s="16">
        <v>2</v>
      </c>
      <c r="L12" s="15">
        <v>1</v>
      </c>
      <c r="M12" s="15">
        <v>9</v>
      </c>
      <c r="N12" s="15">
        <v>0</v>
      </c>
      <c r="O12" s="15">
        <v>0</v>
      </c>
      <c r="P12" s="15">
        <v>0</v>
      </c>
      <c r="V12" s="18"/>
    </row>
    <row r="13" spans="1:22" ht="13.75" x14ac:dyDescent="0.2">
      <c r="A13" s="13">
        <v>2</v>
      </c>
      <c r="B13" s="13">
        <v>2</v>
      </c>
      <c r="C13" s="14" t="s">
        <v>19</v>
      </c>
      <c r="D13" s="14" t="s">
        <v>16</v>
      </c>
      <c r="E13" s="14" t="s">
        <v>16</v>
      </c>
      <c r="F13" s="15">
        <v>1</v>
      </c>
      <c r="G13" s="15">
        <v>2</v>
      </c>
      <c r="H13" s="15">
        <v>2</v>
      </c>
      <c r="I13" s="15">
        <v>2</v>
      </c>
      <c r="J13" s="15">
        <v>4</v>
      </c>
      <c r="K13" s="16">
        <v>2</v>
      </c>
      <c r="L13" s="15">
        <v>1</v>
      </c>
      <c r="M13" s="15">
        <v>7</v>
      </c>
      <c r="N13" s="15">
        <v>0</v>
      </c>
      <c r="O13" s="15">
        <v>2</v>
      </c>
      <c r="P13" s="15">
        <v>0</v>
      </c>
    </row>
    <row r="14" spans="1:22" ht="13.75" x14ac:dyDescent="0.2">
      <c r="A14" s="13">
        <v>2</v>
      </c>
      <c r="B14" s="13">
        <v>2</v>
      </c>
      <c r="C14" s="15">
        <v>2</v>
      </c>
      <c r="D14" s="14" t="s">
        <v>16</v>
      </c>
      <c r="E14" s="14" t="s">
        <v>16</v>
      </c>
      <c r="F14" s="15">
        <v>2</v>
      </c>
      <c r="G14" s="15">
        <v>2</v>
      </c>
      <c r="H14" s="15">
        <v>5</v>
      </c>
      <c r="I14" s="15">
        <v>5</v>
      </c>
      <c r="J14" s="15">
        <v>3</v>
      </c>
      <c r="K14" s="16">
        <v>2</v>
      </c>
      <c r="L14" s="15">
        <v>0</v>
      </c>
      <c r="M14" s="15">
        <v>7</v>
      </c>
      <c r="N14" s="15">
        <v>1</v>
      </c>
      <c r="O14" s="15">
        <v>0</v>
      </c>
      <c r="P14" s="15">
        <v>2</v>
      </c>
    </row>
    <row r="15" spans="1:22" ht="13.75" x14ac:dyDescent="0.2">
      <c r="A15" s="13">
        <v>1</v>
      </c>
      <c r="B15" s="13">
        <v>1</v>
      </c>
      <c r="C15" s="15">
        <v>2</v>
      </c>
      <c r="D15" s="14" t="s">
        <v>10</v>
      </c>
      <c r="E15" s="14" t="s">
        <v>10</v>
      </c>
      <c r="F15" s="15">
        <v>1</v>
      </c>
      <c r="G15" s="15">
        <v>1</v>
      </c>
      <c r="H15" s="15">
        <v>5</v>
      </c>
      <c r="I15" s="15">
        <v>1</v>
      </c>
      <c r="J15" s="15">
        <v>1</v>
      </c>
      <c r="K15" s="16">
        <v>2</v>
      </c>
      <c r="L15" s="15">
        <v>8</v>
      </c>
      <c r="M15" s="15">
        <v>1</v>
      </c>
      <c r="N15" s="15">
        <v>0</v>
      </c>
      <c r="O15" s="15">
        <v>0</v>
      </c>
      <c r="P15" s="15">
        <v>1</v>
      </c>
    </row>
    <row r="16" spans="1:22" ht="13.75" x14ac:dyDescent="0.2">
      <c r="A16" s="13">
        <v>1</v>
      </c>
      <c r="B16" s="13">
        <v>1</v>
      </c>
      <c r="C16" s="14" t="s">
        <v>10</v>
      </c>
      <c r="D16" s="14" t="s">
        <v>10</v>
      </c>
      <c r="E16" s="14" t="s">
        <v>10</v>
      </c>
      <c r="F16" s="15">
        <v>1</v>
      </c>
      <c r="G16" s="15">
        <v>1</v>
      </c>
      <c r="H16" s="15">
        <v>1</v>
      </c>
      <c r="I16" s="15">
        <v>1</v>
      </c>
      <c r="J16" s="15">
        <v>1</v>
      </c>
      <c r="K16" s="16">
        <v>2</v>
      </c>
      <c r="L16" s="15">
        <v>10</v>
      </c>
      <c r="M16" s="15">
        <v>0</v>
      </c>
      <c r="N16" s="15">
        <v>0</v>
      </c>
      <c r="O16" s="15">
        <v>0</v>
      </c>
      <c r="P16" s="15">
        <v>0</v>
      </c>
    </row>
    <row r="17" spans="1:17" ht="13.75" x14ac:dyDescent="0.2">
      <c r="A17" s="13">
        <v>2</v>
      </c>
      <c r="B17" s="13">
        <v>2</v>
      </c>
      <c r="C17" s="15">
        <v>2</v>
      </c>
      <c r="D17" s="14" t="s">
        <v>16</v>
      </c>
      <c r="E17" s="14" t="s">
        <v>16</v>
      </c>
      <c r="F17" s="15">
        <v>2</v>
      </c>
      <c r="G17" s="15">
        <v>2</v>
      </c>
      <c r="H17" s="15">
        <v>2</v>
      </c>
      <c r="I17" s="15">
        <v>2</v>
      </c>
      <c r="J17" s="15">
        <v>2</v>
      </c>
      <c r="K17" s="16">
        <v>2</v>
      </c>
      <c r="L17" s="15">
        <v>0</v>
      </c>
      <c r="M17" s="15">
        <v>10</v>
      </c>
      <c r="N17" s="15">
        <v>0</v>
      </c>
      <c r="O17" s="15">
        <v>0</v>
      </c>
      <c r="P17" s="15">
        <v>0</v>
      </c>
    </row>
    <row r="18" spans="1:17" ht="13.75" x14ac:dyDescent="0.2">
      <c r="A18" s="13">
        <v>2</v>
      </c>
      <c r="B18" s="13">
        <v>2</v>
      </c>
      <c r="C18" s="15">
        <v>2</v>
      </c>
      <c r="D18" s="14" t="s">
        <v>16</v>
      </c>
      <c r="E18" s="14" t="s">
        <v>16</v>
      </c>
      <c r="F18" s="15">
        <v>2</v>
      </c>
      <c r="G18" s="15">
        <v>2</v>
      </c>
      <c r="H18" s="15">
        <v>2</v>
      </c>
      <c r="I18" s="15">
        <v>2</v>
      </c>
      <c r="J18" s="15">
        <v>2</v>
      </c>
      <c r="K18" s="16">
        <v>2</v>
      </c>
      <c r="L18" s="15">
        <v>0</v>
      </c>
      <c r="M18" s="15">
        <v>10</v>
      </c>
      <c r="N18" s="15">
        <v>0</v>
      </c>
      <c r="O18" s="15">
        <v>0</v>
      </c>
      <c r="P18" s="15">
        <v>0</v>
      </c>
    </row>
    <row r="19" spans="1:17" ht="13.75" x14ac:dyDescent="0.2">
      <c r="A19" s="13">
        <v>2</v>
      </c>
      <c r="B19" s="13">
        <v>3</v>
      </c>
      <c r="C19" s="14" t="s">
        <v>19</v>
      </c>
      <c r="D19" s="15">
        <v>4</v>
      </c>
      <c r="E19" s="14" t="s">
        <v>16</v>
      </c>
      <c r="F19" s="15">
        <v>2</v>
      </c>
      <c r="G19" s="15">
        <v>3</v>
      </c>
      <c r="H19" s="15">
        <v>2</v>
      </c>
      <c r="I19" s="15">
        <v>3</v>
      </c>
      <c r="J19" s="15">
        <v>2</v>
      </c>
      <c r="K19" s="16">
        <v>2</v>
      </c>
      <c r="L19" s="15">
        <v>0</v>
      </c>
      <c r="M19" s="15">
        <v>5</v>
      </c>
      <c r="N19" s="15">
        <v>3</v>
      </c>
      <c r="O19" s="15">
        <v>2</v>
      </c>
      <c r="P19" s="15">
        <v>0</v>
      </c>
    </row>
    <row r="20" spans="1:17" ht="13.75" x14ac:dyDescent="0.2">
      <c r="A20" s="13">
        <v>1</v>
      </c>
      <c r="B20" s="13">
        <v>1</v>
      </c>
      <c r="C20" s="14" t="s">
        <v>10</v>
      </c>
      <c r="D20" s="14" t="s">
        <v>10</v>
      </c>
      <c r="E20" s="14" t="s">
        <v>10</v>
      </c>
      <c r="F20" s="15">
        <v>1</v>
      </c>
      <c r="G20" s="15">
        <v>1</v>
      </c>
      <c r="H20" s="15">
        <v>1</v>
      </c>
      <c r="I20" s="15">
        <v>1</v>
      </c>
      <c r="J20" s="15">
        <v>1</v>
      </c>
      <c r="K20" s="16">
        <v>2</v>
      </c>
      <c r="L20" s="15">
        <v>10</v>
      </c>
      <c r="M20" s="15">
        <v>0</v>
      </c>
      <c r="N20" s="15">
        <v>0</v>
      </c>
      <c r="O20" s="15">
        <v>0</v>
      </c>
      <c r="P20" s="15">
        <v>0</v>
      </c>
    </row>
    <row r="21" spans="1:17" ht="13.75" x14ac:dyDescent="0.2">
      <c r="A21" s="13">
        <v>2</v>
      </c>
      <c r="B21" s="13">
        <v>2</v>
      </c>
      <c r="C21" s="15">
        <v>5</v>
      </c>
      <c r="D21" s="15">
        <v>4</v>
      </c>
      <c r="E21" s="15">
        <v>4</v>
      </c>
      <c r="F21" s="15">
        <v>2</v>
      </c>
      <c r="G21" s="15">
        <v>2</v>
      </c>
      <c r="H21" s="15">
        <v>1</v>
      </c>
      <c r="I21" s="15">
        <v>2</v>
      </c>
      <c r="J21" s="15">
        <v>2</v>
      </c>
      <c r="K21" s="16">
        <v>2</v>
      </c>
      <c r="L21" s="15">
        <v>1</v>
      </c>
      <c r="M21" s="15">
        <v>6</v>
      </c>
      <c r="N21" s="15">
        <v>0</v>
      </c>
      <c r="O21" s="15">
        <v>2</v>
      </c>
      <c r="P21" s="15">
        <v>1</v>
      </c>
    </row>
    <row r="22" spans="1:17" ht="13.75" x14ac:dyDescent="0.2">
      <c r="A22" s="13">
        <v>1</v>
      </c>
      <c r="B22" s="13">
        <v>1</v>
      </c>
      <c r="C22" s="14" t="s">
        <v>10</v>
      </c>
      <c r="D22" s="14" t="s">
        <v>10</v>
      </c>
      <c r="E22" s="14" t="s">
        <v>10</v>
      </c>
      <c r="F22" s="15">
        <v>1</v>
      </c>
      <c r="G22" s="15">
        <v>1</v>
      </c>
      <c r="H22" s="15">
        <v>1</v>
      </c>
      <c r="I22" s="15">
        <v>2</v>
      </c>
      <c r="J22" s="15">
        <v>1</v>
      </c>
      <c r="K22" s="16">
        <v>2</v>
      </c>
      <c r="L22" s="15">
        <v>9</v>
      </c>
      <c r="M22" s="15">
        <v>1</v>
      </c>
      <c r="N22" s="15">
        <v>0</v>
      </c>
      <c r="O22" s="15">
        <v>0</v>
      </c>
      <c r="P22" s="15">
        <v>0</v>
      </c>
    </row>
    <row r="23" spans="1:17" ht="13.75" x14ac:dyDescent="0.2">
      <c r="A23" s="13">
        <v>2</v>
      </c>
      <c r="B23" s="13">
        <v>1</v>
      </c>
      <c r="C23" s="14" t="s">
        <v>10</v>
      </c>
      <c r="D23" s="14" t="s">
        <v>10</v>
      </c>
      <c r="E23" s="14" t="s">
        <v>10</v>
      </c>
      <c r="F23" s="15">
        <v>2</v>
      </c>
      <c r="G23" s="15">
        <v>1</v>
      </c>
      <c r="H23" s="15">
        <v>1</v>
      </c>
      <c r="I23" s="15">
        <v>2</v>
      </c>
      <c r="J23" s="15">
        <v>1</v>
      </c>
      <c r="K23" s="16">
        <v>2</v>
      </c>
      <c r="L23" s="15">
        <v>7</v>
      </c>
      <c r="M23" s="15">
        <v>3</v>
      </c>
      <c r="N23" s="15">
        <v>0</v>
      </c>
      <c r="O23" s="15">
        <v>0</v>
      </c>
      <c r="P23" s="15">
        <v>0</v>
      </c>
    </row>
    <row r="24" spans="1:17" ht="13.75" x14ac:dyDescent="0.2">
      <c r="A24" s="13">
        <v>1</v>
      </c>
      <c r="B24" s="13">
        <v>1</v>
      </c>
      <c r="C24" s="14" t="s">
        <v>10</v>
      </c>
      <c r="D24" s="14" t="s">
        <v>10</v>
      </c>
      <c r="E24" s="14" t="s">
        <v>10</v>
      </c>
      <c r="F24" s="15">
        <v>1</v>
      </c>
      <c r="G24" s="15">
        <v>1</v>
      </c>
      <c r="H24" s="15">
        <v>5</v>
      </c>
      <c r="I24" s="15">
        <v>1</v>
      </c>
      <c r="J24" s="15">
        <v>1</v>
      </c>
      <c r="K24" s="16">
        <v>2</v>
      </c>
      <c r="L24" s="15">
        <v>9</v>
      </c>
      <c r="M24" s="15">
        <v>0</v>
      </c>
      <c r="N24" s="15">
        <v>0</v>
      </c>
      <c r="O24" s="15">
        <v>0</v>
      </c>
      <c r="P24" s="15">
        <v>1</v>
      </c>
    </row>
    <row r="25" spans="1:17" ht="13.75" x14ac:dyDescent="0.2">
      <c r="A25" s="13">
        <v>1</v>
      </c>
      <c r="B25" s="13">
        <v>1</v>
      </c>
      <c r="C25" s="14" t="s">
        <v>10</v>
      </c>
      <c r="D25" s="14" t="s">
        <v>10</v>
      </c>
      <c r="E25" s="14" t="s">
        <v>10</v>
      </c>
      <c r="F25" s="15">
        <v>1</v>
      </c>
      <c r="G25" s="15">
        <v>1</v>
      </c>
      <c r="H25" s="15">
        <v>1</v>
      </c>
      <c r="I25" s="15">
        <v>2</v>
      </c>
      <c r="J25" s="15">
        <v>1</v>
      </c>
      <c r="K25" s="16">
        <v>2</v>
      </c>
      <c r="L25" s="15">
        <v>9</v>
      </c>
      <c r="M25" s="15">
        <v>1</v>
      </c>
      <c r="N25" s="15">
        <v>0</v>
      </c>
      <c r="O25" s="15">
        <v>0</v>
      </c>
      <c r="P25" s="15">
        <v>0</v>
      </c>
    </row>
    <row r="26" spans="1:17" ht="13.75" x14ac:dyDescent="0.2">
      <c r="A26" s="13">
        <v>2</v>
      </c>
      <c r="B26" s="13">
        <v>4</v>
      </c>
      <c r="C26" s="15">
        <v>2</v>
      </c>
      <c r="D26" s="15">
        <v>4</v>
      </c>
      <c r="E26" s="14" t="s">
        <v>16</v>
      </c>
      <c r="F26" s="15">
        <v>2</v>
      </c>
      <c r="G26" s="15">
        <v>1</v>
      </c>
      <c r="H26" s="15">
        <v>1</v>
      </c>
      <c r="I26" s="15">
        <v>3</v>
      </c>
      <c r="J26" s="15">
        <v>4</v>
      </c>
      <c r="K26" s="16">
        <v>2</v>
      </c>
      <c r="L26" s="15">
        <v>2</v>
      </c>
      <c r="M26" s="15">
        <v>4</v>
      </c>
      <c r="N26" s="15">
        <v>1</v>
      </c>
      <c r="O26" s="15">
        <v>3</v>
      </c>
      <c r="P26" s="15">
        <v>0</v>
      </c>
    </row>
    <row r="27" spans="1:17" ht="13.75" x14ac:dyDescent="0.2">
      <c r="A27" s="13">
        <v>2</v>
      </c>
      <c r="B27" s="13">
        <v>2</v>
      </c>
      <c r="C27" s="15">
        <v>2</v>
      </c>
      <c r="D27" s="14" t="s">
        <v>16</v>
      </c>
      <c r="E27" s="14" t="s">
        <v>16</v>
      </c>
      <c r="F27" s="15">
        <v>2</v>
      </c>
      <c r="G27" s="15">
        <v>2</v>
      </c>
      <c r="H27" s="15">
        <v>1</v>
      </c>
      <c r="I27" s="15">
        <v>1</v>
      </c>
      <c r="J27" s="15">
        <v>2</v>
      </c>
      <c r="K27" s="16">
        <v>2</v>
      </c>
      <c r="L27" s="15">
        <v>2</v>
      </c>
      <c r="M27" s="15">
        <v>8</v>
      </c>
      <c r="N27" s="15">
        <v>0</v>
      </c>
      <c r="O27" s="15">
        <v>0</v>
      </c>
      <c r="P27" s="15">
        <v>0</v>
      </c>
    </row>
    <row r="28" spans="1:17" ht="13.75" x14ac:dyDescent="0.2">
      <c r="A28" s="13">
        <v>4</v>
      </c>
      <c r="B28" s="13">
        <v>1</v>
      </c>
      <c r="C28" s="14" t="s">
        <v>10</v>
      </c>
      <c r="D28" s="14" t="s">
        <v>10</v>
      </c>
      <c r="E28" s="14" t="s">
        <v>10</v>
      </c>
      <c r="F28" s="15">
        <v>2</v>
      </c>
      <c r="G28" s="15">
        <v>2</v>
      </c>
      <c r="H28" s="15">
        <v>4</v>
      </c>
      <c r="I28" s="15">
        <v>2</v>
      </c>
      <c r="J28" s="15">
        <v>1</v>
      </c>
      <c r="K28" s="16">
        <v>2</v>
      </c>
      <c r="L28" s="15">
        <v>5</v>
      </c>
      <c r="M28" s="15">
        <v>3</v>
      </c>
      <c r="N28" s="15">
        <v>0</v>
      </c>
      <c r="O28" s="15">
        <v>2</v>
      </c>
      <c r="P28" s="15">
        <v>0</v>
      </c>
    </row>
    <row r="29" spans="1:17" ht="13.75" x14ac:dyDescent="0.2">
      <c r="A29" s="13">
        <v>1</v>
      </c>
      <c r="B29" s="13">
        <v>3</v>
      </c>
      <c r="C29" s="15">
        <v>3</v>
      </c>
      <c r="D29" s="14" t="s">
        <v>10</v>
      </c>
      <c r="E29" s="14" t="s">
        <v>16</v>
      </c>
      <c r="F29" s="15">
        <v>4</v>
      </c>
      <c r="G29" s="15">
        <v>1</v>
      </c>
      <c r="H29" s="15">
        <v>2</v>
      </c>
      <c r="I29" s="15">
        <v>1</v>
      </c>
      <c r="J29" s="15">
        <v>2</v>
      </c>
      <c r="K29" s="16">
        <v>2</v>
      </c>
      <c r="L29" s="15">
        <v>4</v>
      </c>
      <c r="M29" s="15">
        <v>3</v>
      </c>
      <c r="N29" s="15">
        <v>2</v>
      </c>
      <c r="O29" s="15">
        <v>1</v>
      </c>
      <c r="P29" s="15">
        <v>0</v>
      </c>
    </row>
    <row r="30" spans="1:17" ht="13.75" x14ac:dyDescent="0.2">
      <c r="A30" s="13">
        <v>2</v>
      </c>
      <c r="B30" s="13">
        <v>1</v>
      </c>
      <c r="C30" s="15">
        <v>2</v>
      </c>
      <c r="D30" s="14" t="s">
        <v>10</v>
      </c>
      <c r="E30" s="14" t="s">
        <v>16</v>
      </c>
      <c r="F30" s="15">
        <v>2</v>
      </c>
      <c r="G30" s="15">
        <v>2</v>
      </c>
      <c r="H30" s="15">
        <v>1</v>
      </c>
      <c r="I30" s="15">
        <v>2</v>
      </c>
      <c r="J30" s="15">
        <v>2</v>
      </c>
      <c r="K30" s="16">
        <v>2</v>
      </c>
      <c r="L30" s="15">
        <v>3</v>
      </c>
      <c r="M30" s="15">
        <v>7</v>
      </c>
      <c r="N30" s="15">
        <v>0</v>
      </c>
      <c r="O30" s="15">
        <v>0</v>
      </c>
      <c r="P30" s="15">
        <v>0</v>
      </c>
    </row>
    <row r="31" spans="1:17" ht="13.75" x14ac:dyDescent="0.2">
      <c r="A31" s="13"/>
      <c r="B31" s="13"/>
      <c r="C31" s="15"/>
      <c r="D31" s="15"/>
      <c r="E31" s="15"/>
      <c r="F31" s="15"/>
      <c r="G31" s="15"/>
      <c r="H31" s="15"/>
      <c r="I31" s="15"/>
      <c r="J31" s="15"/>
      <c r="K31" s="19"/>
      <c r="L31" s="20" t="s">
        <v>11</v>
      </c>
      <c r="M31" s="20" t="s">
        <v>17</v>
      </c>
      <c r="N31" s="20" t="s">
        <v>42</v>
      </c>
      <c r="O31" s="20" t="s">
        <v>14</v>
      </c>
      <c r="P31" s="20" t="s">
        <v>43</v>
      </c>
      <c r="Q31" s="21"/>
    </row>
    <row r="32" spans="1:17" ht="15.8" customHeight="1" x14ac:dyDescent="0.2">
      <c r="L32" s="23">
        <v>98</v>
      </c>
      <c r="M32" s="23">
        <v>95</v>
      </c>
      <c r="N32" s="23">
        <v>8</v>
      </c>
      <c r="O32" s="23">
        <v>13</v>
      </c>
      <c r="P32" s="23">
        <v>6</v>
      </c>
      <c r="Q32" s="24" t="s">
        <v>50</v>
      </c>
    </row>
    <row r="33" spans="12:17" ht="15.8" customHeight="1" x14ac:dyDescent="0.2">
      <c r="L33" s="25">
        <v>0.44550000000000001</v>
      </c>
      <c r="M33" s="25">
        <v>0.43190000000000001</v>
      </c>
      <c r="N33" s="25">
        <v>3.6400000000000002E-2</v>
      </c>
      <c r="O33" s="25">
        <v>5.91E-2</v>
      </c>
      <c r="P33" s="25">
        <v>2.7300000000000001E-2</v>
      </c>
      <c r="Q33" s="24" t="s">
        <v>44</v>
      </c>
    </row>
    <row r="34" spans="12:17" ht="15.8" customHeight="1" x14ac:dyDescent="0.2">
      <c r="L34" s="26">
        <v>49</v>
      </c>
      <c r="M34" s="26">
        <v>25</v>
      </c>
      <c r="N34" s="26">
        <v>2</v>
      </c>
      <c r="O34" s="26">
        <v>4</v>
      </c>
      <c r="P34" s="26">
        <v>0</v>
      </c>
      <c r="Q34" s="27" t="s">
        <v>45</v>
      </c>
    </row>
    <row r="35" spans="12:17" ht="15.8" customHeight="1" x14ac:dyDescent="0.2">
      <c r="L35" s="28">
        <v>0.61250000000000004</v>
      </c>
      <c r="M35" s="28">
        <v>0.3125</v>
      </c>
      <c r="N35" s="28">
        <v>2.5000000000000001E-2</v>
      </c>
      <c r="O35" s="29">
        <v>0.05</v>
      </c>
      <c r="P35" s="29">
        <v>0</v>
      </c>
      <c r="Q35" s="27" t="s">
        <v>46</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B135F-25D1-4021-A997-C440619BF5A9}">
  <dimension ref="A1:AC31"/>
  <sheetViews>
    <sheetView topLeftCell="I1" zoomScaleNormal="100" workbookViewId="0">
      <selection activeCell="AH10" sqref="AH10"/>
    </sheetView>
  </sheetViews>
  <sheetFormatPr defaultRowHeight="13.05" x14ac:dyDescent="0.2"/>
  <cols>
    <col min="1" max="1" width="15.5" customWidth="1"/>
    <col min="24" max="24" width="14.625" customWidth="1"/>
  </cols>
  <sheetData>
    <row r="1" spans="1:29" x14ac:dyDescent="0.2">
      <c r="A1" s="1" t="s">
        <v>5</v>
      </c>
      <c r="B1" s="1"/>
      <c r="C1" s="1"/>
      <c r="D1" s="1"/>
      <c r="E1" s="1"/>
      <c r="F1" s="1"/>
      <c r="G1" s="1"/>
      <c r="H1" s="1"/>
      <c r="I1" s="1"/>
      <c r="K1" s="1"/>
      <c r="L1" s="1" t="s">
        <v>6</v>
      </c>
      <c r="M1" s="4" t="s">
        <v>25</v>
      </c>
      <c r="N1" s="4" t="s">
        <v>26</v>
      </c>
      <c r="O1" s="4" t="s">
        <v>27</v>
      </c>
      <c r="P1" s="4" t="s">
        <v>28</v>
      </c>
      <c r="Q1" s="4" t="s">
        <v>29</v>
      </c>
      <c r="R1" s="4" t="s">
        <v>30</v>
      </c>
      <c r="S1" s="4" t="s">
        <v>31</v>
      </c>
      <c r="T1" s="4" t="s">
        <v>32</v>
      </c>
      <c r="U1" s="4" t="s">
        <v>33</v>
      </c>
      <c r="V1" s="4" t="s">
        <v>34</v>
      </c>
      <c r="W1" s="4" t="s">
        <v>35</v>
      </c>
      <c r="Y1" s="4" t="s">
        <v>36</v>
      </c>
      <c r="Z1" s="4" t="s">
        <v>37</v>
      </c>
      <c r="AA1" s="4" t="s">
        <v>38</v>
      </c>
      <c r="AB1" s="4" t="s">
        <v>39</v>
      </c>
      <c r="AC1" s="4" t="s">
        <v>40</v>
      </c>
    </row>
    <row r="2" spans="1:29" ht="13.75" x14ac:dyDescent="0.2">
      <c r="A2" s="4">
        <v>1</v>
      </c>
      <c r="B2" s="5">
        <v>1</v>
      </c>
      <c r="C2" s="5">
        <v>1</v>
      </c>
      <c r="D2" s="6" t="s">
        <v>10</v>
      </c>
      <c r="E2" s="6" t="s">
        <v>10</v>
      </c>
      <c r="F2" s="6" t="s">
        <v>10</v>
      </c>
      <c r="G2" s="8">
        <v>2</v>
      </c>
      <c r="H2" s="8">
        <v>1</v>
      </c>
      <c r="I2" s="8">
        <v>4</v>
      </c>
      <c r="J2" s="8">
        <v>2</v>
      </c>
      <c r="K2" s="8">
        <v>1</v>
      </c>
      <c r="L2" s="8" t="s">
        <v>11</v>
      </c>
      <c r="M2" s="10">
        <f t="shared" ref="M2:M31" si="0">COUNTIF(B2:K2,1)</f>
        <v>7</v>
      </c>
      <c r="N2" s="10">
        <f t="shared" ref="N2:N31" si="1">COUNTIF(B2:K2,2)</f>
        <v>2</v>
      </c>
      <c r="O2">
        <f t="shared" ref="O2:O31" si="2">COUNTIF(B2:K2,3)</f>
        <v>0</v>
      </c>
      <c r="P2">
        <f t="shared" ref="P2:P31" si="3">COUNTIF(B2:K2,4)</f>
        <v>1</v>
      </c>
      <c r="Q2">
        <f t="shared" ref="Q2:Q31" si="4">COUNTIF(B2:K2,5)</f>
        <v>0</v>
      </c>
      <c r="R2">
        <f t="shared" ref="R2:R31" si="5">M2*10</f>
        <v>70</v>
      </c>
      <c r="S2">
        <f t="shared" ref="S2:S31" si="6">N2*10</f>
        <v>20</v>
      </c>
      <c r="T2">
        <f t="shared" ref="T2:T31" si="7">O2*10</f>
        <v>0</v>
      </c>
      <c r="U2">
        <f t="shared" ref="U2:U31" si="8">P2*10</f>
        <v>10</v>
      </c>
      <c r="V2">
        <f t="shared" ref="V2:V31" si="9">Q2*10</f>
        <v>0</v>
      </c>
      <c r="W2">
        <f t="shared" ref="W2:W31" si="10">IF(MAX(M2:Q2)=M2,1,IF(MAX(M2:Q2)=N2,2,IF(MAX(M2:Q2)=O2,3,IF(MAX(M2:Q2)=P2,4,IF(MAX(M2:Q2)=Q2,5,0)))))</f>
        <v>1</v>
      </c>
      <c r="X2" s="4">
        <v>1</v>
      </c>
      <c r="Y2" s="11">
        <f>(SUM(M2:M21)/(10*ROWS(M2:M21))*10)/10</f>
        <v>0.53</v>
      </c>
      <c r="Z2" s="11">
        <f>(SUM(N2:N21)/(10*ROWS(N2:N21))*10)/10</f>
        <v>0.36499999999999999</v>
      </c>
      <c r="AA2" s="11">
        <f>(SUM(O2:O21)/(10*ROWS(O2:O21))*10)/10</f>
        <v>3.5000000000000003E-2</v>
      </c>
      <c r="AB2" s="11">
        <f>(SUM(P2:P21)/(10*ROWS(P2:P21))*10)/10</f>
        <v>5.5000000000000007E-2</v>
      </c>
      <c r="AC2" s="11">
        <f>(SUM(Q2:Q21)/(10*ROWS(Q2:Q21))*10)/10</f>
        <v>1.4999999999999999E-2</v>
      </c>
    </row>
    <row r="3" spans="1:29" ht="13.75" x14ac:dyDescent="0.2">
      <c r="A3" s="4">
        <v>1</v>
      </c>
      <c r="B3" s="5">
        <v>2</v>
      </c>
      <c r="C3" s="5">
        <v>2</v>
      </c>
      <c r="D3" s="6" t="s">
        <v>10</v>
      </c>
      <c r="E3" s="6" t="s">
        <v>13</v>
      </c>
      <c r="F3" s="6" t="s">
        <v>10</v>
      </c>
      <c r="G3" s="8">
        <v>2</v>
      </c>
      <c r="H3" s="8">
        <v>2</v>
      </c>
      <c r="I3" s="8">
        <v>1</v>
      </c>
      <c r="J3" s="8">
        <v>2</v>
      </c>
      <c r="K3" s="8">
        <v>1</v>
      </c>
      <c r="L3" s="8" t="s">
        <v>14</v>
      </c>
      <c r="M3" s="10">
        <f t="shared" si="0"/>
        <v>4</v>
      </c>
      <c r="N3" s="10">
        <f t="shared" si="1"/>
        <v>5</v>
      </c>
      <c r="O3">
        <f t="shared" si="2"/>
        <v>1</v>
      </c>
      <c r="P3">
        <f t="shared" si="3"/>
        <v>0</v>
      </c>
      <c r="Q3">
        <f t="shared" si="4"/>
        <v>0</v>
      </c>
      <c r="R3">
        <f t="shared" si="5"/>
        <v>40</v>
      </c>
      <c r="S3">
        <f t="shared" si="6"/>
        <v>50</v>
      </c>
      <c r="T3">
        <f t="shared" si="7"/>
        <v>10</v>
      </c>
      <c r="U3">
        <f t="shared" si="8"/>
        <v>0</v>
      </c>
      <c r="V3">
        <f t="shared" si="9"/>
        <v>0</v>
      </c>
      <c r="W3">
        <f t="shared" si="10"/>
        <v>2</v>
      </c>
      <c r="X3" s="4">
        <v>2</v>
      </c>
      <c r="Y3" s="11">
        <f>(SUM(M22:M25)/(10*ROWS(M22:M25))*10)/10</f>
        <v>0.8</v>
      </c>
      <c r="Z3" s="11">
        <f>(SUM(N22:N25)/(10*ROWS(N22:N25))*10)/10</f>
        <v>0.17499999999999999</v>
      </c>
      <c r="AA3" s="11">
        <f>(SUM(O22:O25)/(10*ROWS(O22:O25))*10)/10</f>
        <v>0</v>
      </c>
      <c r="AB3" s="11">
        <f>(SUM(P22:P25)/(10*ROWS(P22:P25))*10)/10</f>
        <v>2.5000000000000001E-2</v>
      </c>
      <c r="AC3" s="11">
        <f>(SUM(Q22:Q25)/(10*ROWS(Q22:Q25))*10)/10</f>
        <v>0</v>
      </c>
    </row>
    <row r="4" spans="1:29" ht="13.75" x14ac:dyDescent="0.2">
      <c r="A4" s="4">
        <v>1</v>
      </c>
      <c r="B4" s="5">
        <v>1</v>
      </c>
      <c r="C4" s="5">
        <v>1</v>
      </c>
      <c r="D4" s="6" t="s">
        <v>10</v>
      </c>
      <c r="E4" s="6" t="s">
        <v>10</v>
      </c>
      <c r="F4" s="6" t="s">
        <v>10</v>
      </c>
      <c r="G4" s="8">
        <v>1</v>
      </c>
      <c r="H4" s="8">
        <v>1</v>
      </c>
      <c r="I4" s="8">
        <v>1</v>
      </c>
      <c r="J4" s="8">
        <v>1</v>
      </c>
      <c r="K4" s="8">
        <v>1</v>
      </c>
      <c r="L4" s="8" t="s">
        <v>11</v>
      </c>
      <c r="M4" s="10">
        <f t="shared" si="0"/>
        <v>10</v>
      </c>
      <c r="N4" s="10">
        <f t="shared" si="1"/>
        <v>0</v>
      </c>
      <c r="O4">
        <f t="shared" si="2"/>
        <v>0</v>
      </c>
      <c r="P4">
        <f t="shared" si="3"/>
        <v>0</v>
      </c>
      <c r="Q4">
        <f t="shared" si="4"/>
        <v>0</v>
      </c>
      <c r="R4">
        <f t="shared" si="5"/>
        <v>100</v>
      </c>
      <c r="S4">
        <f t="shared" si="6"/>
        <v>0</v>
      </c>
      <c r="T4">
        <f t="shared" si="7"/>
        <v>0</v>
      </c>
      <c r="U4">
        <f t="shared" si="8"/>
        <v>0</v>
      </c>
      <c r="V4">
        <f t="shared" si="9"/>
        <v>0</v>
      </c>
      <c r="W4">
        <f t="shared" si="10"/>
        <v>1</v>
      </c>
      <c r="X4" s="4">
        <v>0</v>
      </c>
      <c r="Y4" s="11">
        <f>(SUM(M26:M31)/(10*ROWS(M26:M31))*10)/10</f>
        <v>0.15</v>
      </c>
      <c r="Z4" s="11">
        <f>(SUM(N26:N31)/(10*ROWS(N26:N31))*10)/10</f>
        <v>0.66666666666666663</v>
      </c>
      <c r="AA4" s="11">
        <f>(SUM(O26:O31)/(10*ROWS(O26:O31))*10)/10</f>
        <v>0.05</v>
      </c>
      <c r="AB4" s="11">
        <f>(SUM(P26:P31)/(10*ROWS(P26:P31))*10)/10</f>
        <v>8.3333333333333329E-2</v>
      </c>
      <c r="AC4" s="11">
        <f>(SUM(Q26:Q31)/(10*ROWS(Q26:Q31))*10)/10</f>
        <v>0.05</v>
      </c>
    </row>
    <row r="5" spans="1:29" ht="13.75" x14ac:dyDescent="0.2">
      <c r="A5" s="4">
        <v>1</v>
      </c>
      <c r="B5" s="5">
        <v>2</v>
      </c>
      <c r="C5" s="5">
        <v>1</v>
      </c>
      <c r="D5" s="8">
        <v>5</v>
      </c>
      <c r="E5" s="8">
        <v>4</v>
      </c>
      <c r="F5" s="6" t="s">
        <v>16</v>
      </c>
      <c r="G5" s="8">
        <v>2</v>
      </c>
      <c r="H5" s="8">
        <v>2</v>
      </c>
      <c r="I5" s="8">
        <v>1</v>
      </c>
      <c r="J5" s="8">
        <v>2</v>
      </c>
      <c r="K5" s="8">
        <v>1</v>
      </c>
      <c r="L5" s="8" t="s">
        <v>17</v>
      </c>
      <c r="M5" s="10">
        <f t="shared" si="0"/>
        <v>3</v>
      </c>
      <c r="N5" s="10">
        <f t="shared" si="1"/>
        <v>5</v>
      </c>
      <c r="O5">
        <f t="shared" si="2"/>
        <v>0</v>
      </c>
      <c r="P5">
        <f t="shared" si="3"/>
        <v>1</v>
      </c>
      <c r="Q5">
        <f t="shared" si="4"/>
        <v>1</v>
      </c>
      <c r="R5">
        <f t="shared" si="5"/>
        <v>30</v>
      </c>
      <c r="S5">
        <f t="shared" si="6"/>
        <v>50</v>
      </c>
      <c r="T5">
        <f t="shared" si="7"/>
        <v>0</v>
      </c>
      <c r="U5">
        <f t="shared" si="8"/>
        <v>10</v>
      </c>
      <c r="V5">
        <f t="shared" si="9"/>
        <v>10</v>
      </c>
      <c r="W5">
        <f t="shared" si="10"/>
        <v>2</v>
      </c>
    </row>
    <row r="6" spans="1:29" ht="13.75" x14ac:dyDescent="0.2">
      <c r="A6" s="4">
        <v>1</v>
      </c>
      <c r="B6" s="5">
        <v>1</v>
      </c>
      <c r="C6" s="5">
        <v>1</v>
      </c>
      <c r="D6" s="8">
        <v>2</v>
      </c>
      <c r="E6" s="6" t="s">
        <v>10</v>
      </c>
      <c r="F6" s="6" t="s">
        <v>10</v>
      </c>
      <c r="G6" s="8">
        <v>1</v>
      </c>
      <c r="H6" s="8">
        <v>1</v>
      </c>
      <c r="I6" s="8">
        <v>5</v>
      </c>
      <c r="J6" s="8">
        <v>1</v>
      </c>
      <c r="K6" s="8">
        <v>1</v>
      </c>
      <c r="L6" s="8" t="s">
        <v>11</v>
      </c>
      <c r="M6" s="10">
        <f t="shared" si="0"/>
        <v>8</v>
      </c>
      <c r="N6" s="10">
        <f t="shared" si="1"/>
        <v>1</v>
      </c>
      <c r="O6">
        <f t="shared" si="2"/>
        <v>0</v>
      </c>
      <c r="P6">
        <f t="shared" si="3"/>
        <v>0</v>
      </c>
      <c r="Q6">
        <f t="shared" si="4"/>
        <v>1</v>
      </c>
      <c r="R6">
        <f t="shared" si="5"/>
        <v>80</v>
      </c>
      <c r="S6">
        <f t="shared" si="6"/>
        <v>10</v>
      </c>
      <c r="T6">
        <f t="shared" si="7"/>
        <v>0</v>
      </c>
      <c r="U6">
        <f t="shared" si="8"/>
        <v>0</v>
      </c>
      <c r="V6">
        <f t="shared" si="9"/>
        <v>10</v>
      </c>
      <c r="W6">
        <f t="shared" si="10"/>
        <v>1</v>
      </c>
    </row>
    <row r="7" spans="1:29" ht="13.75" x14ac:dyDescent="0.2">
      <c r="A7" s="4">
        <v>1</v>
      </c>
      <c r="B7" s="5">
        <v>2</v>
      </c>
      <c r="C7" s="5">
        <v>2</v>
      </c>
      <c r="D7" s="8">
        <v>2</v>
      </c>
      <c r="E7" s="6" t="s">
        <v>13</v>
      </c>
      <c r="F7" s="6" t="s">
        <v>16</v>
      </c>
      <c r="G7" s="8">
        <v>4</v>
      </c>
      <c r="H7" s="8">
        <v>4</v>
      </c>
      <c r="I7" s="8">
        <v>1</v>
      </c>
      <c r="J7" s="8">
        <v>3</v>
      </c>
      <c r="K7" s="8">
        <v>2</v>
      </c>
      <c r="L7" s="8" t="s">
        <v>14</v>
      </c>
      <c r="M7" s="10">
        <f t="shared" si="0"/>
        <v>1</v>
      </c>
      <c r="N7" s="10">
        <f t="shared" si="1"/>
        <v>5</v>
      </c>
      <c r="O7">
        <f t="shared" si="2"/>
        <v>2</v>
      </c>
      <c r="P7">
        <f t="shared" si="3"/>
        <v>2</v>
      </c>
      <c r="Q7">
        <f t="shared" si="4"/>
        <v>0</v>
      </c>
      <c r="R7">
        <f t="shared" si="5"/>
        <v>10</v>
      </c>
      <c r="S7">
        <f t="shared" si="6"/>
        <v>50</v>
      </c>
      <c r="T7">
        <f t="shared" si="7"/>
        <v>20</v>
      </c>
      <c r="U7">
        <f t="shared" si="8"/>
        <v>20</v>
      </c>
      <c r="V7">
        <f t="shared" si="9"/>
        <v>0</v>
      </c>
      <c r="W7">
        <f t="shared" si="10"/>
        <v>2</v>
      </c>
    </row>
    <row r="8" spans="1:29" ht="13.75" x14ac:dyDescent="0.2">
      <c r="A8" s="4">
        <v>1</v>
      </c>
      <c r="B8" s="5">
        <v>1</v>
      </c>
      <c r="C8" s="5">
        <v>1</v>
      </c>
      <c r="D8" s="6" t="s">
        <v>10</v>
      </c>
      <c r="E8" s="6" t="s">
        <v>10</v>
      </c>
      <c r="F8" s="6" t="s">
        <v>10</v>
      </c>
      <c r="G8" s="8">
        <v>1</v>
      </c>
      <c r="H8" s="8">
        <v>1</v>
      </c>
      <c r="I8" s="8">
        <v>1</v>
      </c>
      <c r="J8" s="8">
        <v>1</v>
      </c>
      <c r="K8" s="8">
        <v>1</v>
      </c>
      <c r="L8" s="8" t="s">
        <v>11</v>
      </c>
      <c r="M8" s="10">
        <f t="shared" si="0"/>
        <v>10</v>
      </c>
      <c r="N8" s="10">
        <f t="shared" si="1"/>
        <v>0</v>
      </c>
      <c r="O8">
        <f t="shared" si="2"/>
        <v>0</v>
      </c>
      <c r="P8">
        <f t="shared" si="3"/>
        <v>0</v>
      </c>
      <c r="Q8">
        <f t="shared" si="4"/>
        <v>0</v>
      </c>
      <c r="R8">
        <f t="shared" si="5"/>
        <v>100</v>
      </c>
      <c r="S8">
        <f t="shared" si="6"/>
        <v>0</v>
      </c>
      <c r="T8">
        <f t="shared" si="7"/>
        <v>0</v>
      </c>
      <c r="U8">
        <f t="shared" si="8"/>
        <v>0</v>
      </c>
      <c r="V8">
        <f t="shared" si="9"/>
        <v>0</v>
      </c>
      <c r="W8">
        <f t="shared" si="10"/>
        <v>1</v>
      </c>
    </row>
    <row r="9" spans="1:29" ht="13.75" x14ac:dyDescent="0.2">
      <c r="A9" s="4">
        <v>1</v>
      </c>
      <c r="B9" s="5">
        <v>2</v>
      </c>
      <c r="C9" s="5">
        <v>2</v>
      </c>
      <c r="D9" s="8">
        <v>2</v>
      </c>
      <c r="E9" s="6" t="s">
        <v>10</v>
      </c>
      <c r="F9" s="6" t="s">
        <v>16</v>
      </c>
      <c r="G9" s="8">
        <v>2</v>
      </c>
      <c r="H9" s="8">
        <v>2</v>
      </c>
      <c r="I9" s="8">
        <v>1</v>
      </c>
      <c r="J9" s="8">
        <v>1</v>
      </c>
      <c r="K9" s="8">
        <v>1</v>
      </c>
      <c r="L9" s="4" t="s">
        <v>21</v>
      </c>
      <c r="M9" s="10">
        <f t="shared" si="0"/>
        <v>4</v>
      </c>
      <c r="N9" s="10">
        <f t="shared" si="1"/>
        <v>6</v>
      </c>
      <c r="O9">
        <f t="shared" si="2"/>
        <v>0</v>
      </c>
      <c r="P9">
        <f t="shared" si="3"/>
        <v>0</v>
      </c>
      <c r="Q9">
        <f t="shared" si="4"/>
        <v>0</v>
      </c>
      <c r="R9">
        <f t="shared" si="5"/>
        <v>40</v>
      </c>
      <c r="S9">
        <f t="shared" si="6"/>
        <v>60</v>
      </c>
      <c r="T9">
        <f t="shared" si="7"/>
        <v>0</v>
      </c>
      <c r="U9">
        <f t="shared" si="8"/>
        <v>0</v>
      </c>
      <c r="V9">
        <f t="shared" si="9"/>
        <v>0</v>
      </c>
      <c r="W9">
        <f t="shared" si="10"/>
        <v>2</v>
      </c>
    </row>
    <row r="10" spans="1:29" ht="13.75" x14ac:dyDescent="0.2">
      <c r="A10" s="4">
        <v>1</v>
      </c>
      <c r="B10" s="5">
        <v>2</v>
      </c>
      <c r="C10" s="5">
        <v>2</v>
      </c>
      <c r="D10" s="8">
        <v>2</v>
      </c>
      <c r="E10" s="6" t="s">
        <v>16</v>
      </c>
      <c r="F10" s="6" t="s">
        <v>16</v>
      </c>
      <c r="G10" s="8">
        <v>2</v>
      </c>
      <c r="H10" s="8">
        <v>2</v>
      </c>
      <c r="I10" s="8">
        <v>2</v>
      </c>
      <c r="J10" s="8">
        <v>2</v>
      </c>
      <c r="K10" s="8">
        <v>2</v>
      </c>
      <c r="L10" s="8" t="s">
        <v>11</v>
      </c>
      <c r="M10" s="10">
        <f t="shared" si="0"/>
        <v>0</v>
      </c>
      <c r="N10" s="10">
        <f t="shared" si="1"/>
        <v>10</v>
      </c>
      <c r="O10">
        <f t="shared" si="2"/>
        <v>0</v>
      </c>
      <c r="P10">
        <f t="shared" si="3"/>
        <v>0</v>
      </c>
      <c r="Q10">
        <f t="shared" si="4"/>
        <v>0</v>
      </c>
      <c r="R10">
        <f t="shared" si="5"/>
        <v>0</v>
      </c>
      <c r="S10">
        <f t="shared" si="6"/>
        <v>100</v>
      </c>
      <c r="T10">
        <f t="shared" si="7"/>
        <v>0</v>
      </c>
      <c r="U10">
        <f t="shared" si="8"/>
        <v>0</v>
      </c>
      <c r="V10">
        <f t="shared" si="9"/>
        <v>0</v>
      </c>
      <c r="W10">
        <f t="shared" si="10"/>
        <v>2</v>
      </c>
    </row>
    <row r="11" spans="1:29" ht="13.75" x14ac:dyDescent="0.2">
      <c r="A11" s="4">
        <v>1</v>
      </c>
      <c r="B11" s="5">
        <v>2</v>
      </c>
      <c r="C11" s="5">
        <v>2</v>
      </c>
      <c r="D11" s="8">
        <v>2</v>
      </c>
      <c r="E11" s="6" t="s">
        <v>16</v>
      </c>
      <c r="F11" s="6" t="s">
        <v>16</v>
      </c>
      <c r="G11" s="8">
        <v>2</v>
      </c>
      <c r="H11" s="8">
        <v>2</v>
      </c>
      <c r="I11" s="8">
        <v>2</v>
      </c>
      <c r="J11" s="8">
        <v>2</v>
      </c>
      <c r="K11" s="8">
        <v>2</v>
      </c>
      <c r="L11" s="4" t="s">
        <v>22</v>
      </c>
      <c r="M11" s="10">
        <f t="shared" si="0"/>
        <v>0</v>
      </c>
      <c r="N11" s="10">
        <f t="shared" si="1"/>
        <v>10</v>
      </c>
      <c r="O11">
        <f t="shared" si="2"/>
        <v>0</v>
      </c>
      <c r="P11">
        <f t="shared" si="3"/>
        <v>0</v>
      </c>
      <c r="Q11">
        <f t="shared" si="4"/>
        <v>0</v>
      </c>
      <c r="R11">
        <f t="shared" si="5"/>
        <v>0</v>
      </c>
      <c r="S11">
        <f t="shared" si="6"/>
        <v>100</v>
      </c>
      <c r="T11">
        <f t="shared" si="7"/>
        <v>0</v>
      </c>
      <c r="U11">
        <f t="shared" si="8"/>
        <v>0</v>
      </c>
      <c r="V11">
        <f t="shared" si="9"/>
        <v>0</v>
      </c>
      <c r="W11">
        <f t="shared" si="10"/>
        <v>2</v>
      </c>
    </row>
    <row r="12" spans="1:29" ht="13.75" x14ac:dyDescent="0.2">
      <c r="A12" s="4">
        <v>1</v>
      </c>
      <c r="B12" s="5">
        <v>2</v>
      </c>
      <c r="C12" s="5">
        <v>3</v>
      </c>
      <c r="D12" s="6" t="s">
        <v>19</v>
      </c>
      <c r="E12" s="8">
        <v>4</v>
      </c>
      <c r="F12" s="6" t="s">
        <v>16</v>
      </c>
      <c r="G12" s="8">
        <v>2</v>
      </c>
      <c r="H12" s="8">
        <v>3</v>
      </c>
      <c r="I12" s="8">
        <v>2</v>
      </c>
      <c r="J12" s="8">
        <v>3</v>
      </c>
      <c r="K12" s="8">
        <v>2</v>
      </c>
      <c r="L12" s="4" t="s">
        <v>23</v>
      </c>
      <c r="M12" s="10">
        <f t="shared" si="0"/>
        <v>0</v>
      </c>
      <c r="N12" s="10">
        <f t="shared" si="1"/>
        <v>5</v>
      </c>
      <c r="O12">
        <f t="shared" si="2"/>
        <v>3</v>
      </c>
      <c r="P12">
        <f t="shared" si="3"/>
        <v>2</v>
      </c>
      <c r="Q12">
        <f t="shared" si="4"/>
        <v>0</v>
      </c>
      <c r="R12">
        <f t="shared" si="5"/>
        <v>0</v>
      </c>
      <c r="S12">
        <f t="shared" si="6"/>
        <v>50</v>
      </c>
      <c r="T12">
        <f t="shared" si="7"/>
        <v>30</v>
      </c>
      <c r="U12">
        <f t="shared" si="8"/>
        <v>20</v>
      </c>
      <c r="V12">
        <f t="shared" si="9"/>
        <v>0</v>
      </c>
      <c r="W12">
        <f t="shared" si="10"/>
        <v>2</v>
      </c>
    </row>
    <row r="13" spans="1:29" ht="13.75" x14ac:dyDescent="0.2">
      <c r="A13" s="4">
        <v>1</v>
      </c>
      <c r="B13" s="5">
        <v>1</v>
      </c>
      <c r="C13" s="5">
        <v>1</v>
      </c>
      <c r="D13" s="6" t="s">
        <v>10</v>
      </c>
      <c r="E13" s="6" t="s">
        <v>10</v>
      </c>
      <c r="F13" s="6" t="s">
        <v>10</v>
      </c>
      <c r="G13" s="8">
        <v>1</v>
      </c>
      <c r="H13" s="8">
        <v>1</v>
      </c>
      <c r="I13" s="8">
        <v>1</v>
      </c>
      <c r="J13" s="8">
        <v>1</v>
      </c>
      <c r="K13" s="8">
        <v>1</v>
      </c>
      <c r="L13" s="8" t="s">
        <v>11</v>
      </c>
      <c r="M13" s="10">
        <f t="shared" si="0"/>
        <v>10</v>
      </c>
      <c r="N13" s="10">
        <f t="shared" si="1"/>
        <v>0</v>
      </c>
      <c r="O13">
        <f t="shared" si="2"/>
        <v>0</v>
      </c>
      <c r="P13">
        <f t="shared" si="3"/>
        <v>0</v>
      </c>
      <c r="Q13">
        <f t="shared" si="4"/>
        <v>0</v>
      </c>
      <c r="R13">
        <f t="shared" si="5"/>
        <v>100</v>
      </c>
      <c r="S13">
        <f t="shared" si="6"/>
        <v>0</v>
      </c>
      <c r="T13">
        <f t="shared" si="7"/>
        <v>0</v>
      </c>
      <c r="U13">
        <f t="shared" si="8"/>
        <v>0</v>
      </c>
      <c r="V13">
        <f t="shared" si="9"/>
        <v>0</v>
      </c>
      <c r="W13">
        <f t="shared" si="10"/>
        <v>1</v>
      </c>
    </row>
    <row r="14" spans="1:29" ht="13.75" x14ac:dyDescent="0.2">
      <c r="A14" s="4">
        <v>1</v>
      </c>
      <c r="B14" s="5">
        <v>2</v>
      </c>
      <c r="C14" s="5">
        <v>1</v>
      </c>
      <c r="D14" s="6" t="s">
        <v>10</v>
      </c>
      <c r="E14" s="6" t="s">
        <v>10</v>
      </c>
      <c r="F14" s="6" t="s">
        <v>16</v>
      </c>
      <c r="G14" s="8">
        <v>2</v>
      </c>
      <c r="H14" s="8">
        <v>1</v>
      </c>
      <c r="I14" s="8">
        <v>1</v>
      </c>
      <c r="J14" s="8">
        <v>1</v>
      </c>
      <c r="K14" s="8">
        <v>2</v>
      </c>
      <c r="L14" s="4" t="s">
        <v>24</v>
      </c>
      <c r="M14" s="10">
        <f t="shared" si="0"/>
        <v>6</v>
      </c>
      <c r="N14" s="10">
        <f t="shared" si="1"/>
        <v>4</v>
      </c>
      <c r="O14">
        <f t="shared" si="2"/>
        <v>0</v>
      </c>
      <c r="P14">
        <f t="shared" si="3"/>
        <v>0</v>
      </c>
      <c r="Q14">
        <f t="shared" si="4"/>
        <v>0</v>
      </c>
      <c r="R14">
        <f t="shared" si="5"/>
        <v>60</v>
      </c>
      <c r="S14">
        <f t="shared" si="6"/>
        <v>40</v>
      </c>
      <c r="T14">
        <f t="shared" si="7"/>
        <v>0</v>
      </c>
      <c r="U14">
        <f t="shared" si="8"/>
        <v>0</v>
      </c>
      <c r="V14">
        <f t="shared" si="9"/>
        <v>0</v>
      </c>
      <c r="W14">
        <f t="shared" si="10"/>
        <v>1</v>
      </c>
    </row>
    <row r="15" spans="1:29" ht="13.75" x14ac:dyDescent="0.2">
      <c r="A15" s="4">
        <v>1</v>
      </c>
      <c r="B15" s="5">
        <v>1</v>
      </c>
      <c r="C15" s="5">
        <v>1</v>
      </c>
      <c r="D15" s="6" t="s">
        <v>10</v>
      </c>
      <c r="E15" s="6" t="s">
        <v>10</v>
      </c>
      <c r="F15" s="6" t="s">
        <v>10</v>
      </c>
      <c r="G15" s="8">
        <v>1</v>
      </c>
      <c r="H15" s="8">
        <v>1</v>
      </c>
      <c r="I15" s="8">
        <v>1</v>
      </c>
      <c r="J15" s="8">
        <v>2</v>
      </c>
      <c r="K15" s="8">
        <v>1</v>
      </c>
      <c r="L15" s="8" t="s">
        <v>11</v>
      </c>
      <c r="M15" s="10">
        <f t="shared" si="0"/>
        <v>9</v>
      </c>
      <c r="N15" s="10">
        <f t="shared" si="1"/>
        <v>1</v>
      </c>
      <c r="O15">
        <f t="shared" si="2"/>
        <v>0</v>
      </c>
      <c r="P15">
        <f t="shared" si="3"/>
        <v>0</v>
      </c>
      <c r="Q15">
        <f t="shared" si="4"/>
        <v>0</v>
      </c>
      <c r="R15">
        <f t="shared" si="5"/>
        <v>90</v>
      </c>
      <c r="S15">
        <f t="shared" si="6"/>
        <v>10</v>
      </c>
      <c r="T15">
        <f t="shared" si="7"/>
        <v>0</v>
      </c>
      <c r="U15">
        <f t="shared" si="8"/>
        <v>0</v>
      </c>
      <c r="V15">
        <f t="shared" si="9"/>
        <v>0</v>
      </c>
      <c r="W15">
        <f t="shared" si="10"/>
        <v>1</v>
      </c>
    </row>
    <row r="16" spans="1:29" ht="13.75" x14ac:dyDescent="0.2">
      <c r="A16" s="4">
        <v>1</v>
      </c>
      <c r="B16" s="5">
        <v>2</v>
      </c>
      <c r="C16" s="5">
        <v>1</v>
      </c>
      <c r="D16" s="6" t="s">
        <v>10</v>
      </c>
      <c r="E16" s="6" t="s">
        <v>10</v>
      </c>
      <c r="F16" s="6" t="s">
        <v>10</v>
      </c>
      <c r="G16" s="8">
        <v>2</v>
      </c>
      <c r="H16" s="8">
        <v>1</v>
      </c>
      <c r="I16" s="8">
        <v>1</v>
      </c>
      <c r="J16" s="8">
        <v>2</v>
      </c>
      <c r="K16" s="8">
        <v>1</v>
      </c>
      <c r="L16" s="8" t="s">
        <v>11</v>
      </c>
      <c r="M16" s="10">
        <f t="shared" si="0"/>
        <v>7</v>
      </c>
      <c r="N16" s="10">
        <f t="shared" si="1"/>
        <v>3</v>
      </c>
      <c r="O16">
        <f t="shared" si="2"/>
        <v>0</v>
      </c>
      <c r="P16">
        <f t="shared" si="3"/>
        <v>0</v>
      </c>
      <c r="Q16">
        <f t="shared" si="4"/>
        <v>0</v>
      </c>
      <c r="R16">
        <f t="shared" si="5"/>
        <v>70</v>
      </c>
      <c r="S16">
        <f t="shared" si="6"/>
        <v>30</v>
      </c>
      <c r="T16">
        <f t="shared" si="7"/>
        <v>0</v>
      </c>
      <c r="U16">
        <f t="shared" si="8"/>
        <v>0</v>
      </c>
      <c r="V16">
        <f t="shared" si="9"/>
        <v>0</v>
      </c>
      <c r="W16">
        <f t="shared" si="10"/>
        <v>1</v>
      </c>
    </row>
    <row r="17" spans="1:23" ht="13.75" x14ac:dyDescent="0.2">
      <c r="A17" s="4">
        <v>1</v>
      </c>
      <c r="B17" s="5">
        <v>1</v>
      </c>
      <c r="C17" s="5">
        <v>1</v>
      </c>
      <c r="D17" s="6" t="s">
        <v>10</v>
      </c>
      <c r="E17" s="6" t="s">
        <v>10</v>
      </c>
      <c r="F17" s="6" t="s">
        <v>10</v>
      </c>
      <c r="G17" s="8">
        <v>1</v>
      </c>
      <c r="H17" s="8">
        <v>1</v>
      </c>
      <c r="I17" s="8">
        <v>5</v>
      </c>
      <c r="J17" s="8">
        <v>1</v>
      </c>
      <c r="K17" s="8">
        <v>1</v>
      </c>
      <c r="L17" s="8" t="s">
        <v>11</v>
      </c>
      <c r="M17" s="10">
        <f t="shared" si="0"/>
        <v>9</v>
      </c>
      <c r="N17" s="10">
        <f t="shared" si="1"/>
        <v>0</v>
      </c>
      <c r="O17">
        <f t="shared" si="2"/>
        <v>0</v>
      </c>
      <c r="P17">
        <f t="shared" si="3"/>
        <v>0</v>
      </c>
      <c r="Q17">
        <f t="shared" si="4"/>
        <v>1</v>
      </c>
      <c r="R17">
        <f t="shared" si="5"/>
        <v>90</v>
      </c>
      <c r="S17">
        <f t="shared" si="6"/>
        <v>0</v>
      </c>
      <c r="T17">
        <f t="shared" si="7"/>
        <v>0</v>
      </c>
      <c r="U17">
        <f t="shared" si="8"/>
        <v>0</v>
      </c>
      <c r="V17">
        <f t="shared" si="9"/>
        <v>10</v>
      </c>
      <c r="W17">
        <f t="shared" si="10"/>
        <v>1</v>
      </c>
    </row>
    <row r="18" spans="1:23" ht="13.75" x14ac:dyDescent="0.2">
      <c r="A18" s="4">
        <v>1</v>
      </c>
      <c r="B18" s="5">
        <v>2</v>
      </c>
      <c r="C18" s="5">
        <v>2</v>
      </c>
      <c r="D18" s="6" t="s">
        <v>10</v>
      </c>
      <c r="E18" s="6" t="s">
        <v>10</v>
      </c>
      <c r="F18" s="6" t="s">
        <v>10</v>
      </c>
      <c r="G18" s="8">
        <v>1</v>
      </c>
      <c r="H18" s="8">
        <v>1</v>
      </c>
      <c r="I18" s="8">
        <v>1</v>
      </c>
      <c r="J18" s="8">
        <v>1</v>
      </c>
      <c r="K18" s="8">
        <v>1</v>
      </c>
      <c r="L18" s="8" t="s">
        <v>11</v>
      </c>
      <c r="M18" s="10">
        <f t="shared" si="0"/>
        <v>8</v>
      </c>
      <c r="N18" s="10">
        <f t="shared" si="1"/>
        <v>2</v>
      </c>
      <c r="O18">
        <f t="shared" si="2"/>
        <v>0</v>
      </c>
      <c r="P18">
        <f t="shared" si="3"/>
        <v>0</v>
      </c>
      <c r="Q18">
        <f t="shared" si="4"/>
        <v>0</v>
      </c>
      <c r="R18">
        <f t="shared" si="5"/>
        <v>80</v>
      </c>
      <c r="S18">
        <f t="shared" si="6"/>
        <v>20</v>
      </c>
      <c r="T18">
        <f t="shared" si="7"/>
        <v>0</v>
      </c>
      <c r="U18">
        <f t="shared" si="8"/>
        <v>0</v>
      </c>
      <c r="V18">
        <f t="shared" si="9"/>
        <v>0</v>
      </c>
      <c r="W18">
        <f t="shared" si="10"/>
        <v>1</v>
      </c>
    </row>
    <row r="19" spans="1:23" ht="13.75" x14ac:dyDescent="0.2">
      <c r="A19" s="4">
        <v>1</v>
      </c>
      <c r="B19" s="5">
        <v>2</v>
      </c>
      <c r="C19" s="5">
        <v>4</v>
      </c>
      <c r="D19" s="8">
        <v>2</v>
      </c>
      <c r="E19" s="8">
        <v>4</v>
      </c>
      <c r="F19" s="6" t="s">
        <v>16</v>
      </c>
      <c r="G19" s="8">
        <v>2</v>
      </c>
      <c r="H19" s="8">
        <v>1</v>
      </c>
      <c r="I19" s="8">
        <v>1</v>
      </c>
      <c r="J19" s="8">
        <v>3</v>
      </c>
      <c r="K19" s="8">
        <v>4</v>
      </c>
      <c r="L19" s="8" t="s">
        <v>11</v>
      </c>
      <c r="M19" s="10">
        <f t="shared" si="0"/>
        <v>2</v>
      </c>
      <c r="N19" s="10">
        <f t="shared" si="1"/>
        <v>4</v>
      </c>
      <c r="O19">
        <f t="shared" si="2"/>
        <v>1</v>
      </c>
      <c r="P19">
        <f t="shared" si="3"/>
        <v>3</v>
      </c>
      <c r="Q19">
        <f t="shared" si="4"/>
        <v>0</v>
      </c>
      <c r="R19">
        <f t="shared" si="5"/>
        <v>20</v>
      </c>
      <c r="S19">
        <f t="shared" si="6"/>
        <v>40</v>
      </c>
      <c r="T19">
        <f t="shared" si="7"/>
        <v>10</v>
      </c>
      <c r="U19">
        <f t="shared" si="8"/>
        <v>30</v>
      </c>
      <c r="V19">
        <f t="shared" si="9"/>
        <v>0</v>
      </c>
      <c r="W19">
        <f t="shared" si="10"/>
        <v>2</v>
      </c>
    </row>
    <row r="20" spans="1:23" ht="13.75" x14ac:dyDescent="0.2">
      <c r="A20" s="4">
        <v>1</v>
      </c>
      <c r="B20" s="5">
        <v>4</v>
      </c>
      <c r="C20" s="5">
        <v>1</v>
      </c>
      <c r="D20" s="6" t="s">
        <v>10</v>
      </c>
      <c r="E20" s="6" t="s">
        <v>10</v>
      </c>
      <c r="F20" s="6" t="s">
        <v>10</v>
      </c>
      <c r="G20" s="8">
        <v>2</v>
      </c>
      <c r="H20" s="8">
        <v>2</v>
      </c>
      <c r="I20" s="8">
        <v>4</v>
      </c>
      <c r="J20" s="8">
        <v>2</v>
      </c>
      <c r="K20" s="8">
        <v>1</v>
      </c>
      <c r="L20" s="8" t="s">
        <v>11</v>
      </c>
      <c r="M20" s="10">
        <f t="shared" si="0"/>
        <v>5</v>
      </c>
      <c r="N20" s="10">
        <f t="shared" si="1"/>
        <v>3</v>
      </c>
      <c r="O20">
        <f t="shared" si="2"/>
        <v>0</v>
      </c>
      <c r="P20">
        <f t="shared" si="3"/>
        <v>2</v>
      </c>
      <c r="Q20">
        <f t="shared" si="4"/>
        <v>0</v>
      </c>
      <c r="R20">
        <f t="shared" si="5"/>
        <v>50</v>
      </c>
      <c r="S20">
        <f t="shared" si="6"/>
        <v>30</v>
      </c>
      <c r="T20">
        <f t="shared" si="7"/>
        <v>0</v>
      </c>
      <c r="U20">
        <f t="shared" si="8"/>
        <v>20</v>
      </c>
      <c r="V20">
        <f t="shared" si="9"/>
        <v>0</v>
      </c>
      <c r="W20">
        <f t="shared" si="10"/>
        <v>1</v>
      </c>
    </row>
    <row r="21" spans="1:23" ht="13.75" x14ac:dyDescent="0.2">
      <c r="A21" s="4">
        <v>1</v>
      </c>
      <c r="B21" s="5">
        <v>2</v>
      </c>
      <c r="C21" s="5">
        <v>1</v>
      </c>
      <c r="D21" s="8">
        <v>2</v>
      </c>
      <c r="E21" s="6" t="s">
        <v>10</v>
      </c>
      <c r="F21" s="6" t="s">
        <v>16</v>
      </c>
      <c r="G21" s="8">
        <v>2</v>
      </c>
      <c r="H21" s="8">
        <v>2</v>
      </c>
      <c r="I21" s="8">
        <v>1</v>
      </c>
      <c r="J21" s="8">
        <v>2</v>
      </c>
      <c r="K21" s="8">
        <v>2</v>
      </c>
      <c r="L21" s="8" t="s">
        <v>14</v>
      </c>
      <c r="M21" s="10">
        <f t="shared" si="0"/>
        <v>3</v>
      </c>
      <c r="N21" s="10">
        <f t="shared" si="1"/>
        <v>7</v>
      </c>
      <c r="O21">
        <f t="shared" si="2"/>
        <v>0</v>
      </c>
      <c r="P21">
        <f t="shared" si="3"/>
        <v>0</v>
      </c>
      <c r="Q21">
        <f t="shared" si="4"/>
        <v>0</v>
      </c>
      <c r="R21">
        <f t="shared" si="5"/>
        <v>30</v>
      </c>
      <c r="S21">
        <f t="shared" si="6"/>
        <v>70</v>
      </c>
      <c r="T21">
        <f t="shared" si="7"/>
        <v>0</v>
      </c>
      <c r="U21">
        <f t="shared" si="8"/>
        <v>0</v>
      </c>
      <c r="V21">
        <f t="shared" si="9"/>
        <v>0</v>
      </c>
      <c r="W21">
        <f t="shared" si="10"/>
        <v>2</v>
      </c>
    </row>
    <row r="22" spans="1:23" ht="13.75" x14ac:dyDescent="0.2">
      <c r="A22" s="4">
        <v>2</v>
      </c>
      <c r="B22" s="5">
        <v>2</v>
      </c>
      <c r="C22" s="5">
        <v>1</v>
      </c>
      <c r="D22" s="6" t="s">
        <v>10</v>
      </c>
      <c r="E22" s="6" t="s">
        <v>10</v>
      </c>
      <c r="F22" s="6" t="s">
        <v>16</v>
      </c>
      <c r="G22" s="8">
        <v>1</v>
      </c>
      <c r="H22" s="8">
        <v>1</v>
      </c>
      <c r="I22" s="8">
        <v>1</v>
      </c>
      <c r="J22" s="8">
        <v>4</v>
      </c>
      <c r="K22" s="8">
        <v>2</v>
      </c>
      <c r="L22" s="8" t="s">
        <v>11</v>
      </c>
      <c r="M22" s="10">
        <f t="shared" si="0"/>
        <v>6</v>
      </c>
      <c r="N22" s="10">
        <f t="shared" si="1"/>
        <v>3</v>
      </c>
      <c r="O22">
        <f t="shared" si="2"/>
        <v>0</v>
      </c>
      <c r="P22">
        <f t="shared" si="3"/>
        <v>1</v>
      </c>
      <c r="Q22">
        <f t="shared" si="4"/>
        <v>0</v>
      </c>
      <c r="R22">
        <f t="shared" si="5"/>
        <v>60</v>
      </c>
      <c r="S22">
        <f t="shared" si="6"/>
        <v>30</v>
      </c>
      <c r="T22">
        <f t="shared" si="7"/>
        <v>0</v>
      </c>
      <c r="U22">
        <f t="shared" si="8"/>
        <v>10</v>
      </c>
      <c r="V22">
        <f t="shared" si="9"/>
        <v>0</v>
      </c>
      <c r="W22">
        <f t="shared" si="10"/>
        <v>1</v>
      </c>
    </row>
    <row r="23" spans="1:23" ht="13.75" x14ac:dyDescent="0.2">
      <c r="A23" s="4">
        <v>2</v>
      </c>
      <c r="B23" s="5">
        <v>1</v>
      </c>
      <c r="C23" s="5">
        <v>1</v>
      </c>
      <c r="D23" s="6" t="s">
        <v>10</v>
      </c>
      <c r="E23" s="6" t="s">
        <v>10</v>
      </c>
      <c r="F23" s="6" t="s">
        <v>10</v>
      </c>
      <c r="G23" s="8">
        <v>1</v>
      </c>
      <c r="H23" s="8">
        <v>1</v>
      </c>
      <c r="I23" s="8">
        <v>1</v>
      </c>
      <c r="J23" s="8">
        <v>1</v>
      </c>
      <c r="K23" s="8">
        <v>1</v>
      </c>
      <c r="L23" s="8" t="s">
        <v>11</v>
      </c>
      <c r="M23" s="10">
        <f t="shared" si="0"/>
        <v>10</v>
      </c>
      <c r="N23" s="10">
        <f t="shared" si="1"/>
        <v>0</v>
      </c>
      <c r="O23">
        <f t="shared" si="2"/>
        <v>0</v>
      </c>
      <c r="P23">
        <f t="shared" si="3"/>
        <v>0</v>
      </c>
      <c r="Q23">
        <f t="shared" si="4"/>
        <v>0</v>
      </c>
      <c r="R23">
        <f t="shared" si="5"/>
        <v>100</v>
      </c>
      <c r="S23">
        <f t="shared" si="6"/>
        <v>0</v>
      </c>
      <c r="T23">
        <f t="shared" si="7"/>
        <v>0</v>
      </c>
      <c r="U23">
        <f t="shared" si="8"/>
        <v>0</v>
      </c>
      <c r="V23">
        <f t="shared" si="9"/>
        <v>0</v>
      </c>
      <c r="W23">
        <f t="shared" si="10"/>
        <v>1</v>
      </c>
    </row>
    <row r="24" spans="1:23" ht="13.75" x14ac:dyDescent="0.2">
      <c r="A24" s="4">
        <v>2</v>
      </c>
      <c r="B24" s="5">
        <v>1</v>
      </c>
      <c r="C24" s="5">
        <v>1</v>
      </c>
      <c r="D24" s="6" t="s">
        <v>10</v>
      </c>
      <c r="E24" s="6" t="s">
        <v>10</v>
      </c>
      <c r="F24" s="6" t="s">
        <v>10</v>
      </c>
      <c r="G24" s="8">
        <v>1</v>
      </c>
      <c r="H24" s="8">
        <v>1</v>
      </c>
      <c r="I24" s="8">
        <v>1</v>
      </c>
      <c r="J24" s="8">
        <v>2</v>
      </c>
      <c r="K24" s="8">
        <v>1</v>
      </c>
      <c r="L24" s="8" t="s">
        <v>11</v>
      </c>
      <c r="M24" s="10">
        <f t="shared" si="0"/>
        <v>9</v>
      </c>
      <c r="N24" s="10">
        <f t="shared" si="1"/>
        <v>1</v>
      </c>
      <c r="O24">
        <f t="shared" si="2"/>
        <v>0</v>
      </c>
      <c r="P24">
        <f t="shared" si="3"/>
        <v>0</v>
      </c>
      <c r="Q24">
        <f t="shared" si="4"/>
        <v>0</v>
      </c>
      <c r="R24">
        <f t="shared" si="5"/>
        <v>90</v>
      </c>
      <c r="S24">
        <f t="shared" si="6"/>
        <v>10</v>
      </c>
      <c r="T24">
        <f t="shared" si="7"/>
        <v>0</v>
      </c>
      <c r="U24">
        <f t="shared" si="8"/>
        <v>0</v>
      </c>
      <c r="V24">
        <f t="shared" si="9"/>
        <v>0</v>
      </c>
      <c r="W24">
        <f t="shared" si="10"/>
        <v>1</v>
      </c>
    </row>
    <row r="25" spans="1:23" ht="13.75" x14ac:dyDescent="0.2">
      <c r="A25" s="4">
        <v>2</v>
      </c>
      <c r="B25" s="5">
        <v>2</v>
      </c>
      <c r="C25" s="5">
        <v>1</v>
      </c>
      <c r="D25" s="6" t="s">
        <v>10</v>
      </c>
      <c r="E25" s="6" t="s">
        <v>10</v>
      </c>
      <c r="F25" s="6" t="s">
        <v>16</v>
      </c>
      <c r="G25" s="8">
        <v>1</v>
      </c>
      <c r="H25" s="8">
        <v>1</v>
      </c>
      <c r="I25" s="8">
        <v>1</v>
      </c>
      <c r="J25" s="8">
        <v>1</v>
      </c>
      <c r="K25" s="8">
        <v>2</v>
      </c>
      <c r="L25" s="8" t="s">
        <v>11</v>
      </c>
      <c r="M25" s="10">
        <f t="shared" si="0"/>
        <v>7</v>
      </c>
      <c r="N25" s="10">
        <f t="shared" si="1"/>
        <v>3</v>
      </c>
      <c r="O25">
        <f t="shared" si="2"/>
        <v>0</v>
      </c>
      <c r="P25">
        <f t="shared" si="3"/>
        <v>0</v>
      </c>
      <c r="Q25">
        <f t="shared" si="4"/>
        <v>0</v>
      </c>
      <c r="R25">
        <f t="shared" si="5"/>
        <v>70</v>
      </c>
      <c r="S25">
        <f t="shared" si="6"/>
        <v>30</v>
      </c>
      <c r="T25">
        <f t="shared" si="7"/>
        <v>0</v>
      </c>
      <c r="U25">
        <f t="shared" si="8"/>
        <v>0</v>
      </c>
      <c r="V25">
        <f t="shared" si="9"/>
        <v>0</v>
      </c>
      <c r="W25">
        <f t="shared" si="10"/>
        <v>1</v>
      </c>
    </row>
    <row r="26" spans="1:23" ht="13.75" x14ac:dyDescent="0.2">
      <c r="A26" s="4">
        <v>0</v>
      </c>
      <c r="B26" s="5">
        <v>2</v>
      </c>
      <c r="C26" s="5">
        <v>2</v>
      </c>
      <c r="D26" s="8">
        <v>2</v>
      </c>
      <c r="E26" s="6" t="s">
        <v>16</v>
      </c>
      <c r="F26" s="6" t="s">
        <v>16</v>
      </c>
      <c r="G26" s="8">
        <v>2</v>
      </c>
      <c r="H26" s="8">
        <v>2</v>
      </c>
      <c r="I26" s="8">
        <v>1</v>
      </c>
      <c r="J26" s="8">
        <v>2</v>
      </c>
      <c r="K26" s="8">
        <v>2</v>
      </c>
      <c r="L26" s="8" t="s">
        <v>11</v>
      </c>
      <c r="M26" s="10">
        <f t="shared" si="0"/>
        <v>1</v>
      </c>
      <c r="N26" s="10">
        <f t="shared" si="1"/>
        <v>9</v>
      </c>
      <c r="O26">
        <f t="shared" si="2"/>
        <v>0</v>
      </c>
      <c r="P26">
        <f t="shared" si="3"/>
        <v>0</v>
      </c>
      <c r="Q26">
        <f t="shared" si="4"/>
        <v>0</v>
      </c>
      <c r="R26">
        <f t="shared" si="5"/>
        <v>10</v>
      </c>
      <c r="S26">
        <f t="shared" si="6"/>
        <v>90</v>
      </c>
      <c r="T26">
        <f t="shared" si="7"/>
        <v>0</v>
      </c>
      <c r="U26">
        <f t="shared" si="8"/>
        <v>0</v>
      </c>
      <c r="V26">
        <f t="shared" si="9"/>
        <v>0</v>
      </c>
      <c r="W26">
        <f t="shared" si="10"/>
        <v>2</v>
      </c>
    </row>
    <row r="27" spans="1:23" ht="13.75" x14ac:dyDescent="0.2">
      <c r="A27" s="4">
        <v>0</v>
      </c>
      <c r="B27" s="5">
        <v>2</v>
      </c>
      <c r="C27" s="5">
        <v>2</v>
      </c>
      <c r="D27" s="6" t="s">
        <v>19</v>
      </c>
      <c r="E27" s="6" t="s">
        <v>16</v>
      </c>
      <c r="F27" s="6" t="s">
        <v>16</v>
      </c>
      <c r="G27" s="8">
        <v>1</v>
      </c>
      <c r="H27" s="8">
        <v>2</v>
      </c>
      <c r="I27" s="8">
        <v>2</v>
      </c>
      <c r="J27" s="8">
        <v>2</v>
      </c>
      <c r="K27" s="8">
        <v>4</v>
      </c>
      <c r="L27" s="4" t="s">
        <v>20</v>
      </c>
      <c r="M27" s="10">
        <f t="shared" si="0"/>
        <v>1</v>
      </c>
      <c r="N27" s="10">
        <f t="shared" si="1"/>
        <v>7</v>
      </c>
      <c r="O27">
        <f t="shared" si="2"/>
        <v>0</v>
      </c>
      <c r="P27">
        <f t="shared" si="3"/>
        <v>2</v>
      </c>
      <c r="Q27">
        <f t="shared" si="4"/>
        <v>0</v>
      </c>
      <c r="R27">
        <f t="shared" si="5"/>
        <v>10</v>
      </c>
      <c r="S27">
        <f t="shared" si="6"/>
        <v>70</v>
      </c>
      <c r="T27">
        <f t="shared" si="7"/>
        <v>0</v>
      </c>
      <c r="U27">
        <f t="shared" si="8"/>
        <v>20</v>
      </c>
      <c r="V27">
        <f t="shared" si="9"/>
        <v>0</v>
      </c>
      <c r="W27">
        <f t="shared" si="10"/>
        <v>2</v>
      </c>
    </row>
    <row r="28" spans="1:23" ht="13.75" x14ac:dyDescent="0.2">
      <c r="A28" s="4">
        <v>0</v>
      </c>
      <c r="B28" s="5">
        <v>2</v>
      </c>
      <c r="C28" s="5">
        <v>2</v>
      </c>
      <c r="D28" s="8">
        <v>2</v>
      </c>
      <c r="E28" s="6" t="s">
        <v>16</v>
      </c>
      <c r="F28" s="6" t="s">
        <v>16</v>
      </c>
      <c r="G28" s="8">
        <v>2</v>
      </c>
      <c r="H28" s="8">
        <v>2</v>
      </c>
      <c r="I28" s="8">
        <v>5</v>
      </c>
      <c r="J28" s="8">
        <v>5</v>
      </c>
      <c r="K28" s="8">
        <v>3</v>
      </c>
      <c r="L28" s="8" t="s">
        <v>11</v>
      </c>
      <c r="M28" s="10">
        <f t="shared" si="0"/>
        <v>0</v>
      </c>
      <c r="N28" s="10">
        <f t="shared" si="1"/>
        <v>7</v>
      </c>
      <c r="O28">
        <f t="shared" si="2"/>
        <v>1</v>
      </c>
      <c r="P28">
        <f t="shared" si="3"/>
        <v>0</v>
      </c>
      <c r="Q28">
        <f t="shared" si="4"/>
        <v>2</v>
      </c>
      <c r="R28">
        <f t="shared" si="5"/>
        <v>0</v>
      </c>
      <c r="S28">
        <f t="shared" si="6"/>
        <v>70</v>
      </c>
      <c r="T28">
        <f t="shared" si="7"/>
        <v>10</v>
      </c>
      <c r="U28">
        <f t="shared" si="8"/>
        <v>0</v>
      </c>
      <c r="V28">
        <f t="shared" si="9"/>
        <v>20</v>
      </c>
      <c r="W28">
        <f t="shared" si="10"/>
        <v>2</v>
      </c>
    </row>
    <row r="29" spans="1:23" ht="13.75" x14ac:dyDescent="0.2">
      <c r="A29" s="4">
        <v>0</v>
      </c>
      <c r="B29" s="5">
        <v>2</v>
      </c>
      <c r="C29" s="5">
        <v>2</v>
      </c>
      <c r="D29" s="8">
        <v>5</v>
      </c>
      <c r="E29" s="8">
        <v>4</v>
      </c>
      <c r="F29" s="8">
        <v>4</v>
      </c>
      <c r="G29" s="8">
        <v>2</v>
      </c>
      <c r="H29" s="8">
        <v>2</v>
      </c>
      <c r="I29" s="8">
        <v>1</v>
      </c>
      <c r="J29" s="8">
        <v>2</v>
      </c>
      <c r="K29" s="8">
        <v>2</v>
      </c>
      <c r="L29" s="8" t="s">
        <v>11</v>
      </c>
      <c r="M29" s="10">
        <f t="shared" si="0"/>
        <v>1</v>
      </c>
      <c r="N29" s="10">
        <f t="shared" si="1"/>
        <v>6</v>
      </c>
      <c r="O29">
        <f t="shared" si="2"/>
        <v>0</v>
      </c>
      <c r="P29">
        <f t="shared" si="3"/>
        <v>2</v>
      </c>
      <c r="Q29">
        <f t="shared" si="4"/>
        <v>1</v>
      </c>
      <c r="R29">
        <f t="shared" si="5"/>
        <v>10</v>
      </c>
      <c r="S29">
        <f t="shared" si="6"/>
        <v>60</v>
      </c>
      <c r="T29">
        <f t="shared" si="7"/>
        <v>0</v>
      </c>
      <c r="U29">
        <f t="shared" si="8"/>
        <v>20</v>
      </c>
      <c r="V29">
        <f t="shared" si="9"/>
        <v>10</v>
      </c>
      <c r="W29">
        <f t="shared" si="10"/>
        <v>2</v>
      </c>
    </row>
    <row r="30" spans="1:23" ht="13.75" x14ac:dyDescent="0.2">
      <c r="A30" s="4">
        <v>0</v>
      </c>
      <c r="B30" s="5">
        <v>2</v>
      </c>
      <c r="C30" s="5">
        <v>2</v>
      </c>
      <c r="D30" s="8">
        <v>2</v>
      </c>
      <c r="E30" s="6" t="s">
        <v>16</v>
      </c>
      <c r="F30" s="6" t="s">
        <v>16</v>
      </c>
      <c r="G30" s="8">
        <v>2</v>
      </c>
      <c r="H30" s="8">
        <v>2</v>
      </c>
      <c r="I30" s="8">
        <v>1</v>
      </c>
      <c r="J30" s="8">
        <v>1</v>
      </c>
      <c r="K30" s="8">
        <v>2</v>
      </c>
      <c r="L30" s="8"/>
      <c r="M30" s="10">
        <f t="shared" si="0"/>
        <v>2</v>
      </c>
      <c r="N30" s="10">
        <f t="shared" si="1"/>
        <v>8</v>
      </c>
      <c r="O30">
        <f t="shared" si="2"/>
        <v>0</v>
      </c>
      <c r="P30">
        <f t="shared" si="3"/>
        <v>0</v>
      </c>
      <c r="Q30">
        <f t="shared" si="4"/>
        <v>0</v>
      </c>
      <c r="R30">
        <f t="shared" si="5"/>
        <v>20</v>
      </c>
      <c r="S30">
        <f t="shared" si="6"/>
        <v>80</v>
      </c>
      <c r="T30">
        <f t="shared" si="7"/>
        <v>0</v>
      </c>
      <c r="U30">
        <f t="shared" si="8"/>
        <v>0</v>
      </c>
      <c r="V30">
        <f t="shared" si="9"/>
        <v>0</v>
      </c>
      <c r="W30">
        <f t="shared" si="10"/>
        <v>2</v>
      </c>
    </row>
    <row r="31" spans="1:23" ht="13.75" x14ac:dyDescent="0.2">
      <c r="A31" s="4">
        <v>0</v>
      </c>
      <c r="B31" s="5">
        <v>1</v>
      </c>
      <c r="C31" s="5">
        <v>3</v>
      </c>
      <c r="D31" s="8">
        <v>3</v>
      </c>
      <c r="E31" s="6" t="s">
        <v>10</v>
      </c>
      <c r="F31" s="6" t="s">
        <v>16</v>
      </c>
      <c r="G31" s="8">
        <v>4</v>
      </c>
      <c r="H31" s="8">
        <v>1</v>
      </c>
      <c r="I31" s="8">
        <v>2</v>
      </c>
      <c r="J31" s="8">
        <v>1</v>
      </c>
      <c r="K31" s="8">
        <v>2</v>
      </c>
      <c r="L31" s="8" t="s">
        <v>11</v>
      </c>
      <c r="M31" s="10">
        <f t="shared" si="0"/>
        <v>4</v>
      </c>
      <c r="N31" s="10">
        <f t="shared" si="1"/>
        <v>3</v>
      </c>
      <c r="O31">
        <f t="shared" si="2"/>
        <v>2</v>
      </c>
      <c r="P31">
        <f t="shared" si="3"/>
        <v>1</v>
      </c>
      <c r="Q31">
        <f t="shared" si="4"/>
        <v>0</v>
      </c>
      <c r="R31">
        <f t="shared" si="5"/>
        <v>40</v>
      </c>
      <c r="S31">
        <f t="shared" si="6"/>
        <v>30</v>
      </c>
      <c r="T31">
        <f t="shared" si="7"/>
        <v>20</v>
      </c>
      <c r="U31">
        <f t="shared" si="8"/>
        <v>10</v>
      </c>
      <c r="V31">
        <f t="shared" si="9"/>
        <v>0</v>
      </c>
      <c r="W31">
        <f t="shared" si="10"/>
        <v>1</v>
      </c>
    </row>
  </sheetData>
  <sortState xmlns:xlrd2="http://schemas.microsoft.com/office/spreadsheetml/2017/richdata2" ref="A1:W31">
    <sortCondition ref="A1"/>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CB8F6-86E2-4861-B499-FDCF2D5B16F2}">
  <dimension ref="A1:W32"/>
  <sheetViews>
    <sheetView topLeftCell="A13" zoomScale="70" zoomScaleNormal="70" workbookViewId="0">
      <selection activeCell="AA27" sqref="AA27"/>
    </sheetView>
  </sheetViews>
  <sheetFormatPr defaultRowHeight="13.05" x14ac:dyDescent="0.2"/>
  <sheetData>
    <row r="1" spans="1:23" x14ac:dyDescent="0.2">
      <c r="A1" s="1" t="s">
        <v>1</v>
      </c>
      <c r="L1" s="1" t="s">
        <v>6</v>
      </c>
      <c r="M1" s="4" t="s">
        <v>25</v>
      </c>
      <c r="N1" s="4" t="s">
        <v>26</v>
      </c>
      <c r="O1" s="4" t="s">
        <v>27</v>
      </c>
      <c r="P1" s="4" t="s">
        <v>28</v>
      </c>
      <c r="Q1" s="4" t="s">
        <v>29</v>
      </c>
      <c r="R1" s="4" t="s">
        <v>41</v>
      </c>
      <c r="S1" s="4" t="s">
        <v>36</v>
      </c>
      <c r="T1" s="4" t="s">
        <v>37</v>
      </c>
      <c r="U1" s="4" t="s">
        <v>38</v>
      </c>
      <c r="V1" s="4" t="s">
        <v>39</v>
      </c>
      <c r="W1" s="4" t="s">
        <v>40</v>
      </c>
    </row>
    <row r="2" spans="1:23" ht="13.75" x14ac:dyDescent="0.2">
      <c r="A2" s="4">
        <v>20</v>
      </c>
      <c r="B2" s="5">
        <v>2</v>
      </c>
      <c r="C2" s="5">
        <v>2</v>
      </c>
      <c r="D2" s="8">
        <v>2</v>
      </c>
      <c r="E2" s="6" t="s">
        <v>10</v>
      </c>
      <c r="F2" s="6" t="s">
        <v>16</v>
      </c>
      <c r="G2" s="8">
        <v>2</v>
      </c>
      <c r="H2" s="8">
        <v>2</v>
      </c>
      <c r="I2" s="8">
        <v>1</v>
      </c>
      <c r="J2" s="8">
        <v>1</v>
      </c>
      <c r="K2" s="8">
        <v>1</v>
      </c>
      <c r="L2" s="4" t="s">
        <v>21</v>
      </c>
      <c r="M2" s="10">
        <f t="shared" ref="M2:M31" si="0">COUNTIF(B2:K2,1)</f>
        <v>4</v>
      </c>
      <c r="N2" s="10">
        <f t="shared" ref="N2:N31" si="1">COUNTIF(B2:K2,2)</f>
        <v>6</v>
      </c>
      <c r="O2">
        <f t="shared" ref="O2:O31" si="2">COUNTIF(B2:K2,3)</f>
        <v>0</v>
      </c>
      <c r="P2">
        <f t="shared" ref="P2:P31" si="3">COUNTIF(B2:K2,4)</f>
        <v>0</v>
      </c>
      <c r="Q2">
        <f t="shared" ref="Q2:Q31" si="4">COUNTIF(B2:K2,5)</f>
        <v>0</v>
      </c>
      <c r="R2">
        <v>20</v>
      </c>
      <c r="S2" s="12">
        <v>0.4</v>
      </c>
      <c r="T2" s="12">
        <v>0.6</v>
      </c>
      <c r="U2" s="12">
        <v>0</v>
      </c>
      <c r="V2" s="12">
        <v>0</v>
      </c>
      <c r="W2" s="12">
        <v>0</v>
      </c>
    </row>
    <row r="3" spans="1:23" ht="13.75" x14ac:dyDescent="0.2">
      <c r="A3" s="4">
        <v>21</v>
      </c>
      <c r="B3" s="5">
        <v>1</v>
      </c>
      <c r="C3" s="5">
        <v>1</v>
      </c>
      <c r="D3" s="6" t="s">
        <v>10</v>
      </c>
      <c r="E3" s="6" t="s">
        <v>10</v>
      </c>
      <c r="F3" s="6" t="s">
        <v>10</v>
      </c>
      <c r="G3" s="8">
        <v>2</v>
      </c>
      <c r="H3" s="8">
        <v>1</v>
      </c>
      <c r="I3" s="8">
        <v>4</v>
      </c>
      <c r="J3" s="8">
        <v>2</v>
      </c>
      <c r="K3" s="8">
        <v>1</v>
      </c>
      <c r="L3" s="8" t="s">
        <v>11</v>
      </c>
      <c r="M3" s="10">
        <f t="shared" si="0"/>
        <v>7</v>
      </c>
      <c r="N3" s="10">
        <f t="shared" si="1"/>
        <v>2</v>
      </c>
      <c r="O3">
        <f t="shared" si="2"/>
        <v>0</v>
      </c>
      <c r="P3">
        <f t="shared" si="3"/>
        <v>1</v>
      </c>
      <c r="Q3">
        <f t="shared" si="4"/>
        <v>0</v>
      </c>
      <c r="R3">
        <v>21</v>
      </c>
      <c r="S3" s="12">
        <f>(SUM(M3:M5)/(10*ROWS(M3:M5))*10)/10</f>
        <v>0.4</v>
      </c>
      <c r="T3" s="12">
        <f>(SUM(N3:N5)/(10*ROWS(N3:N5))*10)/10</f>
        <v>0.4</v>
      </c>
      <c r="U3" s="12">
        <f>(SUM(O3:O5)/(10*ROWS(O3:O5))*10)/10</f>
        <v>6.6666666666666666E-2</v>
      </c>
      <c r="V3" s="12">
        <f>(SUM(P3:P5)/(10*ROWS(P3:P5))*10)/10</f>
        <v>0.13333333333333333</v>
      </c>
      <c r="W3" s="12">
        <f>(SUM(Q3:Q5)/(10*ROWS(Q3:Q5))*10)/10</f>
        <v>0</v>
      </c>
    </row>
    <row r="4" spans="1:23" ht="13.75" x14ac:dyDescent="0.2">
      <c r="A4" s="4">
        <v>21</v>
      </c>
      <c r="B4" s="5">
        <v>2</v>
      </c>
      <c r="C4" s="5">
        <v>2</v>
      </c>
      <c r="D4" s="6" t="s">
        <v>19</v>
      </c>
      <c r="E4" s="6" t="s">
        <v>16</v>
      </c>
      <c r="F4" s="6" t="s">
        <v>16</v>
      </c>
      <c r="G4" s="8">
        <v>1</v>
      </c>
      <c r="H4" s="8">
        <v>2</v>
      </c>
      <c r="I4" s="8">
        <v>2</v>
      </c>
      <c r="J4" s="8">
        <v>2</v>
      </c>
      <c r="K4" s="8">
        <v>4</v>
      </c>
      <c r="L4" s="4" t="s">
        <v>20</v>
      </c>
      <c r="M4" s="10">
        <f t="shared" si="0"/>
        <v>1</v>
      </c>
      <c r="N4" s="10">
        <f t="shared" si="1"/>
        <v>7</v>
      </c>
      <c r="O4">
        <f t="shared" si="2"/>
        <v>0</v>
      </c>
      <c r="P4">
        <f t="shared" si="3"/>
        <v>2</v>
      </c>
      <c r="Q4">
        <f t="shared" si="4"/>
        <v>0</v>
      </c>
      <c r="R4">
        <v>22</v>
      </c>
      <c r="S4" s="12">
        <f>(SUM(M6:M11)/(10*ROWS(M6:M11))*10)/10</f>
        <v>0.33333333333333331</v>
      </c>
      <c r="T4" s="12">
        <f>(SUM(N6:N11)/(10*ROWS(N6:N11))*10)/10</f>
        <v>0.51666666666666672</v>
      </c>
      <c r="U4" s="12">
        <f>(SUM(O6:O11)/(10*ROWS(O6:O11))*10)/10</f>
        <v>1.6666666666666666E-2</v>
      </c>
      <c r="V4" s="12">
        <f>(SUM(P6:P11)/(10*ROWS(P6:P11))*10)/10</f>
        <v>0.1</v>
      </c>
      <c r="W4" s="12">
        <f>(SUM(Q6:Q11)/(10*ROWS(Q6:Q11))*10)/10</f>
        <v>3.3333333333333333E-2</v>
      </c>
    </row>
    <row r="5" spans="1:23" ht="13.75" x14ac:dyDescent="0.2">
      <c r="A5" s="4">
        <v>21</v>
      </c>
      <c r="B5" s="5">
        <v>1</v>
      </c>
      <c r="C5" s="5">
        <v>3</v>
      </c>
      <c r="D5" s="8">
        <v>3</v>
      </c>
      <c r="E5" s="6" t="s">
        <v>10</v>
      </c>
      <c r="F5" s="6" t="s">
        <v>16</v>
      </c>
      <c r="G5" s="8">
        <v>4</v>
      </c>
      <c r="H5" s="8">
        <v>1</v>
      </c>
      <c r="I5" s="8">
        <v>2</v>
      </c>
      <c r="J5" s="8">
        <v>1</v>
      </c>
      <c r="K5" s="8">
        <v>2</v>
      </c>
      <c r="L5" s="8" t="s">
        <v>11</v>
      </c>
      <c r="M5" s="10">
        <f t="shared" si="0"/>
        <v>4</v>
      </c>
      <c r="N5" s="10">
        <f t="shared" si="1"/>
        <v>3</v>
      </c>
      <c r="O5">
        <f t="shared" si="2"/>
        <v>2</v>
      </c>
      <c r="P5">
        <f t="shared" si="3"/>
        <v>1</v>
      </c>
      <c r="Q5">
        <f t="shared" si="4"/>
        <v>0</v>
      </c>
      <c r="R5">
        <v>23</v>
      </c>
      <c r="S5" s="12">
        <f>(SUM(M12:M16)/(10*ROWS(M12:M16))*10)/10</f>
        <v>0.62</v>
      </c>
      <c r="T5" s="12">
        <f>(SUM(N12:N16)/(10*ROWS(N12:N16))*10)/10</f>
        <v>0.32</v>
      </c>
      <c r="U5" s="12">
        <f>(SUM(O12:O16)/(10*ROWS(O12:O16))*10)/10</f>
        <v>0</v>
      </c>
      <c r="V5" s="12">
        <f>(SUM(P12:P16)/(10*ROWS(P12:P16))*10)/10</f>
        <v>0.04</v>
      </c>
      <c r="W5" s="12">
        <f>(SUM(Q12:Q16)/(10*ROWS(Q12:Q16))*10)/10</f>
        <v>0.02</v>
      </c>
    </row>
    <row r="6" spans="1:23" ht="13.75" x14ac:dyDescent="0.2">
      <c r="A6" s="4">
        <v>22</v>
      </c>
      <c r="B6" s="5">
        <v>2</v>
      </c>
      <c r="C6" s="5">
        <v>1</v>
      </c>
      <c r="D6" s="8">
        <v>5</v>
      </c>
      <c r="E6" s="8">
        <v>4</v>
      </c>
      <c r="F6" s="6" t="s">
        <v>16</v>
      </c>
      <c r="G6" s="8">
        <v>2</v>
      </c>
      <c r="H6" s="8">
        <v>2</v>
      </c>
      <c r="I6" s="8">
        <v>1</v>
      </c>
      <c r="J6" s="8">
        <v>2</v>
      </c>
      <c r="K6" s="8">
        <v>1</v>
      </c>
      <c r="L6" s="8" t="s">
        <v>17</v>
      </c>
      <c r="M6" s="10">
        <f t="shared" si="0"/>
        <v>3</v>
      </c>
      <c r="N6" s="10">
        <f t="shared" si="1"/>
        <v>5</v>
      </c>
      <c r="O6">
        <f t="shared" si="2"/>
        <v>0</v>
      </c>
      <c r="P6">
        <f t="shared" si="3"/>
        <v>1</v>
      </c>
      <c r="Q6">
        <f t="shared" si="4"/>
        <v>1</v>
      </c>
      <c r="R6">
        <v>24</v>
      </c>
      <c r="S6" s="12">
        <f>(SUM(M17:M22)/(10*ROWS(M17:M22))*10)/10</f>
        <v>0.48333333333333328</v>
      </c>
      <c r="T6" s="12">
        <f>(SUM(N17:N22)/(10*ROWS(N17:N22))*10)/10</f>
        <v>0.41666666666666669</v>
      </c>
      <c r="U6" s="12">
        <f>(SUM(O17:O22)/(10*ROWS(O17:O22))*10)/10</f>
        <v>0.05</v>
      </c>
      <c r="V6" s="12">
        <f>(SUM(P17:P22)/(10*ROWS(P17:P22))*10)/10</f>
        <v>3.3333333333333333E-2</v>
      </c>
      <c r="W6" s="12">
        <f>(SUM(Q17:Q22)/(10*ROWS(Q17:Q22))*10)/10</f>
        <v>1.6666666666666666E-2</v>
      </c>
    </row>
    <row r="7" spans="1:23" ht="13.75" x14ac:dyDescent="0.2">
      <c r="A7" s="4">
        <v>22</v>
      </c>
      <c r="B7" s="5">
        <v>1</v>
      </c>
      <c r="C7" s="5">
        <v>1</v>
      </c>
      <c r="D7" s="8">
        <v>2</v>
      </c>
      <c r="E7" s="6" t="s">
        <v>10</v>
      </c>
      <c r="F7" s="6" t="s">
        <v>10</v>
      </c>
      <c r="G7" s="8">
        <v>1</v>
      </c>
      <c r="H7" s="8">
        <v>1</v>
      </c>
      <c r="I7" s="8">
        <v>5</v>
      </c>
      <c r="J7" s="8">
        <v>1</v>
      </c>
      <c r="K7" s="8">
        <v>1</v>
      </c>
      <c r="L7" s="8" t="s">
        <v>11</v>
      </c>
      <c r="M7" s="10">
        <f t="shared" si="0"/>
        <v>8</v>
      </c>
      <c r="N7" s="10">
        <f t="shared" si="1"/>
        <v>1</v>
      </c>
      <c r="O7">
        <f t="shared" si="2"/>
        <v>0</v>
      </c>
      <c r="P7">
        <f t="shared" si="3"/>
        <v>0</v>
      </c>
      <c r="Q7">
        <f t="shared" si="4"/>
        <v>1</v>
      </c>
      <c r="R7">
        <v>25</v>
      </c>
      <c r="S7" s="12">
        <f>(SUM(M23:M26)/(10*ROWS(M23:M26))*10)/10</f>
        <v>0.6</v>
      </c>
      <c r="T7" s="12">
        <f>(SUM(N23:N26)/(10*ROWS(N23:N26))*10)/10</f>
        <v>0.27500000000000002</v>
      </c>
      <c r="U7" s="12">
        <f>(SUM(O23:O26)/(10*ROWS(O23:O26))*10)/10</f>
        <v>0.05</v>
      </c>
      <c r="V7" s="12">
        <f>(SUM(P23:P26)/(10*ROWS(P23:P26))*10)/10</f>
        <v>7.4999999999999997E-2</v>
      </c>
      <c r="W7" s="12">
        <f>(SUM(Q23:Q26)/(10*ROWS(Q23:Q26))*10)/10</f>
        <v>0</v>
      </c>
    </row>
    <row r="8" spans="1:23" ht="13.75" x14ac:dyDescent="0.2">
      <c r="A8" s="4">
        <v>22</v>
      </c>
      <c r="B8" s="5">
        <v>2</v>
      </c>
      <c r="C8" s="5">
        <v>2</v>
      </c>
      <c r="D8" s="8">
        <v>2</v>
      </c>
      <c r="E8" s="6" t="s">
        <v>16</v>
      </c>
      <c r="F8" s="6" t="s">
        <v>16</v>
      </c>
      <c r="G8" s="8">
        <v>2</v>
      </c>
      <c r="H8" s="8">
        <v>2</v>
      </c>
      <c r="I8" s="8">
        <v>2</v>
      </c>
      <c r="J8" s="8">
        <v>2</v>
      </c>
      <c r="K8" s="8">
        <v>2</v>
      </c>
      <c r="L8" s="4" t="s">
        <v>22</v>
      </c>
      <c r="M8" s="10">
        <f t="shared" si="0"/>
        <v>0</v>
      </c>
      <c r="N8" s="10">
        <f t="shared" si="1"/>
        <v>10</v>
      </c>
      <c r="O8">
        <f t="shared" si="2"/>
        <v>0</v>
      </c>
      <c r="P8">
        <f t="shared" si="3"/>
        <v>0</v>
      </c>
      <c r="Q8">
        <f t="shared" si="4"/>
        <v>0</v>
      </c>
      <c r="R8">
        <v>26</v>
      </c>
      <c r="S8" s="12">
        <v>0.4</v>
      </c>
      <c r="T8" s="12">
        <v>0.5</v>
      </c>
      <c r="U8" s="12">
        <v>0.1</v>
      </c>
      <c r="V8" s="12">
        <v>0</v>
      </c>
      <c r="W8" s="12">
        <v>0</v>
      </c>
    </row>
    <row r="9" spans="1:23" ht="13.75" x14ac:dyDescent="0.2">
      <c r="A9" s="4">
        <v>22</v>
      </c>
      <c r="B9" s="5">
        <v>2</v>
      </c>
      <c r="C9" s="5">
        <v>4</v>
      </c>
      <c r="D9" s="8">
        <v>2</v>
      </c>
      <c r="E9" s="8">
        <v>4</v>
      </c>
      <c r="F9" s="6" t="s">
        <v>16</v>
      </c>
      <c r="G9" s="8">
        <v>2</v>
      </c>
      <c r="H9" s="8">
        <v>1</v>
      </c>
      <c r="I9" s="8">
        <v>1</v>
      </c>
      <c r="J9" s="8">
        <v>3</v>
      </c>
      <c r="K9" s="8">
        <v>4</v>
      </c>
      <c r="L9" s="8" t="s">
        <v>11</v>
      </c>
      <c r="M9" s="10">
        <f t="shared" si="0"/>
        <v>2</v>
      </c>
      <c r="N9" s="10">
        <f t="shared" si="1"/>
        <v>4</v>
      </c>
      <c r="O9">
        <f t="shared" si="2"/>
        <v>1</v>
      </c>
      <c r="P9">
        <f t="shared" si="3"/>
        <v>3</v>
      </c>
      <c r="Q9">
        <f t="shared" si="4"/>
        <v>0</v>
      </c>
      <c r="R9">
        <v>27</v>
      </c>
      <c r="S9" s="12">
        <f>(SUM(M28:M29)/(10*ROWS(M28:M29))*10)/10</f>
        <v>0.5</v>
      </c>
      <c r="T9" s="12">
        <f>(SUM(N28:N29)/(10*ROWS(N28:N29))*10)/10</f>
        <v>0.35</v>
      </c>
      <c r="U9" s="12">
        <f>(SUM(O28:O29)/(10*ROWS(O28:O29))*10)/10</f>
        <v>0.05</v>
      </c>
      <c r="V9" s="12">
        <f>(SUM(P28:P29)/(10*ROWS(P28:P29))*10)/10</f>
        <v>0</v>
      </c>
      <c r="W9" s="12">
        <f>(SUM(Q28:Q29)/(10*ROWS(Q28:Q29))*10)/10</f>
        <v>0.1</v>
      </c>
    </row>
    <row r="10" spans="1:23" ht="13.75" x14ac:dyDescent="0.2">
      <c r="A10" s="4">
        <v>22</v>
      </c>
      <c r="B10" s="5">
        <v>2</v>
      </c>
      <c r="C10" s="5">
        <v>2</v>
      </c>
      <c r="D10" s="8">
        <v>2</v>
      </c>
      <c r="E10" s="6" t="s">
        <v>16</v>
      </c>
      <c r="F10" s="6" t="s">
        <v>16</v>
      </c>
      <c r="G10" s="8">
        <v>2</v>
      </c>
      <c r="H10" s="8">
        <v>2</v>
      </c>
      <c r="I10" s="8">
        <v>1</v>
      </c>
      <c r="J10" s="8">
        <v>1</v>
      </c>
      <c r="K10" s="8">
        <v>2</v>
      </c>
      <c r="L10" s="8"/>
      <c r="M10" s="10">
        <f t="shared" si="0"/>
        <v>2</v>
      </c>
      <c r="N10" s="10">
        <f t="shared" si="1"/>
        <v>8</v>
      </c>
      <c r="O10">
        <f t="shared" si="2"/>
        <v>0</v>
      </c>
      <c r="P10">
        <f t="shared" si="3"/>
        <v>0</v>
      </c>
      <c r="Q10">
        <f t="shared" si="4"/>
        <v>0</v>
      </c>
      <c r="R10">
        <v>28</v>
      </c>
      <c r="S10" s="12">
        <v>0.6</v>
      </c>
      <c r="T10" s="12">
        <v>0.4</v>
      </c>
      <c r="U10" s="12">
        <v>0</v>
      </c>
      <c r="V10" s="12">
        <v>0</v>
      </c>
      <c r="W10" s="12">
        <v>0</v>
      </c>
    </row>
    <row r="11" spans="1:23" ht="13.75" x14ac:dyDescent="0.2">
      <c r="A11" s="4">
        <v>22</v>
      </c>
      <c r="B11" s="5">
        <v>4</v>
      </c>
      <c r="C11" s="5">
        <v>1</v>
      </c>
      <c r="D11" s="6" t="s">
        <v>10</v>
      </c>
      <c r="E11" s="6" t="s">
        <v>10</v>
      </c>
      <c r="F11" s="6" t="s">
        <v>10</v>
      </c>
      <c r="G11" s="8">
        <v>2</v>
      </c>
      <c r="H11" s="8">
        <v>2</v>
      </c>
      <c r="I11" s="8">
        <v>4</v>
      </c>
      <c r="J11" s="8">
        <v>2</v>
      </c>
      <c r="K11" s="8">
        <v>1</v>
      </c>
      <c r="L11" s="8" t="s">
        <v>11</v>
      </c>
      <c r="M11" s="10">
        <f t="shared" si="0"/>
        <v>5</v>
      </c>
      <c r="N11" s="10">
        <f t="shared" si="1"/>
        <v>3</v>
      </c>
      <c r="O11">
        <f t="shared" si="2"/>
        <v>0</v>
      </c>
      <c r="P11">
        <f t="shared" si="3"/>
        <v>2</v>
      </c>
      <c r="Q11">
        <f t="shared" si="4"/>
        <v>0</v>
      </c>
      <c r="R11">
        <v>29</v>
      </c>
      <c r="S11" s="12">
        <v>0.7</v>
      </c>
      <c r="T11" s="12">
        <v>0.3</v>
      </c>
      <c r="U11" s="12">
        <v>0</v>
      </c>
      <c r="V11" s="12">
        <v>0</v>
      </c>
      <c r="W11" s="12">
        <v>0</v>
      </c>
    </row>
    <row r="12" spans="1:23" ht="13.75" x14ac:dyDescent="0.2">
      <c r="A12" s="4">
        <v>23</v>
      </c>
      <c r="B12" s="5">
        <v>1</v>
      </c>
      <c r="C12" s="5">
        <v>1</v>
      </c>
      <c r="D12" s="6" t="s">
        <v>10</v>
      </c>
      <c r="E12" s="6" t="s">
        <v>10</v>
      </c>
      <c r="F12" s="6" t="s">
        <v>10</v>
      </c>
      <c r="G12" s="8">
        <v>1</v>
      </c>
      <c r="H12" s="8">
        <v>1</v>
      </c>
      <c r="I12" s="8">
        <v>1</v>
      </c>
      <c r="J12" s="8">
        <v>1</v>
      </c>
      <c r="K12" s="8">
        <v>1</v>
      </c>
      <c r="L12" s="8" t="s">
        <v>11</v>
      </c>
      <c r="M12" s="10">
        <f t="shared" si="0"/>
        <v>10</v>
      </c>
      <c r="N12" s="10">
        <f t="shared" si="1"/>
        <v>0</v>
      </c>
      <c r="O12">
        <f t="shared" si="2"/>
        <v>0</v>
      </c>
      <c r="P12">
        <f t="shared" si="3"/>
        <v>0</v>
      </c>
      <c r="Q12">
        <f t="shared" si="4"/>
        <v>0</v>
      </c>
    </row>
    <row r="13" spans="1:23" ht="13.75" x14ac:dyDescent="0.2">
      <c r="A13" s="4">
        <v>23</v>
      </c>
      <c r="B13" s="5">
        <v>1</v>
      </c>
      <c r="C13" s="5">
        <v>1</v>
      </c>
      <c r="D13" s="6" t="s">
        <v>10</v>
      </c>
      <c r="E13" s="6" t="s">
        <v>10</v>
      </c>
      <c r="F13" s="6" t="s">
        <v>10</v>
      </c>
      <c r="G13" s="8">
        <v>1</v>
      </c>
      <c r="H13" s="8">
        <v>1</v>
      </c>
      <c r="I13" s="8">
        <v>1</v>
      </c>
      <c r="J13" s="8">
        <v>1</v>
      </c>
      <c r="K13" s="8">
        <v>1</v>
      </c>
      <c r="L13" s="8" t="s">
        <v>11</v>
      </c>
      <c r="M13" s="10">
        <f t="shared" si="0"/>
        <v>10</v>
      </c>
      <c r="N13" s="10">
        <f t="shared" si="1"/>
        <v>0</v>
      </c>
      <c r="O13">
        <f t="shared" si="2"/>
        <v>0</v>
      </c>
      <c r="P13">
        <f t="shared" si="3"/>
        <v>0</v>
      </c>
      <c r="Q13">
        <f t="shared" si="4"/>
        <v>0</v>
      </c>
    </row>
    <row r="14" spans="1:23" ht="13.75" x14ac:dyDescent="0.2">
      <c r="A14" s="4">
        <v>23</v>
      </c>
      <c r="B14" s="5">
        <v>2</v>
      </c>
      <c r="C14" s="5">
        <v>2</v>
      </c>
      <c r="D14" s="8">
        <v>2</v>
      </c>
      <c r="E14" s="6" t="s">
        <v>16</v>
      </c>
      <c r="F14" s="6" t="s">
        <v>16</v>
      </c>
      <c r="G14" s="8">
        <v>2</v>
      </c>
      <c r="H14" s="8">
        <v>2</v>
      </c>
      <c r="I14" s="8">
        <v>2</v>
      </c>
      <c r="J14" s="8">
        <v>2</v>
      </c>
      <c r="K14" s="8">
        <v>2</v>
      </c>
      <c r="L14" s="8" t="s">
        <v>11</v>
      </c>
      <c r="M14" s="10">
        <f t="shared" si="0"/>
        <v>0</v>
      </c>
      <c r="N14" s="10">
        <f t="shared" si="1"/>
        <v>10</v>
      </c>
      <c r="O14">
        <f t="shared" si="2"/>
        <v>0</v>
      </c>
      <c r="P14">
        <f t="shared" si="3"/>
        <v>0</v>
      </c>
      <c r="Q14">
        <f t="shared" si="4"/>
        <v>0</v>
      </c>
    </row>
    <row r="15" spans="1:23" ht="13.75" x14ac:dyDescent="0.2">
      <c r="A15" s="4">
        <v>23</v>
      </c>
      <c r="B15" s="5">
        <v>1</v>
      </c>
      <c r="C15" s="5">
        <v>1</v>
      </c>
      <c r="D15" s="6" t="s">
        <v>10</v>
      </c>
      <c r="E15" s="6" t="s">
        <v>10</v>
      </c>
      <c r="F15" s="6" t="s">
        <v>10</v>
      </c>
      <c r="G15" s="8">
        <v>1</v>
      </c>
      <c r="H15" s="8">
        <v>1</v>
      </c>
      <c r="I15" s="8">
        <v>1</v>
      </c>
      <c r="J15" s="8">
        <v>1</v>
      </c>
      <c r="K15" s="8">
        <v>1</v>
      </c>
      <c r="L15" s="8" t="s">
        <v>11</v>
      </c>
      <c r="M15" s="10">
        <f t="shared" si="0"/>
        <v>10</v>
      </c>
      <c r="N15" s="10">
        <f t="shared" si="1"/>
        <v>0</v>
      </c>
      <c r="O15">
        <f t="shared" si="2"/>
        <v>0</v>
      </c>
      <c r="P15">
        <f t="shared" si="3"/>
        <v>0</v>
      </c>
      <c r="Q15">
        <f t="shared" si="4"/>
        <v>0</v>
      </c>
    </row>
    <row r="16" spans="1:23" ht="13.75" x14ac:dyDescent="0.2">
      <c r="A16" s="4">
        <v>23</v>
      </c>
      <c r="B16" s="5">
        <v>2</v>
      </c>
      <c r="C16" s="5">
        <v>2</v>
      </c>
      <c r="D16" s="8">
        <v>5</v>
      </c>
      <c r="E16" s="8">
        <v>4</v>
      </c>
      <c r="F16" s="8">
        <v>4</v>
      </c>
      <c r="G16" s="8">
        <v>2</v>
      </c>
      <c r="H16" s="8">
        <v>2</v>
      </c>
      <c r="I16" s="8">
        <v>1</v>
      </c>
      <c r="J16" s="8">
        <v>2</v>
      </c>
      <c r="K16" s="8">
        <v>2</v>
      </c>
      <c r="L16" s="8" t="s">
        <v>11</v>
      </c>
      <c r="M16" s="10">
        <f t="shared" si="0"/>
        <v>1</v>
      </c>
      <c r="N16" s="10">
        <f t="shared" si="1"/>
        <v>6</v>
      </c>
      <c r="O16">
        <f t="shared" si="2"/>
        <v>0</v>
      </c>
      <c r="P16">
        <f t="shared" si="3"/>
        <v>2</v>
      </c>
      <c r="Q16">
        <f t="shared" si="4"/>
        <v>1</v>
      </c>
    </row>
    <row r="17" spans="1:17" ht="13.75" x14ac:dyDescent="0.2">
      <c r="A17" s="4">
        <v>24</v>
      </c>
      <c r="B17" s="5">
        <v>2</v>
      </c>
      <c r="C17" s="5">
        <v>2</v>
      </c>
      <c r="D17" s="8">
        <v>2</v>
      </c>
      <c r="E17" s="6" t="s">
        <v>16</v>
      </c>
      <c r="F17" s="6" t="s">
        <v>16</v>
      </c>
      <c r="G17" s="8">
        <v>2</v>
      </c>
      <c r="H17" s="8">
        <v>2</v>
      </c>
      <c r="I17" s="8">
        <v>1</v>
      </c>
      <c r="J17" s="8">
        <v>2</v>
      </c>
      <c r="K17" s="8">
        <v>2</v>
      </c>
      <c r="L17" s="8" t="s">
        <v>11</v>
      </c>
      <c r="M17" s="10">
        <f t="shared" si="0"/>
        <v>1</v>
      </c>
      <c r="N17" s="10">
        <f t="shared" si="1"/>
        <v>9</v>
      </c>
      <c r="O17">
        <f t="shared" si="2"/>
        <v>0</v>
      </c>
      <c r="P17">
        <f t="shared" si="3"/>
        <v>0</v>
      </c>
      <c r="Q17">
        <f t="shared" si="4"/>
        <v>0</v>
      </c>
    </row>
    <row r="18" spans="1:17" ht="13.75" x14ac:dyDescent="0.2">
      <c r="A18" s="4">
        <v>24</v>
      </c>
      <c r="B18" s="5">
        <v>2</v>
      </c>
      <c r="C18" s="5">
        <v>3</v>
      </c>
      <c r="D18" s="6" t="s">
        <v>19</v>
      </c>
      <c r="E18" s="8">
        <v>4</v>
      </c>
      <c r="F18" s="6" t="s">
        <v>16</v>
      </c>
      <c r="G18" s="8">
        <v>2</v>
      </c>
      <c r="H18" s="8">
        <v>3</v>
      </c>
      <c r="I18" s="8">
        <v>2</v>
      </c>
      <c r="J18" s="8">
        <v>3</v>
      </c>
      <c r="K18" s="8">
        <v>2</v>
      </c>
      <c r="L18" s="4" t="s">
        <v>23</v>
      </c>
      <c r="M18" s="10">
        <f t="shared" si="0"/>
        <v>0</v>
      </c>
      <c r="N18" s="10">
        <f t="shared" si="1"/>
        <v>5</v>
      </c>
      <c r="O18">
        <f t="shared" si="2"/>
        <v>3</v>
      </c>
      <c r="P18">
        <f t="shared" si="3"/>
        <v>2</v>
      </c>
      <c r="Q18">
        <f t="shared" si="4"/>
        <v>0</v>
      </c>
    </row>
    <row r="19" spans="1:17" ht="13.75" x14ac:dyDescent="0.2">
      <c r="A19" s="4">
        <v>24</v>
      </c>
      <c r="B19" s="5">
        <v>1</v>
      </c>
      <c r="C19" s="5">
        <v>1</v>
      </c>
      <c r="D19" s="6" t="s">
        <v>10</v>
      </c>
      <c r="E19" s="6" t="s">
        <v>10</v>
      </c>
      <c r="F19" s="6" t="s">
        <v>10</v>
      </c>
      <c r="G19" s="8">
        <v>1</v>
      </c>
      <c r="H19" s="8">
        <v>1</v>
      </c>
      <c r="I19" s="8">
        <v>1</v>
      </c>
      <c r="J19" s="8">
        <v>2</v>
      </c>
      <c r="K19" s="8">
        <v>1</v>
      </c>
      <c r="L19" s="8" t="s">
        <v>11</v>
      </c>
      <c r="M19" s="10">
        <f t="shared" si="0"/>
        <v>9</v>
      </c>
      <c r="N19" s="10">
        <f t="shared" si="1"/>
        <v>1</v>
      </c>
      <c r="O19">
        <f t="shared" si="2"/>
        <v>0</v>
      </c>
      <c r="P19">
        <f t="shared" si="3"/>
        <v>0</v>
      </c>
      <c r="Q19">
        <f t="shared" si="4"/>
        <v>0</v>
      </c>
    </row>
    <row r="20" spans="1:17" ht="13.75" x14ac:dyDescent="0.2">
      <c r="A20" s="4">
        <v>24</v>
      </c>
      <c r="B20" s="5">
        <v>2</v>
      </c>
      <c r="C20" s="5">
        <v>1</v>
      </c>
      <c r="D20" s="6" t="s">
        <v>10</v>
      </c>
      <c r="E20" s="6" t="s">
        <v>10</v>
      </c>
      <c r="F20" s="6" t="s">
        <v>10</v>
      </c>
      <c r="G20" s="8">
        <v>2</v>
      </c>
      <c r="H20" s="8">
        <v>1</v>
      </c>
      <c r="I20" s="8">
        <v>1</v>
      </c>
      <c r="J20" s="8">
        <v>2</v>
      </c>
      <c r="K20" s="8">
        <v>1</v>
      </c>
      <c r="L20" s="8" t="s">
        <v>11</v>
      </c>
      <c r="M20" s="10">
        <f t="shared" si="0"/>
        <v>7</v>
      </c>
      <c r="N20" s="10">
        <f t="shared" si="1"/>
        <v>3</v>
      </c>
      <c r="O20">
        <f t="shared" si="2"/>
        <v>0</v>
      </c>
      <c r="P20">
        <f t="shared" si="3"/>
        <v>0</v>
      </c>
      <c r="Q20">
        <f t="shared" si="4"/>
        <v>0</v>
      </c>
    </row>
    <row r="21" spans="1:17" ht="13.75" x14ac:dyDescent="0.2">
      <c r="A21" s="4">
        <v>24</v>
      </c>
      <c r="B21" s="5">
        <v>1</v>
      </c>
      <c r="C21" s="5">
        <v>1</v>
      </c>
      <c r="D21" s="6" t="s">
        <v>10</v>
      </c>
      <c r="E21" s="6" t="s">
        <v>10</v>
      </c>
      <c r="F21" s="6" t="s">
        <v>10</v>
      </c>
      <c r="G21" s="8">
        <v>1</v>
      </c>
      <c r="H21" s="8">
        <v>1</v>
      </c>
      <c r="I21" s="8">
        <v>5</v>
      </c>
      <c r="J21" s="8">
        <v>1</v>
      </c>
      <c r="K21" s="8">
        <v>1</v>
      </c>
      <c r="L21" s="8" t="s">
        <v>11</v>
      </c>
      <c r="M21" s="10">
        <f t="shared" si="0"/>
        <v>9</v>
      </c>
      <c r="N21" s="10">
        <f t="shared" si="1"/>
        <v>0</v>
      </c>
      <c r="O21">
        <f t="shared" si="2"/>
        <v>0</v>
      </c>
      <c r="P21">
        <f t="shared" si="3"/>
        <v>0</v>
      </c>
      <c r="Q21">
        <f t="shared" si="4"/>
        <v>1</v>
      </c>
    </row>
    <row r="22" spans="1:17" ht="13.75" x14ac:dyDescent="0.2">
      <c r="A22" s="4">
        <v>24</v>
      </c>
      <c r="B22" s="5">
        <v>2</v>
      </c>
      <c r="C22" s="5">
        <v>1</v>
      </c>
      <c r="D22" s="8">
        <v>2</v>
      </c>
      <c r="E22" s="6" t="s">
        <v>10</v>
      </c>
      <c r="F22" s="6" t="s">
        <v>16</v>
      </c>
      <c r="G22" s="8">
        <v>2</v>
      </c>
      <c r="H22" s="8">
        <v>2</v>
      </c>
      <c r="I22" s="8">
        <v>1</v>
      </c>
      <c r="J22" s="8">
        <v>2</v>
      </c>
      <c r="K22" s="8">
        <v>2</v>
      </c>
      <c r="L22" s="8" t="s">
        <v>14</v>
      </c>
      <c r="M22" s="10">
        <f t="shared" si="0"/>
        <v>3</v>
      </c>
      <c r="N22" s="10">
        <f t="shared" si="1"/>
        <v>7</v>
      </c>
      <c r="O22">
        <f t="shared" si="2"/>
        <v>0</v>
      </c>
      <c r="P22">
        <f t="shared" si="3"/>
        <v>0</v>
      </c>
      <c r="Q22">
        <f t="shared" si="4"/>
        <v>0</v>
      </c>
    </row>
    <row r="23" spans="1:17" ht="13.75" x14ac:dyDescent="0.2">
      <c r="A23" s="4">
        <v>25</v>
      </c>
      <c r="B23" s="5">
        <v>2</v>
      </c>
      <c r="C23" s="5">
        <v>2</v>
      </c>
      <c r="D23" s="8">
        <v>2</v>
      </c>
      <c r="E23" s="6" t="s">
        <v>13</v>
      </c>
      <c r="F23" s="6" t="s">
        <v>16</v>
      </c>
      <c r="G23" s="8">
        <v>4</v>
      </c>
      <c r="H23" s="8">
        <v>4</v>
      </c>
      <c r="I23" s="8">
        <v>1</v>
      </c>
      <c r="J23" s="8">
        <v>3</v>
      </c>
      <c r="K23" s="8">
        <v>2</v>
      </c>
      <c r="L23" s="8" t="s">
        <v>14</v>
      </c>
      <c r="M23" s="10">
        <f t="shared" si="0"/>
        <v>1</v>
      </c>
      <c r="N23" s="10">
        <f t="shared" si="1"/>
        <v>5</v>
      </c>
      <c r="O23">
        <f t="shared" si="2"/>
        <v>2</v>
      </c>
      <c r="P23">
        <f t="shared" si="3"/>
        <v>2</v>
      </c>
      <c r="Q23">
        <f t="shared" si="4"/>
        <v>0</v>
      </c>
    </row>
    <row r="24" spans="1:17" ht="13.75" x14ac:dyDescent="0.2">
      <c r="A24" s="4">
        <v>25</v>
      </c>
      <c r="B24" s="5">
        <v>2</v>
      </c>
      <c r="C24" s="5">
        <v>1</v>
      </c>
      <c r="D24" s="6" t="s">
        <v>10</v>
      </c>
      <c r="E24" s="6" t="s">
        <v>10</v>
      </c>
      <c r="F24" s="6" t="s">
        <v>16</v>
      </c>
      <c r="G24" s="8">
        <v>1</v>
      </c>
      <c r="H24" s="8">
        <v>1</v>
      </c>
      <c r="I24" s="8">
        <v>1</v>
      </c>
      <c r="J24" s="8">
        <v>4</v>
      </c>
      <c r="K24" s="8">
        <v>2</v>
      </c>
      <c r="L24" s="8" t="s">
        <v>11</v>
      </c>
      <c r="M24" s="10">
        <f t="shared" si="0"/>
        <v>6</v>
      </c>
      <c r="N24" s="10">
        <f t="shared" si="1"/>
        <v>3</v>
      </c>
      <c r="O24">
        <f t="shared" si="2"/>
        <v>0</v>
      </c>
      <c r="P24">
        <f t="shared" si="3"/>
        <v>1</v>
      </c>
      <c r="Q24">
        <f t="shared" si="4"/>
        <v>0</v>
      </c>
    </row>
    <row r="25" spans="1:17" ht="13.75" x14ac:dyDescent="0.2">
      <c r="A25" s="4">
        <v>25</v>
      </c>
      <c r="B25" s="5">
        <v>1</v>
      </c>
      <c r="C25" s="5">
        <v>1</v>
      </c>
      <c r="D25" s="6" t="s">
        <v>10</v>
      </c>
      <c r="E25" s="6" t="s">
        <v>10</v>
      </c>
      <c r="F25" s="6" t="s">
        <v>10</v>
      </c>
      <c r="G25" s="8">
        <v>1</v>
      </c>
      <c r="H25" s="8">
        <v>1</v>
      </c>
      <c r="I25" s="8">
        <v>1</v>
      </c>
      <c r="J25" s="8">
        <v>2</v>
      </c>
      <c r="K25" s="8">
        <v>1</v>
      </c>
      <c r="L25" s="8" t="s">
        <v>11</v>
      </c>
      <c r="M25" s="10">
        <f t="shared" si="0"/>
        <v>9</v>
      </c>
      <c r="N25" s="10">
        <f t="shared" si="1"/>
        <v>1</v>
      </c>
      <c r="O25">
        <f t="shared" si="2"/>
        <v>0</v>
      </c>
      <c r="P25">
        <f t="shared" si="3"/>
        <v>0</v>
      </c>
      <c r="Q25">
        <f t="shared" si="4"/>
        <v>0</v>
      </c>
    </row>
    <row r="26" spans="1:17" ht="13.75" x14ac:dyDescent="0.2">
      <c r="A26" s="4">
        <v>25</v>
      </c>
      <c r="B26" s="5">
        <v>2</v>
      </c>
      <c r="C26" s="5">
        <v>2</v>
      </c>
      <c r="D26" s="6" t="s">
        <v>10</v>
      </c>
      <c r="E26" s="6" t="s">
        <v>10</v>
      </c>
      <c r="F26" s="6" t="s">
        <v>10</v>
      </c>
      <c r="G26" s="8">
        <v>1</v>
      </c>
      <c r="H26" s="8">
        <v>1</v>
      </c>
      <c r="I26" s="8">
        <v>1</v>
      </c>
      <c r="J26" s="8">
        <v>1</v>
      </c>
      <c r="K26" s="8">
        <v>1</v>
      </c>
      <c r="L26" s="8" t="s">
        <v>11</v>
      </c>
      <c r="M26" s="10">
        <f t="shared" si="0"/>
        <v>8</v>
      </c>
      <c r="N26" s="10">
        <f t="shared" si="1"/>
        <v>2</v>
      </c>
      <c r="O26">
        <f t="shared" si="2"/>
        <v>0</v>
      </c>
      <c r="P26">
        <f t="shared" si="3"/>
        <v>0</v>
      </c>
      <c r="Q26">
        <f t="shared" si="4"/>
        <v>0</v>
      </c>
    </row>
    <row r="27" spans="1:17" ht="13.75" x14ac:dyDescent="0.2">
      <c r="A27" s="4">
        <v>26</v>
      </c>
      <c r="B27" s="5">
        <v>2</v>
      </c>
      <c r="C27" s="5">
        <v>2</v>
      </c>
      <c r="D27" s="6" t="s">
        <v>10</v>
      </c>
      <c r="E27" s="6" t="s">
        <v>13</v>
      </c>
      <c r="F27" s="6" t="s">
        <v>10</v>
      </c>
      <c r="G27" s="8">
        <v>2</v>
      </c>
      <c r="H27" s="8">
        <v>2</v>
      </c>
      <c r="I27" s="8">
        <v>1</v>
      </c>
      <c r="J27" s="8">
        <v>2</v>
      </c>
      <c r="K27" s="8">
        <v>1</v>
      </c>
      <c r="L27" s="8" t="s">
        <v>14</v>
      </c>
      <c r="M27" s="10">
        <f t="shared" si="0"/>
        <v>4</v>
      </c>
      <c r="N27" s="10">
        <f t="shared" si="1"/>
        <v>5</v>
      </c>
      <c r="O27">
        <f t="shared" si="2"/>
        <v>1</v>
      </c>
      <c r="P27">
        <f t="shared" si="3"/>
        <v>0</v>
      </c>
      <c r="Q27">
        <f t="shared" si="4"/>
        <v>0</v>
      </c>
    </row>
    <row r="28" spans="1:17" ht="13.75" x14ac:dyDescent="0.2">
      <c r="A28" s="4">
        <v>27</v>
      </c>
      <c r="B28" s="5">
        <v>2</v>
      </c>
      <c r="C28" s="5">
        <v>2</v>
      </c>
      <c r="D28" s="8">
        <v>2</v>
      </c>
      <c r="E28" s="6" t="s">
        <v>16</v>
      </c>
      <c r="F28" s="6" t="s">
        <v>16</v>
      </c>
      <c r="G28" s="8">
        <v>2</v>
      </c>
      <c r="H28" s="8">
        <v>2</v>
      </c>
      <c r="I28" s="8">
        <v>5</v>
      </c>
      <c r="J28" s="8">
        <v>5</v>
      </c>
      <c r="K28" s="8">
        <v>3</v>
      </c>
      <c r="L28" s="8" t="s">
        <v>11</v>
      </c>
      <c r="M28" s="10">
        <f t="shared" si="0"/>
        <v>0</v>
      </c>
      <c r="N28" s="10">
        <f t="shared" si="1"/>
        <v>7</v>
      </c>
      <c r="O28">
        <f t="shared" si="2"/>
        <v>1</v>
      </c>
      <c r="P28">
        <f t="shared" si="3"/>
        <v>0</v>
      </c>
      <c r="Q28">
        <f t="shared" si="4"/>
        <v>2</v>
      </c>
    </row>
    <row r="29" spans="1:17" ht="13.75" x14ac:dyDescent="0.2">
      <c r="A29" s="4">
        <v>27</v>
      </c>
      <c r="B29" s="5">
        <v>1</v>
      </c>
      <c r="C29" s="5">
        <v>1</v>
      </c>
      <c r="D29" s="6" t="s">
        <v>10</v>
      </c>
      <c r="E29" s="6" t="s">
        <v>10</v>
      </c>
      <c r="F29" s="6" t="s">
        <v>10</v>
      </c>
      <c r="G29" s="8">
        <v>1</v>
      </c>
      <c r="H29" s="8">
        <v>1</v>
      </c>
      <c r="I29" s="8">
        <v>1</v>
      </c>
      <c r="J29" s="8">
        <v>1</v>
      </c>
      <c r="K29" s="8">
        <v>1</v>
      </c>
      <c r="L29" s="8" t="s">
        <v>11</v>
      </c>
      <c r="M29" s="10">
        <f t="shared" si="0"/>
        <v>10</v>
      </c>
      <c r="N29" s="10">
        <f t="shared" si="1"/>
        <v>0</v>
      </c>
      <c r="O29">
        <f t="shared" si="2"/>
        <v>0</v>
      </c>
      <c r="P29">
        <f t="shared" si="3"/>
        <v>0</v>
      </c>
      <c r="Q29">
        <f t="shared" si="4"/>
        <v>0</v>
      </c>
    </row>
    <row r="30" spans="1:17" ht="13.75" x14ac:dyDescent="0.2">
      <c r="A30" s="4">
        <v>28</v>
      </c>
      <c r="B30" s="5">
        <v>2</v>
      </c>
      <c r="C30" s="5">
        <v>1</v>
      </c>
      <c r="D30" s="6" t="s">
        <v>10</v>
      </c>
      <c r="E30" s="6" t="s">
        <v>10</v>
      </c>
      <c r="F30" s="6" t="s">
        <v>16</v>
      </c>
      <c r="G30" s="8">
        <v>2</v>
      </c>
      <c r="H30" s="8">
        <v>1</v>
      </c>
      <c r="I30" s="8">
        <v>1</v>
      </c>
      <c r="J30" s="8">
        <v>1</v>
      </c>
      <c r="K30" s="8">
        <v>2</v>
      </c>
      <c r="L30" s="4" t="s">
        <v>24</v>
      </c>
      <c r="M30" s="10">
        <f t="shared" si="0"/>
        <v>6</v>
      </c>
      <c r="N30" s="10">
        <f t="shared" si="1"/>
        <v>4</v>
      </c>
      <c r="O30">
        <f t="shared" si="2"/>
        <v>0</v>
      </c>
      <c r="P30">
        <f t="shared" si="3"/>
        <v>0</v>
      </c>
      <c r="Q30">
        <f t="shared" si="4"/>
        <v>0</v>
      </c>
    </row>
    <row r="31" spans="1:17" ht="13.75" x14ac:dyDescent="0.2">
      <c r="A31" s="4">
        <v>29</v>
      </c>
      <c r="B31" s="5">
        <v>2</v>
      </c>
      <c r="C31" s="5">
        <v>1</v>
      </c>
      <c r="D31" s="6" t="s">
        <v>10</v>
      </c>
      <c r="E31" s="6" t="s">
        <v>10</v>
      </c>
      <c r="F31" s="6" t="s">
        <v>16</v>
      </c>
      <c r="G31" s="8">
        <v>1</v>
      </c>
      <c r="H31" s="8">
        <v>1</v>
      </c>
      <c r="I31" s="8">
        <v>1</v>
      </c>
      <c r="J31" s="8">
        <v>1</v>
      </c>
      <c r="K31" s="8">
        <v>2</v>
      </c>
      <c r="L31" s="8" t="s">
        <v>11</v>
      </c>
      <c r="M31" s="10">
        <f t="shared" si="0"/>
        <v>7</v>
      </c>
      <c r="N31" s="10">
        <f t="shared" si="1"/>
        <v>3</v>
      </c>
      <c r="O31">
        <f t="shared" si="2"/>
        <v>0</v>
      </c>
      <c r="P31">
        <f t="shared" si="3"/>
        <v>0</v>
      </c>
      <c r="Q31">
        <f t="shared" si="4"/>
        <v>0</v>
      </c>
    </row>
    <row r="32" spans="1:17" x14ac:dyDescent="0.2">
      <c r="A32" s="1"/>
      <c r="B32" s="1"/>
      <c r="C32" s="1"/>
      <c r="D32" s="1"/>
      <c r="E32" s="1"/>
      <c r="F32" s="1"/>
      <c r="G32" s="1"/>
      <c r="H32" s="1"/>
      <c r="I32" s="1"/>
      <c r="K32" s="1"/>
      <c r="L32" s="1"/>
      <c r="M32" s="4"/>
      <c r="N32" s="4"/>
      <c r="O32" s="4"/>
      <c r="P32" s="4"/>
      <c r="Q32" s="4"/>
    </row>
  </sheetData>
  <sortState xmlns:xlrd2="http://schemas.microsoft.com/office/spreadsheetml/2017/richdata2" ref="A2:Q32">
    <sortCondition ref="A2"/>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2D740-EF39-4CD7-9A2E-4124D3241B63}">
  <sheetPr>
    <outlinePr summaryBelow="0" summaryRight="0"/>
  </sheetPr>
  <dimension ref="A1:T31"/>
  <sheetViews>
    <sheetView zoomScale="85" zoomScaleNormal="85" workbookViewId="0">
      <pane ySplit="2" topLeftCell="A3" activePane="bottomLeft" state="frozen"/>
      <selection pane="bottomLeft" activeCell="D8" sqref="D8"/>
    </sheetView>
  </sheetViews>
  <sheetFormatPr defaultColWidth="14.375" defaultRowHeight="15.8" customHeight="1" x14ac:dyDescent="0.2"/>
  <cols>
    <col min="1" max="4" width="21.625" style="39" customWidth="1"/>
    <col min="5" max="14" width="3.625" style="39" customWidth="1"/>
    <col min="15" max="19" width="8.125" style="39" bestFit="1" customWidth="1"/>
    <col min="20" max="20" width="12.5" style="39" bestFit="1" customWidth="1"/>
    <col min="21" max="16384" width="14.375" style="39"/>
  </cols>
  <sheetData>
    <row r="1" spans="1:20" ht="15.8" customHeight="1" x14ac:dyDescent="0.2">
      <c r="A1" s="38" t="s">
        <v>121</v>
      </c>
      <c r="B1" s="38" t="s">
        <v>122</v>
      </c>
      <c r="C1" s="38" t="s">
        <v>123</v>
      </c>
      <c r="D1" s="38" t="s">
        <v>124</v>
      </c>
      <c r="E1" s="38" t="s">
        <v>126</v>
      </c>
      <c r="F1" s="38" t="s">
        <v>127</v>
      </c>
      <c r="G1" s="38" t="s">
        <v>128</v>
      </c>
      <c r="H1" s="38" t="s">
        <v>129</v>
      </c>
      <c r="I1" s="38" t="s">
        <v>130</v>
      </c>
      <c r="J1" s="38" t="s">
        <v>131</v>
      </c>
      <c r="K1" s="38" t="s">
        <v>132</v>
      </c>
      <c r="L1" s="38" t="s">
        <v>133</v>
      </c>
      <c r="M1" s="38" t="s">
        <v>134</v>
      </c>
      <c r="N1" s="38" t="s">
        <v>135</v>
      </c>
      <c r="O1" s="38" t="s">
        <v>136</v>
      </c>
      <c r="P1" s="38" t="s">
        <v>137</v>
      </c>
      <c r="Q1" s="38" t="s">
        <v>138</v>
      </c>
      <c r="R1" s="38" t="s">
        <v>139</v>
      </c>
      <c r="S1" s="38" t="s">
        <v>140</v>
      </c>
      <c r="T1" s="38" t="s">
        <v>125</v>
      </c>
    </row>
    <row r="2" spans="1:20" ht="13.75" x14ac:dyDescent="0.2">
      <c r="A2" s="34">
        <v>21</v>
      </c>
      <c r="B2" s="34">
        <v>1</v>
      </c>
      <c r="C2" s="34">
        <v>0</v>
      </c>
      <c r="D2" s="34">
        <v>1</v>
      </c>
      <c r="E2" s="35">
        <v>1</v>
      </c>
      <c r="F2" s="35">
        <v>1</v>
      </c>
      <c r="G2" s="36" t="s">
        <v>10</v>
      </c>
      <c r="H2" s="36" t="s">
        <v>10</v>
      </c>
      <c r="I2" s="36" t="s">
        <v>10</v>
      </c>
      <c r="J2" s="37">
        <v>2</v>
      </c>
      <c r="K2" s="37">
        <v>1</v>
      </c>
      <c r="L2" s="37">
        <v>4</v>
      </c>
      <c r="M2" s="37">
        <v>2</v>
      </c>
      <c r="N2" s="37">
        <v>1</v>
      </c>
      <c r="O2" s="38">
        <f t="shared" ref="O2:O31" si="0">COUNTIF(E2:N2,1)</f>
        <v>7</v>
      </c>
      <c r="P2" s="38">
        <f t="shared" ref="P2:P31" si="1">COUNTIF(E2:N2,2)</f>
        <v>2</v>
      </c>
      <c r="Q2" s="39">
        <f t="shared" ref="Q2:Q31" si="2">COUNTIF(E2:N2,3)</f>
        <v>0</v>
      </c>
      <c r="R2" s="39">
        <f t="shared" ref="R2:R31" si="3">COUNTIF(E2:N2,4)</f>
        <v>1</v>
      </c>
      <c r="S2" s="39">
        <f t="shared" ref="S2:S31" si="4">COUNTIF(E2:N2,5)</f>
        <v>0</v>
      </c>
      <c r="T2" s="39">
        <f t="shared" ref="T2:T31" si="5">IF(MAX(O2:S2)=O2,1,IF(MAX(O2:S2)=P2,2,IF(MAX(O2:S2)=Q2,3,IF(MAX(O2:S2)=R2,4,IF(MAX(O2:S2)=S2,5,0)))))</f>
        <v>1</v>
      </c>
    </row>
    <row r="3" spans="1:20" ht="13.75" x14ac:dyDescent="0.2">
      <c r="A3" s="34">
        <v>26</v>
      </c>
      <c r="B3" s="34">
        <v>2</v>
      </c>
      <c r="C3" s="34">
        <v>1</v>
      </c>
      <c r="D3" s="34">
        <v>1</v>
      </c>
      <c r="E3" s="35">
        <v>2</v>
      </c>
      <c r="F3" s="35">
        <v>2</v>
      </c>
      <c r="G3" s="36" t="s">
        <v>10</v>
      </c>
      <c r="H3" s="36" t="s">
        <v>13</v>
      </c>
      <c r="I3" s="36" t="s">
        <v>10</v>
      </c>
      <c r="J3" s="37">
        <v>2</v>
      </c>
      <c r="K3" s="37">
        <v>2</v>
      </c>
      <c r="L3" s="37">
        <v>1</v>
      </c>
      <c r="M3" s="37">
        <v>2</v>
      </c>
      <c r="N3" s="37">
        <v>1</v>
      </c>
      <c r="O3" s="38">
        <f t="shared" si="0"/>
        <v>4</v>
      </c>
      <c r="P3" s="38">
        <f t="shared" si="1"/>
        <v>5</v>
      </c>
      <c r="Q3" s="39">
        <f t="shared" si="2"/>
        <v>1</v>
      </c>
      <c r="R3" s="39">
        <f t="shared" si="3"/>
        <v>0</v>
      </c>
      <c r="S3" s="39">
        <f t="shared" si="4"/>
        <v>0</v>
      </c>
      <c r="T3" s="39">
        <f t="shared" si="5"/>
        <v>2</v>
      </c>
    </row>
    <row r="4" spans="1:20" ht="13.75" x14ac:dyDescent="0.2">
      <c r="A4" s="34">
        <v>23</v>
      </c>
      <c r="B4" s="34">
        <v>2</v>
      </c>
      <c r="C4" s="34">
        <v>1</v>
      </c>
      <c r="D4" s="34">
        <v>1</v>
      </c>
      <c r="E4" s="35">
        <v>1</v>
      </c>
      <c r="F4" s="35">
        <v>1</v>
      </c>
      <c r="G4" s="36" t="s">
        <v>10</v>
      </c>
      <c r="H4" s="36" t="s">
        <v>10</v>
      </c>
      <c r="I4" s="36" t="s">
        <v>10</v>
      </c>
      <c r="J4" s="37">
        <v>1</v>
      </c>
      <c r="K4" s="37">
        <v>1</v>
      </c>
      <c r="L4" s="37">
        <v>1</v>
      </c>
      <c r="M4" s="37">
        <v>1</v>
      </c>
      <c r="N4" s="37">
        <v>1</v>
      </c>
      <c r="O4" s="38">
        <f t="shared" si="0"/>
        <v>10</v>
      </c>
      <c r="P4" s="38">
        <f t="shared" si="1"/>
        <v>0</v>
      </c>
      <c r="Q4" s="39">
        <f t="shared" si="2"/>
        <v>0</v>
      </c>
      <c r="R4" s="39">
        <f t="shared" si="3"/>
        <v>0</v>
      </c>
      <c r="S4" s="39">
        <f t="shared" si="4"/>
        <v>0</v>
      </c>
      <c r="T4" s="39">
        <f t="shared" si="5"/>
        <v>1</v>
      </c>
    </row>
    <row r="5" spans="1:20" ht="13.75" x14ac:dyDescent="0.2">
      <c r="A5" s="34">
        <v>22</v>
      </c>
      <c r="B5" s="34">
        <v>2</v>
      </c>
      <c r="C5" s="34">
        <v>0</v>
      </c>
      <c r="D5" s="34">
        <v>1</v>
      </c>
      <c r="E5" s="35">
        <v>2</v>
      </c>
      <c r="F5" s="35">
        <v>1</v>
      </c>
      <c r="G5" s="37">
        <v>5</v>
      </c>
      <c r="H5" s="37">
        <v>4</v>
      </c>
      <c r="I5" s="36" t="s">
        <v>16</v>
      </c>
      <c r="J5" s="37">
        <v>2</v>
      </c>
      <c r="K5" s="37">
        <v>2</v>
      </c>
      <c r="L5" s="37">
        <v>1</v>
      </c>
      <c r="M5" s="37">
        <v>2</v>
      </c>
      <c r="N5" s="37">
        <v>1</v>
      </c>
      <c r="O5" s="38">
        <f t="shared" si="0"/>
        <v>3</v>
      </c>
      <c r="P5" s="38">
        <f t="shared" si="1"/>
        <v>5</v>
      </c>
      <c r="Q5" s="39">
        <f t="shared" si="2"/>
        <v>0</v>
      </c>
      <c r="R5" s="39">
        <f t="shared" si="3"/>
        <v>1</v>
      </c>
      <c r="S5" s="39">
        <f t="shared" si="4"/>
        <v>1</v>
      </c>
      <c r="T5" s="39">
        <f t="shared" si="5"/>
        <v>2</v>
      </c>
    </row>
    <row r="6" spans="1:20" ht="13.75" x14ac:dyDescent="0.2">
      <c r="A6" s="34">
        <v>24</v>
      </c>
      <c r="B6" s="34">
        <v>2</v>
      </c>
      <c r="C6" s="34">
        <v>0</v>
      </c>
      <c r="D6" s="34">
        <v>0</v>
      </c>
      <c r="E6" s="35">
        <v>2</v>
      </c>
      <c r="F6" s="35">
        <v>2</v>
      </c>
      <c r="G6" s="37">
        <v>2</v>
      </c>
      <c r="H6" s="36" t="s">
        <v>16</v>
      </c>
      <c r="I6" s="36" t="s">
        <v>16</v>
      </c>
      <c r="J6" s="37">
        <v>2</v>
      </c>
      <c r="K6" s="37">
        <v>2</v>
      </c>
      <c r="L6" s="37">
        <v>1</v>
      </c>
      <c r="M6" s="37">
        <v>2</v>
      </c>
      <c r="N6" s="37">
        <v>2</v>
      </c>
      <c r="O6" s="38">
        <f t="shared" si="0"/>
        <v>1</v>
      </c>
      <c r="P6" s="38">
        <f t="shared" si="1"/>
        <v>9</v>
      </c>
      <c r="Q6" s="39">
        <f t="shared" si="2"/>
        <v>0</v>
      </c>
      <c r="R6" s="39">
        <f t="shared" si="3"/>
        <v>0</v>
      </c>
      <c r="S6" s="39">
        <f t="shared" si="4"/>
        <v>0</v>
      </c>
      <c r="T6" s="39">
        <f t="shared" si="5"/>
        <v>2</v>
      </c>
    </row>
    <row r="7" spans="1:20" ht="13.75" x14ac:dyDescent="0.2">
      <c r="A7" s="34">
        <v>21</v>
      </c>
      <c r="B7" s="34">
        <v>2</v>
      </c>
      <c r="C7" s="34">
        <v>0</v>
      </c>
      <c r="D7" s="34">
        <v>0</v>
      </c>
      <c r="E7" s="35">
        <v>2</v>
      </c>
      <c r="F7" s="35">
        <v>2</v>
      </c>
      <c r="G7" s="36" t="s">
        <v>19</v>
      </c>
      <c r="H7" s="36" t="s">
        <v>16</v>
      </c>
      <c r="I7" s="36" t="s">
        <v>16</v>
      </c>
      <c r="J7" s="37">
        <v>1</v>
      </c>
      <c r="K7" s="37">
        <v>2</v>
      </c>
      <c r="L7" s="37">
        <v>2</v>
      </c>
      <c r="M7" s="37">
        <v>2</v>
      </c>
      <c r="N7" s="37">
        <v>4</v>
      </c>
      <c r="O7" s="38">
        <f t="shared" si="0"/>
        <v>1</v>
      </c>
      <c r="P7" s="38">
        <f t="shared" si="1"/>
        <v>7</v>
      </c>
      <c r="Q7" s="39">
        <f t="shared" si="2"/>
        <v>0</v>
      </c>
      <c r="R7" s="39">
        <f t="shared" si="3"/>
        <v>2</v>
      </c>
      <c r="S7" s="39">
        <f t="shared" si="4"/>
        <v>0</v>
      </c>
      <c r="T7" s="39">
        <f t="shared" si="5"/>
        <v>2</v>
      </c>
    </row>
    <row r="8" spans="1:20" ht="13.75" x14ac:dyDescent="0.2">
      <c r="A8" s="34">
        <v>27</v>
      </c>
      <c r="B8" s="34">
        <v>2</v>
      </c>
      <c r="C8" s="34">
        <v>0</v>
      </c>
      <c r="D8" s="34">
        <v>0</v>
      </c>
      <c r="E8" s="35">
        <v>2</v>
      </c>
      <c r="F8" s="35">
        <v>2</v>
      </c>
      <c r="G8" s="37">
        <v>2</v>
      </c>
      <c r="H8" s="36" t="s">
        <v>16</v>
      </c>
      <c r="I8" s="36" t="s">
        <v>16</v>
      </c>
      <c r="J8" s="37">
        <v>2</v>
      </c>
      <c r="K8" s="37">
        <v>2</v>
      </c>
      <c r="L8" s="37">
        <v>5</v>
      </c>
      <c r="M8" s="37">
        <v>5</v>
      </c>
      <c r="N8" s="37">
        <v>3</v>
      </c>
      <c r="O8" s="38">
        <f t="shared" si="0"/>
        <v>0</v>
      </c>
      <c r="P8" s="38">
        <f t="shared" si="1"/>
        <v>7</v>
      </c>
      <c r="Q8" s="39">
        <f t="shared" si="2"/>
        <v>1</v>
      </c>
      <c r="R8" s="39">
        <f t="shared" si="3"/>
        <v>0</v>
      </c>
      <c r="S8" s="39">
        <f t="shared" si="4"/>
        <v>2</v>
      </c>
      <c r="T8" s="39">
        <f t="shared" si="5"/>
        <v>2</v>
      </c>
    </row>
    <row r="9" spans="1:20" ht="13.75" x14ac:dyDescent="0.2">
      <c r="A9" s="34">
        <v>22</v>
      </c>
      <c r="B9" s="34">
        <v>2</v>
      </c>
      <c r="C9" s="34">
        <v>1</v>
      </c>
      <c r="D9" s="34">
        <v>1</v>
      </c>
      <c r="E9" s="35">
        <v>1</v>
      </c>
      <c r="F9" s="35">
        <v>1</v>
      </c>
      <c r="G9" s="37">
        <v>2</v>
      </c>
      <c r="H9" s="36" t="s">
        <v>10</v>
      </c>
      <c r="I9" s="36" t="s">
        <v>10</v>
      </c>
      <c r="J9" s="37">
        <v>1</v>
      </c>
      <c r="K9" s="37">
        <v>1</v>
      </c>
      <c r="L9" s="37">
        <v>5</v>
      </c>
      <c r="M9" s="37">
        <v>1</v>
      </c>
      <c r="N9" s="37">
        <v>1</v>
      </c>
      <c r="O9" s="38">
        <f t="shared" si="0"/>
        <v>8</v>
      </c>
      <c r="P9" s="38">
        <f t="shared" si="1"/>
        <v>1</v>
      </c>
      <c r="Q9" s="39">
        <f t="shared" si="2"/>
        <v>0</v>
      </c>
      <c r="R9" s="39">
        <f t="shared" si="3"/>
        <v>0</v>
      </c>
      <c r="S9" s="39">
        <f t="shared" si="4"/>
        <v>1</v>
      </c>
      <c r="T9" s="39">
        <f t="shared" si="5"/>
        <v>1</v>
      </c>
    </row>
    <row r="10" spans="1:20" ht="13.75" x14ac:dyDescent="0.2">
      <c r="A10" s="34">
        <v>25</v>
      </c>
      <c r="B10" s="34">
        <v>1</v>
      </c>
      <c r="C10" s="34">
        <v>0</v>
      </c>
      <c r="D10" s="34">
        <v>1</v>
      </c>
      <c r="E10" s="35">
        <v>2</v>
      </c>
      <c r="F10" s="35">
        <v>2</v>
      </c>
      <c r="G10" s="37">
        <v>2</v>
      </c>
      <c r="H10" s="36" t="s">
        <v>13</v>
      </c>
      <c r="I10" s="36" t="s">
        <v>16</v>
      </c>
      <c r="J10" s="37">
        <v>4</v>
      </c>
      <c r="K10" s="37">
        <v>4</v>
      </c>
      <c r="L10" s="37">
        <v>1</v>
      </c>
      <c r="M10" s="37">
        <v>3</v>
      </c>
      <c r="N10" s="37">
        <v>2</v>
      </c>
      <c r="O10" s="38">
        <f t="shared" si="0"/>
        <v>1</v>
      </c>
      <c r="P10" s="38">
        <f t="shared" si="1"/>
        <v>5</v>
      </c>
      <c r="Q10" s="39">
        <f t="shared" si="2"/>
        <v>2</v>
      </c>
      <c r="R10" s="39">
        <f t="shared" si="3"/>
        <v>2</v>
      </c>
      <c r="S10" s="39">
        <f t="shared" si="4"/>
        <v>0</v>
      </c>
      <c r="T10" s="39">
        <f t="shared" si="5"/>
        <v>2</v>
      </c>
    </row>
    <row r="11" spans="1:20" ht="13.75" x14ac:dyDescent="0.2">
      <c r="A11" s="34">
        <v>23</v>
      </c>
      <c r="B11" s="34">
        <v>2</v>
      </c>
      <c r="C11" s="34">
        <v>1</v>
      </c>
      <c r="D11" s="34">
        <v>1</v>
      </c>
      <c r="E11" s="35">
        <v>1</v>
      </c>
      <c r="F11" s="35">
        <v>1</v>
      </c>
      <c r="G11" s="36" t="s">
        <v>10</v>
      </c>
      <c r="H11" s="36" t="s">
        <v>10</v>
      </c>
      <c r="I11" s="36" t="s">
        <v>10</v>
      </c>
      <c r="J11" s="37">
        <v>1</v>
      </c>
      <c r="K11" s="37">
        <v>1</v>
      </c>
      <c r="L11" s="37">
        <v>1</v>
      </c>
      <c r="M11" s="37">
        <v>1</v>
      </c>
      <c r="N11" s="37">
        <v>1</v>
      </c>
      <c r="O11" s="38">
        <f t="shared" si="0"/>
        <v>10</v>
      </c>
      <c r="P11" s="38">
        <f t="shared" si="1"/>
        <v>0</v>
      </c>
      <c r="Q11" s="39">
        <f t="shared" si="2"/>
        <v>0</v>
      </c>
      <c r="R11" s="39">
        <f t="shared" si="3"/>
        <v>0</v>
      </c>
      <c r="S11" s="39">
        <f t="shared" si="4"/>
        <v>0</v>
      </c>
      <c r="T11" s="39">
        <f t="shared" si="5"/>
        <v>1</v>
      </c>
    </row>
    <row r="12" spans="1:20" ht="13.75" x14ac:dyDescent="0.2">
      <c r="A12" s="34">
        <v>20</v>
      </c>
      <c r="B12" s="34">
        <v>1</v>
      </c>
      <c r="C12" s="34">
        <v>0</v>
      </c>
      <c r="D12" s="34">
        <v>1</v>
      </c>
      <c r="E12" s="35">
        <v>2</v>
      </c>
      <c r="F12" s="35">
        <v>2</v>
      </c>
      <c r="G12" s="37">
        <v>2</v>
      </c>
      <c r="H12" s="36" t="s">
        <v>10</v>
      </c>
      <c r="I12" s="36" t="s">
        <v>16</v>
      </c>
      <c r="J12" s="37">
        <v>2</v>
      </c>
      <c r="K12" s="37">
        <v>2</v>
      </c>
      <c r="L12" s="37">
        <v>1</v>
      </c>
      <c r="M12" s="37">
        <v>1</v>
      </c>
      <c r="N12" s="37">
        <v>1</v>
      </c>
      <c r="O12" s="38">
        <f t="shared" si="0"/>
        <v>4</v>
      </c>
      <c r="P12" s="38">
        <f t="shared" si="1"/>
        <v>6</v>
      </c>
      <c r="Q12" s="39">
        <f t="shared" si="2"/>
        <v>0</v>
      </c>
      <c r="R12" s="39">
        <f t="shared" si="3"/>
        <v>0</v>
      </c>
      <c r="S12" s="39">
        <f t="shared" si="4"/>
        <v>0</v>
      </c>
      <c r="T12" s="39">
        <f t="shared" si="5"/>
        <v>2</v>
      </c>
    </row>
    <row r="13" spans="1:20" ht="13.75" x14ac:dyDescent="0.2">
      <c r="A13" s="34">
        <v>23</v>
      </c>
      <c r="B13" s="34">
        <v>2</v>
      </c>
      <c r="C13" s="34">
        <v>0</v>
      </c>
      <c r="D13" s="34">
        <v>1</v>
      </c>
      <c r="E13" s="35">
        <v>2</v>
      </c>
      <c r="F13" s="35">
        <v>2</v>
      </c>
      <c r="G13" s="37">
        <v>2</v>
      </c>
      <c r="H13" s="36" t="s">
        <v>16</v>
      </c>
      <c r="I13" s="36" t="s">
        <v>16</v>
      </c>
      <c r="J13" s="37">
        <v>2</v>
      </c>
      <c r="K13" s="37">
        <v>2</v>
      </c>
      <c r="L13" s="37">
        <v>2</v>
      </c>
      <c r="M13" s="37">
        <v>2</v>
      </c>
      <c r="N13" s="37">
        <v>2</v>
      </c>
      <c r="O13" s="38">
        <f t="shared" si="0"/>
        <v>0</v>
      </c>
      <c r="P13" s="38">
        <f t="shared" si="1"/>
        <v>10</v>
      </c>
      <c r="Q13" s="39">
        <f t="shared" si="2"/>
        <v>0</v>
      </c>
      <c r="R13" s="39">
        <f t="shared" si="3"/>
        <v>0</v>
      </c>
      <c r="S13" s="39">
        <f t="shared" si="4"/>
        <v>0</v>
      </c>
      <c r="T13" s="39">
        <f t="shared" si="5"/>
        <v>2</v>
      </c>
    </row>
    <row r="14" spans="1:20" ht="13.75" x14ac:dyDescent="0.2">
      <c r="A14" s="34">
        <v>22</v>
      </c>
      <c r="B14" s="34">
        <v>2</v>
      </c>
      <c r="C14" s="34">
        <v>0</v>
      </c>
      <c r="D14" s="34">
        <v>1</v>
      </c>
      <c r="E14" s="35">
        <v>2</v>
      </c>
      <c r="F14" s="35">
        <v>2</v>
      </c>
      <c r="G14" s="37">
        <v>2</v>
      </c>
      <c r="H14" s="36" t="s">
        <v>16</v>
      </c>
      <c r="I14" s="36" t="s">
        <v>16</v>
      </c>
      <c r="J14" s="37">
        <v>2</v>
      </c>
      <c r="K14" s="37">
        <v>2</v>
      </c>
      <c r="L14" s="37">
        <v>2</v>
      </c>
      <c r="M14" s="37">
        <v>2</v>
      </c>
      <c r="N14" s="37">
        <v>2</v>
      </c>
      <c r="O14" s="38">
        <f t="shared" si="0"/>
        <v>0</v>
      </c>
      <c r="P14" s="38">
        <f t="shared" si="1"/>
        <v>10</v>
      </c>
      <c r="Q14" s="39">
        <f t="shared" si="2"/>
        <v>0</v>
      </c>
      <c r="R14" s="39">
        <f t="shared" si="3"/>
        <v>0</v>
      </c>
      <c r="S14" s="39">
        <f t="shared" si="4"/>
        <v>0</v>
      </c>
      <c r="T14" s="39">
        <f t="shared" si="5"/>
        <v>2</v>
      </c>
    </row>
    <row r="15" spans="1:20" ht="13.75" x14ac:dyDescent="0.2">
      <c r="A15" s="34">
        <v>24</v>
      </c>
      <c r="B15" s="34">
        <v>2</v>
      </c>
      <c r="C15" s="34">
        <v>0</v>
      </c>
      <c r="D15" s="34">
        <v>1</v>
      </c>
      <c r="E15" s="35">
        <v>2</v>
      </c>
      <c r="F15" s="35">
        <v>3</v>
      </c>
      <c r="G15" s="36" t="s">
        <v>19</v>
      </c>
      <c r="H15" s="37">
        <v>4</v>
      </c>
      <c r="I15" s="36" t="s">
        <v>16</v>
      </c>
      <c r="J15" s="37">
        <v>2</v>
      </c>
      <c r="K15" s="37">
        <v>3</v>
      </c>
      <c r="L15" s="37">
        <v>2</v>
      </c>
      <c r="M15" s="37">
        <v>3</v>
      </c>
      <c r="N15" s="37">
        <v>2</v>
      </c>
      <c r="O15" s="38">
        <f t="shared" si="0"/>
        <v>0</v>
      </c>
      <c r="P15" s="38">
        <f t="shared" si="1"/>
        <v>5</v>
      </c>
      <c r="Q15" s="39">
        <f t="shared" si="2"/>
        <v>3</v>
      </c>
      <c r="R15" s="39">
        <f t="shared" si="3"/>
        <v>2</v>
      </c>
      <c r="S15" s="39">
        <f t="shared" si="4"/>
        <v>0</v>
      </c>
      <c r="T15" s="39">
        <f t="shared" si="5"/>
        <v>2</v>
      </c>
    </row>
    <row r="16" spans="1:20" ht="13.75" x14ac:dyDescent="0.2">
      <c r="A16" s="34">
        <v>23</v>
      </c>
      <c r="B16" s="34">
        <v>2</v>
      </c>
      <c r="C16" s="34">
        <v>0</v>
      </c>
      <c r="D16" s="34">
        <v>1</v>
      </c>
      <c r="E16" s="35">
        <v>1</v>
      </c>
      <c r="F16" s="35">
        <v>1</v>
      </c>
      <c r="G16" s="36" t="s">
        <v>10</v>
      </c>
      <c r="H16" s="36" t="s">
        <v>10</v>
      </c>
      <c r="I16" s="36" t="s">
        <v>10</v>
      </c>
      <c r="J16" s="37">
        <v>1</v>
      </c>
      <c r="K16" s="37">
        <v>1</v>
      </c>
      <c r="L16" s="37">
        <v>1</v>
      </c>
      <c r="M16" s="37">
        <v>1</v>
      </c>
      <c r="N16" s="37">
        <v>1</v>
      </c>
      <c r="O16" s="38">
        <f t="shared" si="0"/>
        <v>10</v>
      </c>
      <c r="P16" s="38">
        <f t="shared" si="1"/>
        <v>0</v>
      </c>
      <c r="Q16" s="39">
        <f t="shared" si="2"/>
        <v>0</v>
      </c>
      <c r="R16" s="39">
        <f t="shared" si="3"/>
        <v>0</v>
      </c>
      <c r="S16" s="39">
        <f t="shared" si="4"/>
        <v>0</v>
      </c>
      <c r="T16" s="39">
        <f t="shared" si="5"/>
        <v>1</v>
      </c>
    </row>
    <row r="17" spans="1:20" ht="13.75" x14ac:dyDescent="0.2">
      <c r="A17" s="34">
        <v>25</v>
      </c>
      <c r="B17" s="34">
        <v>1</v>
      </c>
      <c r="C17" s="34">
        <v>1</v>
      </c>
      <c r="D17" s="34">
        <v>2</v>
      </c>
      <c r="E17" s="35">
        <v>2</v>
      </c>
      <c r="F17" s="35">
        <v>1</v>
      </c>
      <c r="G17" s="36" t="s">
        <v>10</v>
      </c>
      <c r="H17" s="36" t="s">
        <v>10</v>
      </c>
      <c r="I17" s="36" t="s">
        <v>16</v>
      </c>
      <c r="J17" s="37">
        <v>1</v>
      </c>
      <c r="K17" s="37">
        <v>1</v>
      </c>
      <c r="L17" s="37">
        <v>1</v>
      </c>
      <c r="M17" s="37">
        <v>4</v>
      </c>
      <c r="N17" s="37">
        <v>2</v>
      </c>
      <c r="O17" s="38">
        <f t="shared" si="0"/>
        <v>6</v>
      </c>
      <c r="P17" s="38">
        <f t="shared" si="1"/>
        <v>3</v>
      </c>
      <c r="Q17" s="39">
        <f t="shared" si="2"/>
        <v>0</v>
      </c>
      <c r="R17" s="39">
        <f t="shared" si="3"/>
        <v>1</v>
      </c>
      <c r="S17" s="39">
        <f t="shared" si="4"/>
        <v>0</v>
      </c>
      <c r="T17" s="39">
        <f t="shared" si="5"/>
        <v>1</v>
      </c>
    </row>
    <row r="18" spans="1:20" ht="13.75" x14ac:dyDescent="0.2">
      <c r="A18" s="34">
        <v>23</v>
      </c>
      <c r="B18" s="34">
        <v>2</v>
      </c>
      <c r="C18" s="34">
        <v>1</v>
      </c>
      <c r="D18" s="34">
        <v>0</v>
      </c>
      <c r="E18" s="35">
        <v>2</v>
      </c>
      <c r="F18" s="35">
        <v>2</v>
      </c>
      <c r="G18" s="37">
        <v>5</v>
      </c>
      <c r="H18" s="37">
        <v>4</v>
      </c>
      <c r="I18" s="37">
        <v>4</v>
      </c>
      <c r="J18" s="37">
        <v>2</v>
      </c>
      <c r="K18" s="37">
        <v>2</v>
      </c>
      <c r="L18" s="37">
        <v>1</v>
      </c>
      <c r="M18" s="37">
        <v>2</v>
      </c>
      <c r="N18" s="37">
        <v>2</v>
      </c>
      <c r="O18" s="38">
        <f t="shared" si="0"/>
        <v>1</v>
      </c>
      <c r="P18" s="38">
        <f t="shared" si="1"/>
        <v>6</v>
      </c>
      <c r="Q18" s="39">
        <f t="shared" si="2"/>
        <v>0</v>
      </c>
      <c r="R18" s="39">
        <f t="shared" si="3"/>
        <v>2</v>
      </c>
      <c r="S18" s="39">
        <f t="shared" si="4"/>
        <v>1</v>
      </c>
      <c r="T18" s="39">
        <f t="shared" si="5"/>
        <v>2</v>
      </c>
    </row>
    <row r="19" spans="1:20" ht="13.75" x14ac:dyDescent="0.2">
      <c r="A19" s="34">
        <v>28</v>
      </c>
      <c r="B19" s="34">
        <v>1</v>
      </c>
      <c r="C19" s="34">
        <v>1</v>
      </c>
      <c r="D19" s="34">
        <v>1</v>
      </c>
      <c r="E19" s="35">
        <v>2</v>
      </c>
      <c r="F19" s="35">
        <v>1</v>
      </c>
      <c r="G19" s="36" t="s">
        <v>10</v>
      </c>
      <c r="H19" s="36" t="s">
        <v>10</v>
      </c>
      <c r="I19" s="36" t="s">
        <v>16</v>
      </c>
      <c r="J19" s="37">
        <v>2</v>
      </c>
      <c r="K19" s="37">
        <v>1</v>
      </c>
      <c r="L19" s="37">
        <v>1</v>
      </c>
      <c r="M19" s="37">
        <v>1</v>
      </c>
      <c r="N19" s="37">
        <v>2</v>
      </c>
      <c r="O19" s="38">
        <f t="shared" si="0"/>
        <v>6</v>
      </c>
      <c r="P19" s="38">
        <f t="shared" si="1"/>
        <v>4</v>
      </c>
      <c r="Q19" s="39">
        <f t="shared" si="2"/>
        <v>0</v>
      </c>
      <c r="R19" s="39">
        <f t="shared" si="3"/>
        <v>0</v>
      </c>
      <c r="S19" s="39">
        <f t="shared" si="4"/>
        <v>0</v>
      </c>
      <c r="T19" s="39">
        <f t="shared" si="5"/>
        <v>1</v>
      </c>
    </row>
    <row r="20" spans="1:20" ht="13.75" x14ac:dyDescent="0.2">
      <c r="A20" s="34">
        <v>24</v>
      </c>
      <c r="B20" s="34">
        <v>2</v>
      </c>
      <c r="C20" s="34">
        <v>0</v>
      </c>
      <c r="D20" s="34">
        <v>1</v>
      </c>
      <c r="E20" s="35">
        <v>1</v>
      </c>
      <c r="F20" s="35">
        <v>1</v>
      </c>
      <c r="G20" s="36" t="s">
        <v>10</v>
      </c>
      <c r="H20" s="36" t="s">
        <v>10</v>
      </c>
      <c r="I20" s="36" t="s">
        <v>10</v>
      </c>
      <c r="J20" s="37">
        <v>1</v>
      </c>
      <c r="K20" s="37">
        <v>1</v>
      </c>
      <c r="L20" s="37">
        <v>1</v>
      </c>
      <c r="M20" s="37">
        <v>2</v>
      </c>
      <c r="N20" s="37">
        <v>1</v>
      </c>
      <c r="O20" s="38">
        <f t="shared" si="0"/>
        <v>9</v>
      </c>
      <c r="P20" s="38">
        <f t="shared" si="1"/>
        <v>1</v>
      </c>
      <c r="Q20" s="39">
        <f t="shared" si="2"/>
        <v>0</v>
      </c>
      <c r="R20" s="39">
        <f t="shared" si="3"/>
        <v>0</v>
      </c>
      <c r="S20" s="39">
        <f t="shared" si="4"/>
        <v>0</v>
      </c>
      <c r="T20" s="39">
        <f t="shared" si="5"/>
        <v>1</v>
      </c>
    </row>
    <row r="21" spans="1:20" ht="13.75" x14ac:dyDescent="0.2">
      <c r="A21" s="34">
        <v>24</v>
      </c>
      <c r="B21" s="34">
        <v>2</v>
      </c>
      <c r="C21" s="34">
        <v>1</v>
      </c>
      <c r="D21" s="34">
        <v>1</v>
      </c>
      <c r="E21" s="35">
        <v>2</v>
      </c>
      <c r="F21" s="35">
        <v>1</v>
      </c>
      <c r="G21" s="36" t="s">
        <v>10</v>
      </c>
      <c r="H21" s="36" t="s">
        <v>10</v>
      </c>
      <c r="I21" s="36" t="s">
        <v>10</v>
      </c>
      <c r="J21" s="37">
        <v>2</v>
      </c>
      <c r="K21" s="37">
        <v>1</v>
      </c>
      <c r="L21" s="37">
        <v>1</v>
      </c>
      <c r="M21" s="37">
        <v>2</v>
      </c>
      <c r="N21" s="37">
        <v>1</v>
      </c>
      <c r="O21" s="38">
        <f t="shared" si="0"/>
        <v>7</v>
      </c>
      <c r="P21" s="38">
        <f t="shared" si="1"/>
        <v>3</v>
      </c>
      <c r="Q21" s="39">
        <f t="shared" si="2"/>
        <v>0</v>
      </c>
      <c r="R21" s="39">
        <f t="shared" si="3"/>
        <v>0</v>
      </c>
      <c r="S21" s="39">
        <f t="shared" si="4"/>
        <v>0</v>
      </c>
      <c r="T21" s="39">
        <f t="shared" si="5"/>
        <v>1</v>
      </c>
    </row>
    <row r="22" spans="1:20" ht="13.75" x14ac:dyDescent="0.2">
      <c r="A22" s="34">
        <v>27</v>
      </c>
      <c r="B22" s="34">
        <v>1</v>
      </c>
      <c r="C22" s="34">
        <v>1</v>
      </c>
      <c r="D22" s="34">
        <v>2</v>
      </c>
      <c r="E22" s="35">
        <v>1</v>
      </c>
      <c r="F22" s="35">
        <v>1</v>
      </c>
      <c r="G22" s="36" t="s">
        <v>10</v>
      </c>
      <c r="H22" s="36" t="s">
        <v>10</v>
      </c>
      <c r="I22" s="36" t="s">
        <v>10</v>
      </c>
      <c r="J22" s="37">
        <v>1</v>
      </c>
      <c r="K22" s="37">
        <v>1</v>
      </c>
      <c r="L22" s="37">
        <v>1</v>
      </c>
      <c r="M22" s="37">
        <v>1</v>
      </c>
      <c r="N22" s="37">
        <v>1</v>
      </c>
      <c r="O22" s="38">
        <f t="shared" si="0"/>
        <v>10</v>
      </c>
      <c r="P22" s="38">
        <f t="shared" si="1"/>
        <v>0</v>
      </c>
      <c r="Q22" s="39">
        <f t="shared" si="2"/>
        <v>0</v>
      </c>
      <c r="R22" s="39">
        <f t="shared" si="3"/>
        <v>0</v>
      </c>
      <c r="S22" s="39">
        <f t="shared" si="4"/>
        <v>0</v>
      </c>
      <c r="T22" s="39">
        <f t="shared" si="5"/>
        <v>1</v>
      </c>
    </row>
    <row r="23" spans="1:20" ht="13.75" x14ac:dyDescent="0.2">
      <c r="A23" s="34">
        <v>24</v>
      </c>
      <c r="B23" s="34">
        <v>2</v>
      </c>
      <c r="C23" s="34">
        <v>0</v>
      </c>
      <c r="D23" s="34">
        <v>1</v>
      </c>
      <c r="E23" s="35">
        <v>1</v>
      </c>
      <c r="F23" s="35">
        <v>1</v>
      </c>
      <c r="G23" s="36" t="s">
        <v>10</v>
      </c>
      <c r="H23" s="36" t="s">
        <v>10</v>
      </c>
      <c r="I23" s="36" t="s">
        <v>10</v>
      </c>
      <c r="J23" s="37">
        <v>1</v>
      </c>
      <c r="K23" s="37">
        <v>1</v>
      </c>
      <c r="L23" s="37">
        <v>5</v>
      </c>
      <c r="M23" s="37">
        <v>1</v>
      </c>
      <c r="N23" s="37">
        <v>1</v>
      </c>
      <c r="O23" s="38">
        <f t="shared" si="0"/>
        <v>9</v>
      </c>
      <c r="P23" s="38">
        <f t="shared" si="1"/>
        <v>0</v>
      </c>
      <c r="Q23" s="39">
        <f t="shared" si="2"/>
        <v>0</v>
      </c>
      <c r="R23" s="39">
        <f t="shared" si="3"/>
        <v>0</v>
      </c>
      <c r="S23" s="39">
        <f t="shared" si="4"/>
        <v>1</v>
      </c>
      <c r="T23" s="39">
        <f t="shared" si="5"/>
        <v>1</v>
      </c>
    </row>
    <row r="24" spans="1:20" ht="13.75" x14ac:dyDescent="0.2">
      <c r="A24" s="34">
        <v>25</v>
      </c>
      <c r="B24" s="34">
        <v>2</v>
      </c>
      <c r="C24" s="34">
        <v>1</v>
      </c>
      <c r="D24" s="34">
        <v>2</v>
      </c>
      <c r="E24" s="35">
        <v>1</v>
      </c>
      <c r="F24" s="35">
        <v>1</v>
      </c>
      <c r="G24" s="36" t="s">
        <v>10</v>
      </c>
      <c r="H24" s="36" t="s">
        <v>10</v>
      </c>
      <c r="I24" s="36" t="s">
        <v>10</v>
      </c>
      <c r="J24" s="37">
        <v>1</v>
      </c>
      <c r="K24" s="37">
        <v>1</v>
      </c>
      <c r="L24" s="37">
        <v>1</v>
      </c>
      <c r="M24" s="37">
        <v>2</v>
      </c>
      <c r="N24" s="37">
        <v>1</v>
      </c>
      <c r="O24" s="38">
        <f t="shared" si="0"/>
        <v>9</v>
      </c>
      <c r="P24" s="38">
        <f t="shared" si="1"/>
        <v>1</v>
      </c>
      <c r="Q24" s="39">
        <f t="shared" si="2"/>
        <v>0</v>
      </c>
      <c r="R24" s="39">
        <f t="shared" si="3"/>
        <v>0</v>
      </c>
      <c r="S24" s="39">
        <f t="shared" si="4"/>
        <v>0</v>
      </c>
      <c r="T24" s="39">
        <f t="shared" si="5"/>
        <v>1</v>
      </c>
    </row>
    <row r="25" spans="1:20" ht="13.75" x14ac:dyDescent="0.2">
      <c r="A25" s="34">
        <v>29</v>
      </c>
      <c r="B25" s="34">
        <v>1</v>
      </c>
      <c r="C25" s="34">
        <v>1</v>
      </c>
      <c r="D25" s="34">
        <v>2</v>
      </c>
      <c r="E25" s="35">
        <v>2</v>
      </c>
      <c r="F25" s="35">
        <v>1</v>
      </c>
      <c r="G25" s="36" t="s">
        <v>10</v>
      </c>
      <c r="H25" s="36" t="s">
        <v>10</v>
      </c>
      <c r="I25" s="36" t="s">
        <v>16</v>
      </c>
      <c r="J25" s="37">
        <v>1</v>
      </c>
      <c r="K25" s="37">
        <v>1</v>
      </c>
      <c r="L25" s="37">
        <v>1</v>
      </c>
      <c r="M25" s="37">
        <v>1</v>
      </c>
      <c r="N25" s="37">
        <v>2</v>
      </c>
      <c r="O25" s="38">
        <f t="shared" si="0"/>
        <v>7</v>
      </c>
      <c r="P25" s="38">
        <f t="shared" si="1"/>
        <v>3</v>
      </c>
      <c r="Q25" s="39">
        <f t="shared" si="2"/>
        <v>0</v>
      </c>
      <c r="R25" s="39">
        <f t="shared" si="3"/>
        <v>0</v>
      </c>
      <c r="S25" s="39">
        <f t="shared" si="4"/>
        <v>0</v>
      </c>
      <c r="T25" s="39">
        <f t="shared" si="5"/>
        <v>1</v>
      </c>
    </row>
    <row r="26" spans="1:20" ht="13.75" x14ac:dyDescent="0.2">
      <c r="A26" s="34">
        <v>25</v>
      </c>
      <c r="B26" s="34">
        <v>1</v>
      </c>
      <c r="C26" s="34">
        <v>1</v>
      </c>
      <c r="D26" s="34">
        <v>1</v>
      </c>
      <c r="E26" s="35">
        <v>2</v>
      </c>
      <c r="F26" s="35">
        <v>2</v>
      </c>
      <c r="G26" s="36" t="s">
        <v>10</v>
      </c>
      <c r="H26" s="36" t="s">
        <v>10</v>
      </c>
      <c r="I26" s="36" t="s">
        <v>10</v>
      </c>
      <c r="J26" s="37">
        <v>1</v>
      </c>
      <c r="K26" s="37">
        <v>1</v>
      </c>
      <c r="L26" s="37">
        <v>1</v>
      </c>
      <c r="M26" s="37">
        <v>1</v>
      </c>
      <c r="N26" s="37">
        <v>1</v>
      </c>
      <c r="O26" s="38">
        <f t="shared" si="0"/>
        <v>8</v>
      </c>
      <c r="P26" s="38">
        <f t="shared" si="1"/>
        <v>2</v>
      </c>
      <c r="Q26" s="39">
        <f t="shared" si="2"/>
        <v>0</v>
      </c>
      <c r="R26" s="39">
        <f t="shared" si="3"/>
        <v>0</v>
      </c>
      <c r="S26" s="39">
        <f t="shared" si="4"/>
        <v>0</v>
      </c>
      <c r="T26" s="39">
        <f t="shared" si="5"/>
        <v>1</v>
      </c>
    </row>
    <row r="27" spans="1:20" ht="13.75" x14ac:dyDescent="0.2">
      <c r="A27" s="34">
        <v>22</v>
      </c>
      <c r="B27" s="34">
        <v>2</v>
      </c>
      <c r="C27" s="34">
        <v>1</v>
      </c>
      <c r="D27" s="34">
        <v>1</v>
      </c>
      <c r="E27" s="35">
        <v>2</v>
      </c>
      <c r="F27" s="35">
        <v>4</v>
      </c>
      <c r="G27" s="37">
        <v>2</v>
      </c>
      <c r="H27" s="37">
        <v>4</v>
      </c>
      <c r="I27" s="36" t="s">
        <v>16</v>
      </c>
      <c r="J27" s="37">
        <v>2</v>
      </c>
      <c r="K27" s="37">
        <v>1</v>
      </c>
      <c r="L27" s="37">
        <v>1</v>
      </c>
      <c r="M27" s="37">
        <v>3</v>
      </c>
      <c r="N27" s="37">
        <v>4</v>
      </c>
      <c r="O27" s="38">
        <f t="shared" si="0"/>
        <v>2</v>
      </c>
      <c r="P27" s="38">
        <f t="shared" si="1"/>
        <v>4</v>
      </c>
      <c r="Q27" s="39">
        <f t="shared" si="2"/>
        <v>1</v>
      </c>
      <c r="R27" s="39">
        <f t="shared" si="3"/>
        <v>3</v>
      </c>
      <c r="S27" s="39">
        <f t="shared" si="4"/>
        <v>0</v>
      </c>
      <c r="T27" s="39">
        <f t="shared" si="5"/>
        <v>2</v>
      </c>
    </row>
    <row r="28" spans="1:20" ht="13.75" x14ac:dyDescent="0.2">
      <c r="A28" s="34">
        <v>22</v>
      </c>
      <c r="B28" s="34">
        <v>2</v>
      </c>
      <c r="C28" s="34">
        <v>1</v>
      </c>
      <c r="D28" s="34">
        <v>0</v>
      </c>
      <c r="E28" s="35">
        <v>2</v>
      </c>
      <c r="F28" s="35">
        <v>2</v>
      </c>
      <c r="G28" s="37">
        <v>2</v>
      </c>
      <c r="H28" s="36" t="s">
        <v>16</v>
      </c>
      <c r="I28" s="36" t="s">
        <v>16</v>
      </c>
      <c r="J28" s="37">
        <v>2</v>
      </c>
      <c r="K28" s="37">
        <v>2</v>
      </c>
      <c r="L28" s="37">
        <v>1</v>
      </c>
      <c r="M28" s="37">
        <v>1</v>
      </c>
      <c r="N28" s="37">
        <v>2</v>
      </c>
      <c r="O28" s="38">
        <f t="shared" si="0"/>
        <v>2</v>
      </c>
      <c r="P28" s="38">
        <f t="shared" si="1"/>
        <v>8</v>
      </c>
      <c r="Q28" s="39">
        <f t="shared" si="2"/>
        <v>0</v>
      </c>
      <c r="R28" s="39">
        <f t="shared" si="3"/>
        <v>0</v>
      </c>
      <c r="S28" s="39">
        <f t="shared" si="4"/>
        <v>0</v>
      </c>
      <c r="T28" s="39">
        <f t="shared" si="5"/>
        <v>2</v>
      </c>
    </row>
    <row r="29" spans="1:20" ht="13.75" x14ac:dyDescent="0.2">
      <c r="A29" s="34">
        <v>22</v>
      </c>
      <c r="B29" s="34">
        <v>2</v>
      </c>
      <c r="C29" s="34">
        <v>0</v>
      </c>
      <c r="D29" s="34">
        <v>1</v>
      </c>
      <c r="E29" s="35">
        <v>4</v>
      </c>
      <c r="F29" s="35">
        <v>1</v>
      </c>
      <c r="G29" s="36" t="s">
        <v>10</v>
      </c>
      <c r="H29" s="36" t="s">
        <v>10</v>
      </c>
      <c r="I29" s="36" t="s">
        <v>10</v>
      </c>
      <c r="J29" s="37">
        <v>2</v>
      </c>
      <c r="K29" s="37">
        <v>2</v>
      </c>
      <c r="L29" s="37">
        <v>4</v>
      </c>
      <c r="M29" s="37">
        <v>2</v>
      </c>
      <c r="N29" s="37">
        <v>1</v>
      </c>
      <c r="O29" s="38">
        <f t="shared" si="0"/>
        <v>5</v>
      </c>
      <c r="P29" s="38">
        <f t="shared" si="1"/>
        <v>3</v>
      </c>
      <c r="Q29" s="39">
        <f t="shared" si="2"/>
        <v>0</v>
      </c>
      <c r="R29" s="39">
        <f t="shared" si="3"/>
        <v>2</v>
      </c>
      <c r="S29" s="39">
        <f t="shared" si="4"/>
        <v>0</v>
      </c>
      <c r="T29" s="39">
        <f t="shared" si="5"/>
        <v>1</v>
      </c>
    </row>
    <row r="30" spans="1:20" ht="13.75" x14ac:dyDescent="0.2">
      <c r="A30" s="34">
        <v>21</v>
      </c>
      <c r="B30" s="34">
        <v>2</v>
      </c>
      <c r="C30" s="34">
        <v>0</v>
      </c>
      <c r="D30" s="34">
        <v>0</v>
      </c>
      <c r="E30" s="35">
        <v>1</v>
      </c>
      <c r="F30" s="35">
        <v>3</v>
      </c>
      <c r="G30" s="37">
        <v>3</v>
      </c>
      <c r="H30" s="36" t="s">
        <v>10</v>
      </c>
      <c r="I30" s="36" t="s">
        <v>16</v>
      </c>
      <c r="J30" s="37">
        <v>4</v>
      </c>
      <c r="K30" s="37">
        <v>1</v>
      </c>
      <c r="L30" s="37">
        <v>2</v>
      </c>
      <c r="M30" s="37">
        <v>1</v>
      </c>
      <c r="N30" s="37">
        <v>2</v>
      </c>
      <c r="O30" s="38">
        <f t="shared" si="0"/>
        <v>4</v>
      </c>
      <c r="P30" s="38">
        <f t="shared" si="1"/>
        <v>3</v>
      </c>
      <c r="Q30" s="39">
        <f t="shared" si="2"/>
        <v>2</v>
      </c>
      <c r="R30" s="39">
        <f t="shared" si="3"/>
        <v>1</v>
      </c>
      <c r="S30" s="39">
        <f t="shared" si="4"/>
        <v>0</v>
      </c>
      <c r="T30" s="39">
        <f t="shared" si="5"/>
        <v>1</v>
      </c>
    </row>
    <row r="31" spans="1:20" ht="13.75" x14ac:dyDescent="0.2">
      <c r="A31" s="34">
        <v>24</v>
      </c>
      <c r="B31" s="34">
        <v>2</v>
      </c>
      <c r="C31" s="34">
        <v>0</v>
      </c>
      <c r="D31" s="34">
        <v>1</v>
      </c>
      <c r="E31" s="35">
        <v>2</v>
      </c>
      <c r="F31" s="35">
        <v>1</v>
      </c>
      <c r="G31" s="37">
        <v>2</v>
      </c>
      <c r="H31" s="36" t="s">
        <v>10</v>
      </c>
      <c r="I31" s="36" t="s">
        <v>16</v>
      </c>
      <c r="J31" s="37">
        <v>2</v>
      </c>
      <c r="K31" s="37">
        <v>2</v>
      </c>
      <c r="L31" s="37">
        <v>1</v>
      </c>
      <c r="M31" s="37">
        <v>2</v>
      </c>
      <c r="N31" s="37">
        <v>2</v>
      </c>
      <c r="O31" s="38">
        <f t="shared" si="0"/>
        <v>3</v>
      </c>
      <c r="P31" s="38">
        <f t="shared" si="1"/>
        <v>7</v>
      </c>
      <c r="Q31" s="39">
        <f t="shared" si="2"/>
        <v>0</v>
      </c>
      <c r="R31" s="39">
        <f t="shared" si="3"/>
        <v>0</v>
      </c>
      <c r="S31" s="39">
        <f t="shared" si="4"/>
        <v>0</v>
      </c>
      <c r="T31" s="39">
        <f t="shared" si="5"/>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89051-90B0-4A05-A6A0-F7985AC718CF}">
  <dimension ref="B1:CV68"/>
  <sheetViews>
    <sheetView showGridLines="0" rightToLeft="1" workbookViewId="0"/>
  </sheetViews>
  <sheetFormatPr defaultRowHeight="13.05" x14ac:dyDescent="0.2"/>
  <cols>
    <col min="3" max="3" width="11.875" customWidth="1"/>
    <col min="4" max="4" width="12" customWidth="1"/>
    <col min="5" max="5" width="9.375" customWidth="1"/>
    <col min="10" max="10" width="15.375" bestFit="1" customWidth="1"/>
  </cols>
  <sheetData>
    <row r="1" spans="2:100" ht="17.850000000000001" x14ac:dyDescent="0.3">
      <c r="B1" s="41" t="s">
        <v>141</v>
      </c>
      <c r="N1" t="s">
        <v>142</v>
      </c>
      <c r="CV1" s="47" t="s">
        <v>158</v>
      </c>
    </row>
    <row r="3" spans="2:100" ht="16.5" x14ac:dyDescent="0.3">
      <c r="B3" s="52" t="s">
        <v>51</v>
      </c>
      <c r="C3" s="53"/>
      <c r="D3" s="53"/>
      <c r="E3" s="53"/>
      <c r="F3" s="53"/>
      <c r="G3" s="54"/>
      <c r="J3" s="52" t="s">
        <v>52</v>
      </c>
      <c r="K3" s="53"/>
      <c r="L3" s="53"/>
      <c r="M3" s="54"/>
    </row>
    <row r="4" spans="2:100" ht="13.75" x14ac:dyDescent="0.25">
      <c r="B4" s="50" t="s">
        <v>57</v>
      </c>
      <c r="C4" s="51"/>
      <c r="D4" s="50" t="s">
        <v>155</v>
      </c>
      <c r="E4" s="51"/>
      <c r="F4" s="50" t="s">
        <v>161</v>
      </c>
      <c r="G4" s="51"/>
      <c r="J4" s="46" t="s">
        <v>53</v>
      </c>
      <c r="K4" s="46" t="s">
        <v>54</v>
      </c>
      <c r="L4" s="46" t="s">
        <v>55</v>
      </c>
      <c r="M4" s="46" t="s">
        <v>56</v>
      </c>
    </row>
    <row r="5" spans="2:100" ht="13.75" x14ac:dyDescent="0.25">
      <c r="J5" s="45">
        <v>2</v>
      </c>
      <c r="K5" s="45">
        <v>2</v>
      </c>
      <c r="L5" s="45">
        <v>1</v>
      </c>
      <c r="M5" s="45">
        <v>5</v>
      </c>
    </row>
    <row r="10" spans="2:100" ht="17.850000000000001" x14ac:dyDescent="0.3">
      <c r="B10" s="42" t="s">
        <v>57</v>
      </c>
    </row>
    <row r="12" spans="2:100" ht="16.5" x14ac:dyDescent="0.3">
      <c r="C12" s="52" t="s">
        <v>58</v>
      </c>
      <c r="D12" s="53"/>
      <c r="E12" s="53"/>
      <c r="F12" s="53"/>
      <c r="G12" s="53"/>
      <c r="H12" s="53"/>
      <c r="I12" s="54"/>
    </row>
    <row r="13" spans="2:100" ht="13.75" x14ac:dyDescent="0.25">
      <c r="C13" s="55" t="s">
        <v>59</v>
      </c>
      <c r="D13" s="56"/>
      <c r="E13" s="57"/>
      <c r="F13" s="61" t="s">
        <v>60</v>
      </c>
      <c r="G13" s="62"/>
      <c r="H13" s="62"/>
      <c r="I13" s="51"/>
    </row>
    <row r="14" spans="2:100" ht="13.75" x14ac:dyDescent="0.25">
      <c r="C14" s="55" t="s">
        <v>61</v>
      </c>
      <c r="D14" s="56"/>
      <c r="E14" s="57"/>
      <c r="F14" s="61" t="s">
        <v>62</v>
      </c>
      <c r="G14" s="62"/>
      <c r="H14" s="62"/>
      <c r="I14" s="51"/>
    </row>
    <row r="15" spans="2:100" ht="13.75" x14ac:dyDescent="0.25">
      <c r="C15" s="55" t="s">
        <v>143</v>
      </c>
      <c r="D15" s="56"/>
      <c r="E15" s="57"/>
      <c r="F15" s="61" t="s">
        <v>144</v>
      </c>
      <c r="G15" s="62"/>
      <c r="H15" s="62"/>
      <c r="I15" s="51"/>
    </row>
    <row r="16" spans="2:100" ht="13.75" x14ac:dyDescent="0.25">
      <c r="C16" s="55" t="s">
        <v>145</v>
      </c>
      <c r="D16" s="56"/>
      <c r="E16" s="57"/>
      <c r="F16" s="58">
        <v>30</v>
      </c>
      <c r="G16" s="59"/>
      <c r="H16" s="59"/>
      <c r="I16" s="60"/>
    </row>
    <row r="18" spans="2:10" ht="16.5" x14ac:dyDescent="0.3">
      <c r="C18" s="52" t="s">
        <v>64</v>
      </c>
      <c r="D18" s="53"/>
      <c r="E18" s="53"/>
      <c r="F18" s="53"/>
      <c r="G18" s="53"/>
      <c r="H18" s="53"/>
      <c r="I18" s="53"/>
      <c r="J18" s="54"/>
    </row>
    <row r="19" spans="2:10" ht="13.75" x14ac:dyDescent="0.25">
      <c r="C19" s="55" t="s">
        <v>146</v>
      </c>
      <c r="D19" s="56"/>
      <c r="E19" s="57"/>
      <c r="F19" s="58">
        <v>5</v>
      </c>
      <c r="G19" s="59"/>
      <c r="H19" s="59"/>
      <c r="I19" s="59"/>
      <c r="J19" s="60"/>
    </row>
    <row r="20" spans="2:10" ht="13.75" x14ac:dyDescent="0.25">
      <c r="C20" s="55" t="s">
        <v>147</v>
      </c>
      <c r="D20" s="56"/>
      <c r="E20" s="57"/>
      <c r="F20" s="45" t="s">
        <v>121</v>
      </c>
      <c r="G20" s="45" t="s">
        <v>122</v>
      </c>
      <c r="H20" s="45" t="s">
        <v>123</v>
      </c>
      <c r="I20" s="45" t="s">
        <v>124</v>
      </c>
      <c r="J20" s="45" t="s">
        <v>125</v>
      </c>
    </row>
    <row r="22" spans="2:10" ht="16.5" x14ac:dyDescent="0.3">
      <c r="C22" s="52" t="s">
        <v>148</v>
      </c>
      <c r="D22" s="53"/>
      <c r="E22" s="53"/>
      <c r="F22" s="53"/>
      <c r="G22" s="53"/>
      <c r="H22" s="53"/>
      <c r="I22" s="54"/>
    </row>
    <row r="23" spans="2:10" ht="13.75" x14ac:dyDescent="0.25">
      <c r="C23" s="55" t="s">
        <v>149</v>
      </c>
      <c r="D23" s="56"/>
      <c r="E23" s="57"/>
      <c r="F23" s="58" t="s">
        <v>150</v>
      </c>
      <c r="G23" s="59"/>
      <c r="H23" s="59"/>
      <c r="I23" s="60"/>
    </row>
    <row r="24" spans="2:10" ht="13.75" x14ac:dyDescent="0.25">
      <c r="C24" s="55" t="s">
        <v>151</v>
      </c>
      <c r="D24" s="56"/>
      <c r="E24" s="57"/>
      <c r="F24" s="58">
        <v>12345</v>
      </c>
      <c r="G24" s="59"/>
      <c r="H24" s="59"/>
      <c r="I24" s="60"/>
    </row>
    <row r="25" spans="2:10" ht="13.75" x14ac:dyDescent="0.25">
      <c r="C25" s="55" t="s">
        <v>152</v>
      </c>
      <c r="D25" s="56"/>
      <c r="E25" s="57"/>
      <c r="F25" s="58">
        <v>0.6</v>
      </c>
      <c r="G25" s="59"/>
      <c r="H25" s="59"/>
      <c r="I25" s="60"/>
    </row>
    <row r="26" spans="2:10" ht="13.75" x14ac:dyDescent="0.25">
      <c r="C26" s="55" t="s">
        <v>153</v>
      </c>
      <c r="D26" s="56"/>
      <c r="E26" s="57"/>
      <c r="F26" s="58">
        <v>0.2</v>
      </c>
      <c r="G26" s="59"/>
      <c r="H26" s="59"/>
      <c r="I26" s="60"/>
    </row>
    <row r="27" spans="2:10" ht="13.75" x14ac:dyDescent="0.25">
      <c r="C27" s="55" t="s">
        <v>154</v>
      </c>
      <c r="D27" s="56"/>
      <c r="E27" s="57"/>
      <c r="F27" s="58">
        <v>0.2</v>
      </c>
      <c r="G27" s="59"/>
      <c r="H27" s="59"/>
      <c r="I27" s="60"/>
    </row>
    <row r="29" spans="2:10" ht="17.850000000000001" x14ac:dyDescent="0.3">
      <c r="B29" s="42" t="s">
        <v>155</v>
      </c>
    </row>
    <row r="31" spans="2:10" x14ac:dyDescent="0.2">
      <c r="C31" s="44" t="s">
        <v>156</v>
      </c>
      <c r="D31" s="49" t="s">
        <v>63</v>
      </c>
    </row>
    <row r="32" spans="2:10" x14ac:dyDescent="0.2">
      <c r="C32" s="44" t="s">
        <v>157</v>
      </c>
      <c r="D32" s="43">
        <v>18</v>
      </c>
    </row>
    <row r="33" spans="2:8" x14ac:dyDescent="0.2">
      <c r="C33" s="44" t="s">
        <v>159</v>
      </c>
      <c r="D33" s="43">
        <v>6</v>
      </c>
    </row>
    <row r="34" spans="2:8" x14ac:dyDescent="0.2">
      <c r="C34" s="44" t="s">
        <v>160</v>
      </c>
      <c r="D34" s="43">
        <v>6</v>
      </c>
    </row>
    <row r="36" spans="2:8" ht="17.850000000000001" x14ac:dyDescent="0.3">
      <c r="B36" s="42" t="s">
        <v>161</v>
      </c>
    </row>
    <row r="38" spans="2:8" x14ac:dyDescent="0.2">
      <c r="C38" s="44" t="s">
        <v>162</v>
      </c>
      <c r="D38" s="49" t="s">
        <v>121</v>
      </c>
      <c r="E38" s="49" t="s">
        <v>122</v>
      </c>
      <c r="F38" s="49" t="s">
        <v>123</v>
      </c>
      <c r="G38" s="49" t="s">
        <v>124</v>
      </c>
      <c r="H38" s="49" t="s">
        <v>125</v>
      </c>
    </row>
    <row r="39" spans="2:8" x14ac:dyDescent="0.2">
      <c r="C39" s="44" t="s">
        <v>163</v>
      </c>
      <c r="D39" s="43">
        <v>24</v>
      </c>
      <c r="E39" s="43">
        <v>2</v>
      </c>
      <c r="F39" s="43">
        <v>1</v>
      </c>
      <c r="G39" s="43">
        <v>1</v>
      </c>
      <c r="H39" s="43">
        <v>1</v>
      </c>
    </row>
    <row r="40" spans="2:8" x14ac:dyDescent="0.2">
      <c r="C40" s="44" t="s">
        <v>164</v>
      </c>
      <c r="D40" s="43">
        <v>25</v>
      </c>
      <c r="E40" s="43">
        <v>1</v>
      </c>
      <c r="F40" s="43">
        <v>1</v>
      </c>
      <c r="G40" s="43">
        <v>1</v>
      </c>
      <c r="H40" s="43">
        <v>1</v>
      </c>
    </row>
    <row r="41" spans="2:8" x14ac:dyDescent="0.2">
      <c r="C41" s="44" t="s">
        <v>165</v>
      </c>
      <c r="D41" s="43">
        <v>22</v>
      </c>
      <c r="E41" s="43">
        <v>2</v>
      </c>
      <c r="F41" s="43">
        <v>0</v>
      </c>
      <c r="G41" s="43">
        <v>1</v>
      </c>
      <c r="H41" s="43">
        <v>1</v>
      </c>
    </row>
    <row r="42" spans="2:8" x14ac:dyDescent="0.2">
      <c r="C42" s="44" t="s">
        <v>166</v>
      </c>
      <c r="D42" s="43">
        <v>21</v>
      </c>
      <c r="E42" s="43">
        <v>2</v>
      </c>
      <c r="F42" s="43">
        <v>0</v>
      </c>
      <c r="G42" s="43">
        <v>0</v>
      </c>
      <c r="H42" s="43">
        <v>1</v>
      </c>
    </row>
    <row r="43" spans="2:8" x14ac:dyDescent="0.2">
      <c r="C43" s="44" t="s">
        <v>167</v>
      </c>
      <c r="D43" s="43">
        <v>22</v>
      </c>
      <c r="E43" s="43">
        <v>2</v>
      </c>
      <c r="F43" s="43">
        <v>1</v>
      </c>
      <c r="G43" s="43">
        <v>1</v>
      </c>
      <c r="H43" s="43">
        <v>1</v>
      </c>
    </row>
    <row r="44" spans="2:8" x14ac:dyDescent="0.2">
      <c r="C44" s="44" t="s">
        <v>168</v>
      </c>
      <c r="D44" s="43">
        <v>24</v>
      </c>
      <c r="E44" s="43">
        <v>2</v>
      </c>
      <c r="F44" s="43">
        <v>0</v>
      </c>
      <c r="G44" s="43">
        <v>0</v>
      </c>
      <c r="H44" s="43">
        <v>2</v>
      </c>
    </row>
    <row r="45" spans="2:8" x14ac:dyDescent="0.2">
      <c r="C45" s="44" t="s">
        <v>169</v>
      </c>
      <c r="D45" s="43">
        <v>21</v>
      </c>
      <c r="E45" s="43">
        <v>1</v>
      </c>
      <c r="F45" s="43">
        <v>0</v>
      </c>
      <c r="G45" s="43">
        <v>1</v>
      </c>
      <c r="H45" s="43">
        <v>1</v>
      </c>
    </row>
    <row r="46" spans="2:8" x14ac:dyDescent="0.2">
      <c r="C46" s="44" t="s">
        <v>170</v>
      </c>
      <c r="D46" s="43">
        <v>24</v>
      </c>
      <c r="E46" s="43">
        <v>2</v>
      </c>
      <c r="F46" s="43">
        <v>0</v>
      </c>
      <c r="G46" s="43">
        <v>1</v>
      </c>
      <c r="H46" s="43">
        <v>1</v>
      </c>
    </row>
    <row r="47" spans="2:8" x14ac:dyDescent="0.2">
      <c r="C47" s="44" t="s">
        <v>171</v>
      </c>
      <c r="D47" s="43">
        <v>23</v>
      </c>
      <c r="E47" s="43">
        <v>2</v>
      </c>
      <c r="F47" s="43">
        <v>0</v>
      </c>
      <c r="G47" s="43">
        <v>1</v>
      </c>
      <c r="H47" s="43">
        <v>1</v>
      </c>
    </row>
    <row r="48" spans="2:8" x14ac:dyDescent="0.2">
      <c r="C48" s="44" t="s">
        <v>172</v>
      </c>
      <c r="D48" s="43">
        <v>28</v>
      </c>
      <c r="E48" s="43">
        <v>1</v>
      </c>
      <c r="F48" s="43">
        <v>1</v>
      </c>
      <c r="G48" s="43">
        <v>1</v>
      </c>
      <c r="H48" s="43">
        <v>1</v>
      </c>
    </row>
    <row r="49" spans="3:8" x14ac:dyDescent="0.2">
      <c r="C49" s="44" t="s">
        <v>173</v>
      </c>
      <c r="D49" s="43">
        <v>27</v>
      </c>
      <c r="E49" s="43">
        <v>1</v>
      </c>
      <c r="F49" s="43">
        <v>1</v>
      </c>
      <c r="G49" s="43">
        <v>2</v>
      </c>
      <c r="H49" s="43">
        <v>1</v>
      </c>
    </row>
    <row r="50" spans="3:8" x14ac:dyDescent="0.2">
      <c r="C50" s="44" t="s">
        <v>174</v>
      </c>
      <c r="D50" s="43">
        <v>22</v>
      </c>
      <c r="E50" s="43">
        <v>2</v>
      </c>
      <c r="F50" s="43">
        <v>1</v>
      </c>
      <c r="G50" s="43">
        <v>1</v>
      </c>
      <c r="H50" s="43">
        <v>2</v>
      </c>
    </row>
    <row r="51" spans="3:8" x14ac:dyDescent="0.2">
      <c r="C51" s="44" t="s">
        <v>175</v>
      </c>
      <c r="D51" s="43">
        <v>25</v>
      </c>
      <c r="E51" s="43">
        <v>2</v>
      </c>
      <c r="F51" s="43">
        <v>1</v>
      </c>
      <c r="G51" s="43">
        <v>2</v>
      </c>
      <c r="H51" s="43">
        <v>1</v>
      </c>
    </row>
    <row r="52" spans="3:8" x14ac:dyDescent="0.2">
      <c r="C52" s="44" t="s">
        <v>176</v>
      </c>
      <c r="D52" s="43">
        <v>25</v>
      </c>
      <c r="E52" s="43">
        <v>1</v>
      </c>
      <c r="F52" s="43">
        <v>1</v>
      </c>
      <c r="G52" s="43">
        <v>2</v>
      </c>
      <c r="H52" s="43">
        <v>1</v>
      </c>
    </row>
    <row r="53" spans="3:8" x14ac:dyDescent="0.2">
      <c r="C53" s="44" t="s">
        <v>177</v>
      </c>
      <c r="D53" s="43">
        <v>23</v>
      </c>
      <c r="E53" s="43">
        <v>2</v>
      </c>
      <c r="F53" s="43">
        <v>0</v>
      </c>
      <c r="G53" s="43">
        <v>1</v>
      </c>
      <c r="H53" s="43">
        <v>2</v>
      </c>
    </row>
    <row r="54" spans="3:8" x14ac:dyDescent="0.2">
      <c r="C54" s="44" t="s">
        <v>178</v>
      </c>
      <c r="D54" s="43">
        <v>20</v>
      </c>
      <c r="E54" s="43">
        <v>1</v>
      </c>
      <c r="F54" s="43">
        <v>0</v>
      </c>
      <c r="G54" s="43">
        <v>1</v>
      </c>
      <c r="H54" s="43">
        <v>2</v>
      </c>
    </row>
    <row r="55" spans="3:8" x14ac:dyDescent="0.2">
      <c r="C55" s="44" t="s">
        <v>179</v>
      </c>
      <c r="D55" s="43">
        <v>29</v>
      </c>
      <c r="E55" s="43">
        <v>1</v>
      </c>
      <c r="F55" s="43">
        <v>1</v>
      </c>
      <c r="G55" s="43">
        <v>2</v>
      </c>
      <c r="H55" s="43">
        <v>1</v>
      </c>
    </row>
    <row r="56" spans="3:8" x14ac:dyDescent="0.2">
      <c r="C56" s="44" t="s">
        <v>180</v>
      </c>
      <c r="D56" s="43">
        <v>26</v>
      </c>
      <c r="E56" s="43">
        <v>2</v>
      </c>
      <c r="F56" s="43">
        <v>1</v>
      </c>
      <c r="G56" s="43">
        <v>1</v>
      </c>
      <c r="H56" s="43">
        <v>2</v>
      </c>
    </row>
    <row r="57" spans="3:8" x14ac:dyDescent="0.2">
      <c r="C57" s="44" t="s">
        <v>181</v>
      </c>
      <c r="D57" s="43">
        <v>22</v>
      </c>
      <c r="E57" s="43">
        <v>2</v>
      </c>
      <c r="F57" s="43">
        <v>0</v>
      </c>
      <c r="G57" s="43">
        <v>1</v>
      </c>
      <c r="H57" s="43">
        <v>2</v>
      </c>
    </row>
    <row r="58" spans="3:8" x14ac:dyDescent="0.2">
      <c r="C58" s="44" t="s">
        <v>182</v>
      </c>
      <c r="D58" s="43">
        <v>22</v>
      </c>
      <c r="E58" s="43">
        <v>2</v>
      </c>
      <c r="F58" s="43">
        <v>1</v>
      </c>
      <c r="G58" s="43">
        <v>0</v>
      </c>
      <c r="H58" s="43">
        <v>2</v>
      </c>
    </row>
    <row r="59" spans="3:8" x14ac:dyDescent="0.2">
      <c r="C59" s="44" t="s">
        <v>183</v>
      </c>
      <c r="D59" s="43">
        <v>24</v>
      </c>
      <c r="E59" s="43">
        <v>2</v>
      </c>
      <c r="F59" s="43">
        <v>0</v>
      </c>
      <c r="G59" s="43">
        <v>1</v>
      </c>
      <c r="H59" s="43">
        <v>2</v>
      </c>
    </row>
    <row r="60" spans="3:8" x14ac:dyDescent="0.2">
      <c r="C60" s="44" t="s">
        <v>184</v>
      </c>
      <c r="D60" s="43">
        <v>23</v>
      </c>
      <c r="E60" s="43">
        <v>2</v>
      </c>
      <c r="F60" s="43">
        <v>1</v>
      </c>
      <c r="G60" s="43">
        <v>0</v>
      </c>
      <c r="H60" s="43">
        <v>2</v>
      </c>
    </row>
    <row r="61" spans="3:8" x14ac:dyDescent="0.2">
      <c r="C61" s="44" t="s">
        <v>185</v>
      </c>
      <c r="D61" s="43">
        <v>22</v>
      </c>
      <c r="E61" s="43">
        <v>2</v>
      </c>
      <c r="F61" s="43">
        <v>0</v>
      </c>
      <c r="G61" s="43">
        <v>1</v>
      </c>
      <c r="H61" s="43">
        <v>2</v>
      </c>
    </row>
    <row r="62" spans="3:8" x14ac:dyDescent="0.2">
      <c r="C62" s="44" t="s">
        <v>186</v>
      </c>
      <c r="D62" s="43">
        <v>23</v>
      </c>
      <c r="E62" s="43">
        <v>2</v>
      </c>
      <c r="F62" s="43">
        <v>1</v>
      </c>
      <c r="G62" s="43">
        <v>1</v>
      </c>
      <c r="H62" s="43">
        <v>1</v>
      </c>
    </row>
    <row r="63" spans="3:8" x14ac:dyDescent="0.2">
      <c r="C63" s="44" t="s">
        <v>187</v>
      </c>
      <c r="D63" s="43">
        <v>21</v>
      </c>
      <c r="E63" s="43">
        <v>2</v>
      </c>
      <c r="F63" s="43">
        <v>0</v>
      </c>
      <c r="G63" s="43">
        <v>0</v>
      </c>
      <c r="H63" s="43">
        <v>2</v>
      </c>
    </row>
    <row r="64" spans="3:8" x14ac:dyDescent="0.2">
      <c r="C64" s="44" t="s">
        <v>188</v>
      </c>
      <c r="D64" s="43">
        <v>23</v>
      </c>
      <c r="E64" s="43">
        <v>2</v>
      </c>
      <c r="F64" s="43">
        <v>1</v>
      </c>
      <c r="G64" s="43">
        <v>1</v>
      </c>
      <c r="H64" s="43">
        <v>1</v>
      </c>
    </row>
    <row r="65" spans="3:8" x14ac:dyDescent="0.2">
      <c r="C65" s="44" t="s">
        <v>189</v>
      </c>
      <c r="D65" s="43">
        <v>24</v>
      </c>
      <c r="E65" s="43">
        <v>2</v>
      </c>
      <c r="F65" s="43">
        <v>0</v>
      </c>
      <c r="G65" s="43">
        <v>1</v>
      </c>
      <c r="H65" s="43">
        <v>1</v>
      </c>
    </row>
    <row r="66" spans="3:8" x14ac:dyDescent="0.2">
      <c r="C66" s="44" t="s">
        <v>190</v>
      </c>
      <c r="D66" s="43">
        <v>27</v>
      </c>
      <c r="E66" s="43">
        <v>2</v>
      </c>
      <c r="F66" s="43">
        <v>0</v>
      </c>
      <c r="G66" s="43">
        <v>0</v>
      </c>
      <c r="H66" s="43">
        <v>2</v>
      </c>
    </row>
    <row r="67" spans="3:8" x14ac:dyDescent="0.2">
      <c r="C67" s="44" t="s">
        <v>191</v>
      </c>
      <c r="D67" s="43">
        <v>24</v>
      </c>
      <c r="E67" s="43">
        <v>2</v>
      </c>
      <c r="F67" s="43">
        <v>0</v>
      </c>
      <c r="G67" s="43">
        <v>1</v>
      </c>
      <c r="H67" s="43">
        <v>2</v>
      </c>
    </row>
    <row r="68" spans="3:8" x14ac:dyDescent="0.2">
      <c r="C68" s="44" t="s">
        <v>192</v>
      </c>
      <c r="D68" s="43">
        <v>25</v>
      </c>
      <c r="E68" s="43">
        <v>1</v>
      </c>
      <c r="F68" s="43">
        <v>0</v>
      </c>
      <c r="G68" s="43">
        <v>1</v>
      </c>
      <c r="H68" s="43">
        <v>2</v>
      </c>
    </row>
  </sheetData>
  <mergeCells count="29">
    <mergeCell ref="C12:I12"/>
    <mergeCell ref="C13:E13"/>
    <mergeCell ref="C14:E14"/>
    <mergeCell ref="C15:E15"/>
    <mergeCell ref="C16:E16"/>
    <mergeCell ref="F13:I13"/>
    <mergeCell ref="F14:I14"/>
    <mergeCell ref="F15:I15"/>
    <mergeCell ref="F16:I16"/>
    <mergeCell ref="C18:J18"/>
    <mergeCell ref="C19:E19"/>
    <mergeCell ref="C20:E20"/>
    <mergeCell ref="F19:J19"/>
    <mergeCell ref="C22:I22"/>
    <mergeCell ref="C24:E24"/>
    <mergeCell ref="C25:E25"/>
    <mergeCell ref="C26:E26"/>
    <mergeCell ref="C27:E27"/>
    <mergeCell ref="F23:I23"/>
    <mergeCell ref="F24:I24"/>
    <mergeCell ref="F25:I25"/>
    <mergeCell ref="F26:I26"/>
    <mergeCell ref="F27:I27"/>
    <mergeCell ref="C23:E23"/>
    <mergeCell ref="B4:C4"/>
    <mergeCell ref="D4:E4"/>
    <mergeCell ref="F4:G4"/>
    <mergeCell ref="B3:G3"/>
    <mergeCell ref="J3:M3"/>
  </mergeCells>
  <hyperlinks>
    <hyperlink ref="B4" location="'STDPartition'!$B$10:$B$10" display="Inputs" xr:uid="{E7BBFA50-D145-4CEA-96A1-49142C29F494}"/>
    <hyperlink ref="D4" location="'STDPartition'!$B$29:$B$29" display="Partition Summary" xr:uid="{349E2A70-D25C-40E2-9F3A-44E55EB30DFB}"/>
    <hyperlink ref="F4" location="'STDPartition'!$B$36:$B$36" display="Partitioned Data" xr:uid="{C02EE934-5690-436F-9E5B-8CEDE97525C9}"/>
  </hyperlinks>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EE36-45C3-4AC7-8E8C-BF5DF8648D13}">
  <dimension ref="B1:CV66"/>
  <sheetViews>
    <sheetView showGridLines="0" rightToLeft="1" workbookViewId="0"/>
  </sheetViews>
  <sheetFormatPr defaultRowHeight="13.05" x14ac:dyDescent="0.2"/>
  <cols>
    <col min="16" max="16" width="15.375" bestFit="1" customWidth="1"/>
  </cols>
  <sheetData>
    <row r="1" spans="2:100" ht="17.850000000000001" x14ac:dyDescent="0.3">
      <c r="B1" s="41" t="s">
        <v>193</v>
      </c>
      <c r="N1" t="s">
        <v>315</v>
      </c>
      <c r="CV1" s="47" t="s">
        <v>590</v>
      </c>
    </row>
    <row r="3" spans="2:100" ht="16.5" x14ac:dyDescent="0.3">
      <c r="B3" s="52" t="s">
        <v>51</v>
      </c>
      <c r="C3" s="53"/>
      <c r="D3" s="53"/>
      <c r="E3" s="53"/>
      <c r="F3" s="53"/>
      <c r="G3" s="53"/>
      <c r="H3" s="53"/>
      <c r="I3" s="53"/>
      <c r="J3" s="53"/>
      <c r="K3" s="53"/>
      <c r="L3" s="53"/>
      <c r="M3" s="54"/>
      <c r="P3" s="52" t="s">
        <v>52</v>
      </c>
      <c r="Q3" s="53"/>
      <c r="R3" s="53"/>
      <c r="S3" s="54"/>
    </row>
    <row r="4" spans="2:100" ht="13.75" x14ac:dyDescent="0.25">
      <c r="B4" s="50" t="s">
        <v>57</v>
      </c>
      <c r="C4" s="51"/>
      <c r="D4" s="50" t="s">
        <v>316</v>
      </c>
      <c r="E4" s="51"/>
      <c r="F4" s="50" t="s">
        <v>555</v>
      </c>
      <c r="G4" s="51"/>
      <c r="H4" s="50" t="s">
        <v>556</v>
      </c>
      <c r="I4" s="51"/>
      <c r="J4" s="50" t="s">
        <v>557</v>
      </c>
      <c r="K4" s="51"/>
      <c r="L4" s="50" t="s">
        <v>558</v>
      </c>
      <c r="M4" s="51"/>
      <c r="P4" s="46" t="s">
        <v>53</v>
      </c>
      <c r="Q4" s="46" t="s">
        <v>54</v>
      </c>
      <c r="R4" s="46" t="s">
        <v>55</v>
      </c>
      <c r="S4" s="46" t="s">
        <v>56</v>
      </c>
    </row>
    <row r="5" spans="2:100" ht="13.75" x14ac:dyDescent="0.25">
      <c r="P5" s="45">
        <v>2</v>
      </c>
      <c r="Q5" s="45">
        <v>8</v>
      </c>
      <c r="R5" s="45">
        <v>8</v>
      </c>
      <c r="S5" s="45">
        <v>18</v>
      </c>
    </row>
    <row r="10" spans="2:100" ht="17.850000000000001" x14ac:dyDescent="0.3">
      <c r="B10" s="42" t="s">
        <v>57</v>
      </c>
    </row>
    <row r="12" spans="2:100" ht="16.5" x14ac:dyDescent="0.3">
      <c r="C12" s="52" t="s">
        <v>58</v>
      </c>
      <c r="D12" s="53"/>
      <c r="E12" s="53"/>
      <c r="F12" s="53"/>
      <c r="G12" s="53"/>
      <c r="H12" s="53"/>
      <c r="I12" s="53"/>
      <c r="J12" s="53"/>
      <c r="K12" s="54"/>
    </row>
    <row r="13" spans="2:100" ht="13.75" x14ac:dyDescent="0.25">
      <c r="C13" s="55" t="s">
        <v>59</v>
      </c>
      <c r="D13" s="56"/>
      <c r="E13" s="56"/>
      <c r="F13" s="57"/>
      <c r="G13" s="58" t="s">
        <v>60</v>
      </c>
      <c r="H13" s="59"/>
      <c r="I13" s="59"/>
      <c r="J13" s="59"/>
      <c r="K13" s="60"/>
    </row>
    <row r="14" spans="2:100" ht="13.75" x14ac:dyDescent="0.25">
      <c r="C14" s="55" t="s">
        <v>61</v>
      </c>
      <c r="D14" s="56"/>
      <c r="E14" s="56"/>
      <c r="F14" s="57"/>
      <c r="G14" s="58" t="s">
        <v>195</v>
      </c>
      <c r="H14" s="59"/>
      <c r="I14" s="59"/>
      <c r="J14" s="59"/>
      <c r="K14" s="60"/>
    </row>
    <row r="15" spans="2:100" ht="13.75" x14ac:dyDescent="0.25">
      <c r="C15" s="55" t="s">
        <v>196</v>
      </c>
      <c r="D15" s="56"/>
      <c r="E15" s="56"/>
      <c r="F15" s="57"/>
      <c r="G15" s="58" t="s">
        <v>197</v>
      </c>
      <c r="H15" s="59"/>
      <c r="I15" s="59"/>
      <c r="J15" s="59"/>
      <c r="K15" s="60"/>
    </row>
    <row r="16" spans="2:100" ht="13.75" x14ac:dyDescent="0.25">
      <c r="C16" s="55" t="s">
        <v>198</v>
      </c>
      <c r="D16" s="56"/>
      <c r="E16" s="56"/>
      <c r="F16" s="57"/>
      <c r="G16" s="58">
        <v>18</v>
      </c>
      <c r="H16" s="59"/>
      <c r="I16" s="59"/>
      <c r="J16" s="59"/>
      <c r="K16" s="60"/>
    </row>
    <row r="17" spans="3:11" ht="13.75" x14ac:dyDescent="0.25">
      <c r="C17" s="55" t="s">
        <v>199</v>
      </c>
      <c r="D17" s="56"/>
      <c r="E17" s="56"/>
      <c r="F17" s="57"/>
      <c r="G17" s="58" t="s">
        <v>200</v>
      </c>
      <c r="H17" s="59"/>
      <c r="I17" s="59"/>
      <c r="J17" s="59"/>
      <c r="K17" s="60"/>
    </row>
    <row r="18" spans="3:11" ht="13.75" x14ac:dyDescent="0.25">
      <c r="C18" s="55" t="s">
        <v>201</v>
      </c>
      <c r="D18" s="56"/>
      <c r="E18" s="56"/>
      <c r="F18" s="57"/>
      <c r="G18" s="58">
        <v>6</v>
      </c>
      <c r="H18" s="59"/>
      <c r="I18" s="59"/>
      <c r="J18" s="59"/>
      <c r="K18" s="60"/>
    </row>
    <row r="19" spans="3:11" ht="13.75" x14ac:dyDescent="0.25">
      <c r="C19" s="55" t="s">
        <v>202</v>
      </c>
      <c r="D19" s="56"/>
      <c r="E19" s="56"/>
      <c r="F19" s="57"/>
      <c r="G19" s="58" t="s">
        <v>203</v>
      </c>
      <c r="H19" s="59"/>
      <c r="I19" s="59"/>
      <c r="J19" s="59"/>
      <c r="K19" s="60"/>
    </row>
    <row r="20" spans="3:11" ht="13.75" x14ac:dyDescent="0.25">
      <c r="C20" s="55" t="s">
        <v>204</v>
      </c>
      <c r="D20" s="56"/>
      <c r="E20" s="56"/>
      <c r="F20" s="57"/>
      <c r="G20" s="58">
        <v>6</v>
      </c>
      <c r="H20" s="59"/>
      <c r="I20" s="59"/>
      <c r="J20" s="59"/>
      <c r="K20" s="60"/>
    </row>
    <row r="22" spans="3:11" ht="16.5" x14ac:dyDescent="0.3">
      <c r="C22" s="52" t="s">
        <v>64</v>
      </c>
      <c r="D22" s="53"/>
      <c r="E22" s="53"/>
      <c r="F22" s="53"/>
      <c r="G22" s="53"/>
      <c r="H22" s="54"/>
    </row>
    <row r="23" spans="3:11" ht="13.75" x14ac:dyDescent="0.25">
      <c r="C23" s="55" t="s">
        <v>65</v>
      </c>
      <c r="D23" s="57"/>
      <c r="E23" s="58">
        <v>4</v>
      </c>
      <c r="F23" s="59"/>
      <c r="G23" s="59"/>
      <c r="H23" s="60"/>
    </row>
    <row r="24" spans="3:11" ht="13.75" x14ac:dyDescent="0.25">
      <c r="C24" s="55" t="s">
        <v>66</v>
      </c>
      <c r="D24" s="57"/>
      <c r="E24" s="45" t="s">
        <v>121</v>
      </c>
      <c r="F24" s="45" t="s">
        <v>122</v>
      </c>
      <c r="G24" s="45" t="s">
        <v>123</v>
      </c>
      <c r="H24" s="45" t="s">
        <v>124</v>
      </c>
    </row>
    <row r="25" spans="3:11" ht="13.75" x14ac:dyDescent="0.25">
      <c r="C25" s="55" t="s">
        <v>67</v>
      </c>
      <c r="D25" s="57"/>
      <c r="E25" s="45"/>
      <c r="F25" s="45"/>
      <c r="G25" s="45"/>
      <c r="H25" s="45"/>
    </row>
    <row r="26" spans="3:11" ht="13.75" x14ac:dyDescent="0.25">
      <c r="C26" s="55" t="s">
        <v>68</v>
      </c>
      <c r="D26" s="57"/>
      <c r="E26" s="61" t="s">
        <v>125</v>
      </c>
      <c r="F26" s="62"/>
      <c r="G26" s="62"/>
      <c r="H26" s="51"/>
    </row>
    <row r="28" spans="3:11" ht="16.5" x14ac:dyDescent="0.3">
      <c r="C28" s="52" t="s">
        <v>69</v>
      </c>
      <c r="D28" s="53"/>
      <c r="E28" s="53"/>
      <c r="F28" s="53"/>
      <c r="G28" s="53"/>
      <c r="H28" s="53"/>
      <c r="I28" s="54"/>
    </row>
    <row r="29" spans="3:11" ht="13.75" x14ac:dyDescent="0.25">
      <c r="C29" s="55" t="s">
        <v>70</v>
      </c>
      <c r="D29" s="56"/>
      <c r="E29" s="57"/>
      <c r="F29" s="58" t="b">
        <v>0</v>
      </c>
      <c r="G29" s="59"/>
      <c r="H29" s="59"/>
      <c r="I29" s="60"/>
    </row>
    <row r="31" spans="3:11" ht="16.5" x14ac:dyDescent="0.3">
      <c r="C31" s="52" t="s">
        <v>71</v>
      </c>
      <c r="D31" s="53"/>
      <c r="E31" s="53"/>
      <c r="F31" s="53"/>
      <c r="G31" s="53"/>
      <c r="H31" s="53"/>
      <c r="I31" s="54"/>
    </row>
    <row r="32" spans="3:11" ht="13.75" x14ac:dyDescent="0.25">
      <c r="C32" s="55" t="s">
        <v>72</v>
      </c>
      <c r="D32" s="56"/>
      <c r="E32" s="57"/>
      <c r="F32" s="58">
        <v>12345</v>
      </c>
      <c r="G32" s="59"/>
      <c r="H32" s="59"/>
      <c r="I32" s="60"/>
    </row>
    <row r="33" spans="3:9" ht="13.75" x14ac:dyDescent="0.25">
      <c r="C33" s="55" t="s">
        <v>591</v>
      </c>
      <c r="D33" s="56"/>
      <c r="E33" s="57"/>
      <c r="F33" s="58">
        <v>1</v>
      </c>
      <c r="G33" s="59"/>
      <c r="H33" s="59"/>
      <c r="I33" s="60"/>
    </row>
    <row r="34" spans="3:9" ht="13.75" x14ac:dyDescent="0.25">
      <c r="C34" s="55" t="s">
        <v>592</v>
      </c>
      <c r="D34" s="56"/>
      <c r="E34" s="57"/>
      <c r="F34" s="58">
        <v>25</v>
      </c>
      <c r="G34" s="59"/>
      <c r="H34" s="59"/>
      <c r="I34" s="60"/>
    </row>
    <row r="35" spans="3:9" ht="13.75" x14ac:dyDescent="0.25">
      <c r="C35" s="55" t="s">
        <v>76</v>
      </c>
      <c r="D35" s="56"/>
      <c r="E35" s="57"/>
      <c r="F35" s="58">
        <v>0.1</v>
      </c>
      <c r="G35" s="59"/>
      <c r="H35" s="59"/>
      <c r="I35" s="60"/>
    </row>
    <row r="36" spans="3:9" ht="13.75" x14ac:dyDescent="0.25">
      <c r="C36" s="55" t="s">
        <v>77</v>
      </c>
      <c r="D36" s="56"/>
      <c r="E36" s="57"/>
      <c r="F36" s="58">
        <v>0.6</v>
      </c>
      <c r="G36" s="59"/>
      <c r="H36" s="59"/>
      <c r="I36" s="60"/>
    </row>
    <row r="37" spans="3:9" ht="13.75" x14ac:dyDescent="0.25">
      <c r="C37" s="55" t="s">
        <v>78</v>
      </c>
      <c r="D37" s="56"/>
      <c r="E37" s="57"/>
      <c r="F37" s="58">
        <v>0.01</v>
      </c>
      <c r="G37" s="59"/>
      <c r="H37" s="59"/>
      <c r="I37" s="60"/>
    </row>
    <row r="38" spans="3:9" ht="13.75" x14ac:dyDescent="0.25">
      <c r="C38" s="55" t="s">
        <v>79</v>
      </c>
      <c r="D38" s="56"/>
      <c r="E38" s="57"/>
      <c r="F38" s="58">
        <v>0</v>
      </c>
      <c r="G38" s="59"/>
      <c r="H38" s="59"/>
      <c r="I38" s="60"/>
    </row>
    <row r="39" spans="3:9" ht="13.75" x14ac:dyDescent="0.25">
      <c r="C39" s="55" t="s">
        <v>80</v>
      </c>
      <c r="D39" s="56"/>
      <c r="E39" s="57"/>
      <c r="F39" s="58" t="s">
        <v>205</v>
      </c>
      <c r="G39" s="59"/>
      <c r="H39" s="59"/>
      <c r="I39" s="60"/>
    </row>
    <row r="40" spans="3:9" ht="13.75" x14ac:dyDescent="0.25">
      <c r="C40" s="55" t="s">
        <v>81</v>
      </c>
      <c r="D40" s="56"/>
      <c r="E40" s="57"/>
      <c r="F40" s="58" t="s">
        <v>82</v>
      </c>
      <c r="G40" s="59"/>
      <c r="H40" s="59"/>
      <c r="I40" s="60"/>
    </row>
    <row r="41" spans="3:9" ht="13.75" x14ac:dyDescent="0.25">
      <c r="C41" s="55" t="s">
        <v>83</v>
      </c>
      <c r="D41" s="56"/>
      <c r="E41" s="57"/>
      <c r="F41" s="58" t="s">
        <v>82</v>
      </c>
      <c r="G41" s="59"/>
      <c r="H41" s="59"/>
      <c r="I41" s="60"/>
    </row>
    <row r="42" spans="3:9" ht="13.75" x14ac:dyDescent="0.25">
      <c r="C42" s="55" t="s">
        <v>84</v>
      </c>
      <c r="D42" s="56"/>
      <c r="E42" s="57"/>
      <c r="F42" s="58" t="s">
        <v>85</v>
      </c>
      <c r="G42" s="59"/>
      <c r="H42" s="59"/>
      <c r="I42" s="60"/>
    </row>
    <row r="43" spans="3:9" ht="13.75" x14ac:dyDescent="0.25">
      <c r="C43" s="55" t="s">
        <v>86</v>
      </c>
      <c r="D43" s="56"/>
      <c r="E43" s="57"/>
      <c r="F43" s="58">
        <v>0.01</v>
      </c>
      <c r="G43" s="59"/>
      <c r="H43" s="59"/>
      <c r="I43" s="60"/>
    </row>
    <row r="44" spans="3:9" ht="13.75" x14ac:dyDescent="0.25">
      <c r="C44" s="55" t="s">
        <v>87</v>
      </c>
      <c r="D44" s="56"/>
      <c r="E44" s="57"/>
      <c r="F44" s="58" t="s">
        <v>88</v>
      </c>
      <c r="G44" s="59"/>
      <c r="H44" s="59"/>
      <c r="I44" s="60"/>
    </row>
    <row r="45" spans="3:9" ht="13.75" x14ac:dyDescent="0.25">
      <c r="C45" s="55" t="s">
        <v>89</v>
      </c>
      <c r="D45" s="56"/>
      <c r="E45" s="57"/>
      <c r="F45" s="58">
        <v>30</v>
      </c>
      <c r="G45" s="59"/>
      <c r="H45" s="59"/>
      <c r="I45" s="60"/>
    </row>
    <row r="46" spans="3:9" ht="13.75" x14ac:dyDescent="0.25">
      <c r="C46" s="55" t="s">
        <v>90</v>
      </c>
      <c r="D46" s="56"/>
      <c r="E46" s="57"/>
      <c r="F46" s="58">
        <v>5</v>
      </c>
      <c r="G46" s="59"/>
      <c r="H46" s="59"/>
      <c r="I46" s="60"/>
    </row>
    <row r="47" spans="3:9" ht="13.75" x14ac:dyDescent="0.25">
      <c r="C47" s="55" t="s">
        <v>91</v>
      </c>
      <c r="D47" s="56"/>
      <c r="E47" s="57"/>
      <c r="F47" s="58">
        <v>3600</v>
      </c>
      <c r="G47" s="59"/>
      <c r="H47" s="59"/>
      <c r="I47" s="60"/>
    </row>
    <row r="48" spans="3:9" ht="13.75" x14ac:dyDescent="0.25">
      <c r="C48" s="55" t="s">
        <v>92</v>
      </c>
      <c r="D48" s="56"/>
      <c r="E48" s="57"/>
      <c r="F48" s="58">
        <v>1E-4</v>
      </c>
      <c r="G48" s="59"/>
      <c r="H48" s="59"/>
      <c r="I48" s="60"/>
    </row>
    <row r="49" spans="3:9" ht="13.75" x14ac:dyDescent="0.25">
      <c r="C49" s="55" t="s">
        <v>93</v>
      </c>
      <c r="D49" s="56"/>
      <c r="E49" s="57"/>
      <c r="F49" s="58">
        <v>1E-3</v>
      </c>
      <c r="G49" s="59"/>
      <c r="H49" s="59"/>
      <c r="I49" s="60"/>
    </row>
    <row r="51" spans="3:9" ht="16.5" x14ac:dyDescent="0.3">
      <c r="C51" s="52" t="s">
        <v>206</v>
      </c>
      <c r="D51" s="53"/>
      <c r="E51" s="53"/>
      <c r="F51" s="53"/>
      <c r="G51" s="53"/>
      <c r="H51" s="53"/>
      <c r="I51" s="54"/>
    </row>
    <row r="52" spans="3:9" ht="13.75" x14ac:dyDescent="0.25">
      <c r="C52" s="55" t="s">
        <v>207</v>
      </c>
      <c r="D52" s="56"/>
      <c r="E52" s="57"/>
      <c r="F52" s="58" t="s">
        <v>208</v>
      </c>
      <c r="G52" s="59"/>
      <c r="H52" s="59"/>
      <c r="I52" s="60"/>
    </row>
    <row r="54" spans="3:9" ht="16.5" x14ac:dyDescent="0.3">
      <c r="C54" s="52" t="s">
        <v>209</v>
      </c>
      <c r="D54" s="53"/>
      <c r="E54" s="53"/>
      <c r="F54" s="53"/>
      <c r="G54" s="53"/>
      <c r="H54" s="53"/>
      <c r="I54" s="54"/>
    </row>
    <row r="55" spans="3:9" ht="13.75" x14ac:dyDescent="0.25">
      <c r="C55" s="55" t="s">
        <v>210</v>
      </c>
      <c r="D55" s="56"/>
      <c r="E55" s="57"/>
      <c r="F55" s="58">
        <v>2</v>
      </c>
      <c r="G55" s="59"/>
      <c r="H55" s="59"/>
      <c r="I55" s="60"/>
    </row>
    <row r="56" spans="3:9" ht="13.75" x14ac:dyDescent="0.25">
      <c r="C56" s="55" t="s">
        <v>211</v>
      </c>
      <c r="D56" s="56"/>
      <c r="E56" s="57"/>
      <c r="F56" s="58">
        <v>2</v>
      </c>
      <c r="G56" s="59"/>
      <c r="H56" s="59"/>
      <c r="I56" s="60"/>
    </row>
    <row r="57" spans="3:9" ht="13.75" x14ac:dyDescent="0.25">
      <c r="C57" s="55" t="s">
        <v>212</v>
      </c>
      <c r="D57" s="56"/>
      <c r="E57" s="57"/>
      <c r="F57" s="58">
        <v>0.5</v>
      </c>
      <c r="G57" s="59"/>
      <c r="H57" s="59"/>
      <c r="I57" s="60"/>
    </row>
    <row r="59" spans="3:9" ht="16.5" x14ac:dyDescent="0.3">
      <c r="C59" s="52" t="s">
        <v>94</v>
      </c>
      <c r="D59" s="53"/>
      <c r="E59" s="53"/>
      <c r="F59" s="53"/>
      <c r="G59" s="53"/>
      <c r="H59" s="53"/>
      <c r="I59" s="54"/>
    </row>
    <row r="60" spans="3:9" ht="13.75" x14ac:dyDescent="0.25">
      <c r="C60" s="55" t="s">
        <v>95</v>
      </c>
      <c r="D60" s="56"/>
      <c r="E60" s="57"/>
      <c r="F60" s="58" t="b">
        <v>0</v>
      </c>
      <c r="G60" s="59"/>
      <c r="H60" s="59"/>
      <c r="I60" s="60"/>
    </row>
    <row r="61" spans="3:9" ht="13.75" x14ac:dyDescent="0.25">
      <c r="C61" s="55" t="s">
        <v>593</v>
      </c>
      <c r="D61" s="56"/>
      <c r="E61" s="57"/>
      <c r="F61" s="58" t="b">
        <v>0</v>
      </c>
      <c r="G61" s="59"/>
      <c r="H61" s="59"/>
      <c r="I61" s="60"/>
    </row>
    <row r="63" spans="3:9" ht="16.5" x14ac:dyDescent="0.3">
      <c r="C63" s="52" t="s">
        <v>594</v>
      </c>
      <c r="D63" s="53"/>
      <c r="E63" s="53"/>
      <c r="F63" s="53"/>
      <c r="G63" s="54"/>
    </row>
    <row r="64" spans="3:9" ht="13.75" x14ac:dyDescent="0.25">
      <c r="C64" s="61" t="s">
        <v>595</v>
      </c>
      <c r="D64" s="62"/>
      <c r="E64" s="62"/>
      <c r="F64" s="62"/>
      <c r="G64" s="51"/>
    </row>
    <row r="65" spans="3:7" ht="13.75" x14ac:dyDescent="0.25">
      <c r="C65" s="61" t="s">
        <v>596</v>
      </c>
      <c r="D65" s="62"/>
      <c r="E65" s="62"/>
      <c r="F65" s="62"/>
      <c r="G65" s="51"/>
    </row>
    <row r="66" spans="3:7" ht="13.75" x14ac:dyDescent="0.25">
      <c r="C66" s="61" t="s">
        <v>597</v>
      </c>
      <c r="D66" s="62"/>
      <c r="E66" s="62"/>
      <c r="F66" s="62"/>
      <c r="G66" s="51"/>
    </row>
  </sheetData>
  <mergeCells count="91">
    <mergeCell ref="C17:F17"/>
    <mergeCell ref="C12:K12"/>
    <mergeCell ref="C13:F13"/>
    <mergeCell ref="C14:F14"/>
    <mergeCell ref="C15:F15"/>
    <mergeCell ref="C16:F16"/>
    <mergeCell ref="G13:K13"/>
    <mergeCell ref="G14:K14"/>
    <mergeCell ref="G15:K15"/>
    <mergeCell ref="G16:K16"/>
    <mergeCell ref="G17:K17"/>
    <mergeCell ref="C26:D26"/>
    <mergeCell ref="E23:H23"/>
    <mergeCell ref="E26:H26"/>
    <mergeCell ref="C18:F18"/>
    <mergeCell ref="C19:F19"/>
    <mergeCell ref="C20:F20"/>
    <mergeCell ref="G18:K18"/>
    <mergeCell ref="G19:K19"/>
    <mergeCell ref="G20:K20"/>
    <mergeCell ref="C22:H22"/>
    <mergeCell ref="C23:D23"/>
    <mergeCell ref="C24:D24"/>
    <mergeCell ref="C25:D25"/>
    <mergeCell ref="C39:E39"/>
    <mergeCell ref="C28:I28"/>
    <mergeCell ref="C29:E29"/>
    <mergeCell ref="F29:I29"/>
    <mergeCell ref="C31:I31"/>
    <mergeCell ref="C32:E32"/>
    <mergeCell ref="C33:E33"/>
    <mergeCell ref="C34:E34"/>
    <mergeCell ref="C35:E35"/>
    <mergeCell ref="C36:E36"/>
    <mergeCell ref="C37:E37"/>
    <mergeCell ref="C38:E38"/>
    <mergeCell ref="C46:E46"/>
    <mergeCell ref="C47:E47"/>
    <mergeCell ref="C48:E48"/>
    <mergeCell ref="C49:E49"/>
    <mergeCell ref="F32:I32"/>
    <mergeCell ref="F33:I33"/>
    <mergeCell ref="F34:I34"/>
    <mergeCell ref="F35:I35"/>
    <mergeCell ref="F36:I36"/>
    <mergeCell ref="F37:I37"/>
    <mergeCell ref="C40:E40"/>
    <mergeCell ref="C41:E41"/>
    <mergeCell ref="C42:E42"/>
    <mergeCell ref="C43:E43"/>
    <mergeCell ref="C44:E44"/>
    <mergeCell ref="C45:E45"/>
    <mergeCell ref="F49:I49"/>
    <mergeCell ref="F38:I38"/>
    <mergeCell ref="F39:I39"/>
    <mergeCell ref="F40:I40"/>
    <mergeCell ref="F41:I41"/>
    <mergeCell ref="F42:I42"/>
    <mergeCell ref="F43:I43"/>
    <mergeCell ref="F44:I44"/>
    <mergeCell ref="F45:I45"/>
    <mergeCell ref="F46:I46"/>
    <mergeCell ref="F47:I47"/>
    <mergeCell ref="F48:I48"/>
    <mergeCell ref="C51:I51"/>
    <mergeCell ref="C52:E52"/>
    <mergeCell ref="F52:I52"/>
    <mergeCell ref="C54:I54"/>
    <mergeCell ref="C55:E55"/>
    <mergeCell ref="F55:I55"/>
    <mergeCell ref="F56:I56"/>
    <mergeCell ref="F57:I57"/>
    <mergeCell ref="C59:I59"/>
    <mergeCell ref="C60:E60"/>
    <mergeCell ref="C56:E56"/>
    <mergeCell ref="L4:M4"/>
    <mergeCell ref="B3:M3"/>
    <mergeCell ref="P3:S3"/>
    <mergeCell ref="C66:G66"/>
    <mergeCell ref="B4:C4"/>
    <mergeCell ref="D4:E4"/>
    <mergeCell ref="F4:G4"/>
    <mergeCell ref="H4:I4"/>
    <mergeCell ref="J4:K4"/>
    <mergeCell ref="C61:E61"/>
    <mergeCell ref="F60:I60"/>
    <mergeCell ref="F61:I61"/>
    <mergeCell ref="C63:G63"/>
    <mergeCell ref="C64:G64"/>
    <mergeCell ref="C65:G65"/>
    <mergeCell ref="C57:E57"/>
  </mergeCells>
  <hyperlinks>
    <hyperlink ref="B4" location="'NNC_Output2'!$B$10:$B$10" display="Inputs" xr:uid="{F8EB2FC1-D056-4819-A8B4-41A05E7D7910}"/>
    <hyperlink ref="D4" location="'NNC_Stored'!$B$10:$B$10" display="PMML Model" xr:uid="{0850CB30-D45E-4703-B62C-178266B24D2A}"/>
    <hyperlink ref="F4" location="'NNC_TestScore'!$B$10:$B$10" display="Testing: Classification Summary" xr:uid="{9C57D9DE-F885-4A98-B855-E52F81D556CE}"/>
    <hyperlink ref="H4" location="'NNC_TrainLog'!$B$10:$B$10" display="Training Log" xr:uid="{4AD56BD4-8FAB-4502-B9EF-F53DE6C6DBAD}"/>
    <hyperlink ref="J4" location="'NNC_TrainingScore'!$B$10:$B$10" display="Training: Classification Summary" xr:uid="{9A0C5F5D-E3CC-4217-B25E-A96DEE75BB96}"/>
    <hyperlink ref="L4" location="'NNC_ValidationScore'!$B$10:$B$10" display="Validation: Classification Summary" xr:uid="{D0546E87-0752-46CD-A254-9603ECBE261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345F2-29D0-4195-8C75-1A66F3EFAE1E}">
  <dimension ref="B1:S20"/>
  <sheetViews>
    <sheetView showGridLines="0" rightToLeft="1" workbookViewId="0"/>
  </sheetViews>
  <sheetFormatPr defaultRowHeight="13.05" x14ac:dyDescent="0.2"/>
  <cols>
    <col min="4" max="4" width="38.25" customWidth="1"/>
    <col min="5" max="5" width="36.875" customWidth="1"/>
    <col min="16" max="16" width="15.375" bestFit="1" customWidth="1"/>
  </cols>
  <sheetData>
    <row r="1" spans="2:19" ht="17.850000000000001" x14ac:dyDescent="0.3">
      <c r="B1" s="41" t="s">
        <v>578</v>
      </c>
      <c r="N1" t="s">
        <v>315</v>
      </c>
    </row>
    <row r="3" spans="2:19" ht="16.5" x14ac:dyDescent="0.3">
      <c r="B3" s="52" t="s">
        <v>51</v>
      </c>
      <c r="C3" s="53"/>
      <c r="D3" s="53"/>
      <c r="E3" s="53"/>
      <c r="F3" s="53"/>
      <c r="G3" s="53"/>
      <c r="H3" s="53"/>
      <c r="I3" s="53"/>
      <c r="J3" s="53"/>
      <c r="K3" s="53"/>
      <c r="L3" s="53"/>
      <c r="M3" s="54"/>
      <c r="P3" s="52" t="s">
        <v>52</v>
      </c>
      <c r="Q3" s="53"/>
      <c r="R3" s="53"/>
      <c r="S3" s="54"/>
    </row>
    <row r="4" spans="2:19" ht="13.75" x14ac:dyDescent="0.25">
      <c r="B4" s="50" t="s">
        <v>57</v>
      </c>
      <c r="C4" s="51"/>
      <c r="D4" s="50" t="s">
        <v>316</v>
      </c>
      <c r="E4" s="51"/>
      <c r="F4" s="50" t="s">
        <v>555</v>
      </c>
      <c r="G4" s="51"/>
      <c r="H4" s="50" t="s">
        <v>556</v>
      </c>
      <c r="I4" s="51"/>
      <c r="J4" s="50" t="s">
        <v>557</v>
      </c>
      <c r="K4" s="51"/>
      <c r="L4" s="50" t="s">
        <v>558</v>
      </c>
      <c r="M4" s="51"/>
      <c r="P4" s="46" t="s">
        <v>53</v>
      </c>
      <c r="Q4" s="46" t="s">
        <v>54</v>
      </c>
      <c r="R4" s="46" t="s">
        <v>55</v>
      </c>
      <c r="S4" s="46" t="s">
        <v>56</v>
      </c>
    </row>
    <row r="5" spans="2:19" ht="13.75" x14ac:dyDescent="0.25">
      <c r="P5" s="45">
        <v>2</v>
      </c>
      <c r="Q5" s="45">
        <v>8</v>
      </c>
      <c r="R5" s="45">
        <v>8</v>
      </c>
      <c r="S5" s="45">
        <v>18</v>
      </c>
    </row>
    <row r="10" spans="2:19" ht="17.850000000000001" x14ac:dyDescent="0.3">
      <c r="B10" s="42" t="s">
        <v>556</v>
      </c>
    </row>
    <row r="12" spans="2:19" x14ac:dyDescent="0.2">
      <c r="C12" s="44" t="s">
        <v>579</v>
      </c>
      <c r="D12" s="49" t="s">
        <v>580</v>
      </c>
      <c r="E12" s="49" t="s">
        <v>581</v>
      </c>
    </row>
    <row r="13" spans="2:19" x14ac:dyDescent="0.2">
      <c r="C13" s="44" t="s">
        <v>582</v>
      </c>
      <c r="D13" s="43">
        <v>1.3008176024763936</v>
      </c>
      <c r="E13" s="43">
        <v>0.27777777777777779</v>
      </c>
    </row>
    <row r="14" spans="2:19" x14ac:dyDescent="0.2">
      <c r="C14" s="44" t="s">
        <v>583</v>
      </c>
      <c r="D14" s="43">
        <v>1.2473926087203036</v>
      </c>
      <c r="E14" s="43">
        <v>0.27777777777777779</v>
      </c>
    </row>
    <row r="15" spans="2:19" x14ac:dyDescent="0.2">
      <c r="C15" s="44" t="s">
        <v>584</v>
      </c>
      <c r="D15" s="43">
        <v>1.208969169853771</v>
      </c>
      <c r="E15" s="43">
        <v>0.27777777777777779</v>
      </c>
    </row>
    <row r="16" spans="2:19" x14ac:dyDescent="0.2">
      <c r="C16" s="44" t="s">
        <v>585</v>
      </c>
      <c r="D16" s="43">
        <v>1.1887332520318521</v>
      </c>
      <c r="E16" s="43">
        <v>0.27777777777777779</v>
      </c>
    </row>
    <row r="17" spans="3:5" x14ac:dyDescent="0.2">
      <c r="C17" s="44" t="s">
        <v>586</v>
      </c>
      <c r="D17" s="43">
        <v>1.1811018632618524</v>
      </c>
      <c r="E17" s="43">
        <v>0.27777777777777779</v>
      </c>
    </row>
    <row r="18" spans="3:5" x14ac:dyDescent="0.2">
      <c r="C18" s="44" t="s">
        <v>587</v>
      </c>
      <c r="D18" s="43">
        <v>1.1795231698621391</v>
      </c>
      <c r="E18" s="43">
        <v>0.27777777777777779</v>
      </c>
    </row>
    <row r="19" spans="3:5" x14ac:dyDescent="0.2">
      <c r="C19" s="44" t="s">
        <v>588</v>
      </c>
      <c r="D19" s="43">
        <v>1.1796923764525142</v>
      </c>
      <c r="E19" s="43">
        <v>0.27777777777777779</v>
      </c>
    </row>
    <row r="20" spans="3:5" x14ac:dyDescent="0.2">
      <c r="C20" s="44" t="s">
        <v>589</v>
      </c>
      <c r="D20" s="43">
        <v>1.1796925635629756</v>
      </c>
      <c r="E20" s="43">
        <v>0.27777777777777779</v>
      </c>
    </row>
  </sheetData>
  <mergeCells count="8">
    <mergeCell ref="B3:M3"/>
    <mergeCell ref="P3:S3"/>
    <mergeCell ref="B4:C4"/>
    <mergeCell ref="D4:E4"/>
    <mergeCell ref="F4:G4"/>
    <mergeCell ref="H4:I4"/>
    <mergeCell ref="J4:K4"/>
    <mergeCell ref="L4:M4"/>
  </mergeCells>
  <hyperlinks>
    <hyperlink ref="B4" location="'NNC_Output2'!$B$10:$B$10" display="Inputs" xr:uid="{B71A607F-AA6C-4901-885E-643EA65D73FC}"/>
    <hyperlink ref="D4" location="'NNC_Stored'!$B$10:$B$10" display="PMML Model" xr:uid="{6DEB5443-F232-48FE-A82C-73C1F6AA3404}"/>
    <hyperlink ref="F4" location="'NNC_TestScore'!$B$10:$B$10" display="Testing: Classification Summary" xr:uid="{C0094638-DB3C-4AFF-8F2A-870D43BFCC89}"/>
    <hyperlink ref="H4" location="'NNC_TrainLog'!$B$10:$B$10" display="Training Log" xr:uid="{784ADE85-BFA5-4CC7-9B53-CFF0CB808925}"/>
    <hyperlink ref="J4" location="'NNC_TrainingScore'!$B$10:$B$10" display="Training: Classification Summary" xr:uid="{12ED2AD7-6B6C-4B8D-AA1C-3E577E2F7F9F}"/>
    <hyperlink ref="L4" location="'NNC_ValidationScore'!$B$10:$B$10" display="Validation: Classification Summary" xr:uid="{AE080D3F-B6C0-43E2-8C12-0073134BECD2}"/>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122DA-099B-420E-AC1D-1BF70F5349A4}">
  <dimension ref="B1:S32"/>
  <sheetViews>
    <sheetView showGridLines="0" rightToLeft="1" workbookViewId="0"/>
  </sheetViews>
  <sheetFormatPr defaultRowHeight="13.05" x14ac:dyDescent="0.2"/>
  <cols>
    <col min="3" max="3" width="17.875" bestFit="1" customWidth="1"/>
    <col min="4" max="4" width="10" customWidth="1"/>
    <col min="5" max="5" width="10.125" customWidth="1"/>
    <col min="6" max="6" width="9.75" customWidth="1"/>
    <col min="16" max="16" width="15.375" bestFit="1" customWidth="1"/>
  </cols>
  <sheetData>
    <row r="1" spans="2:19" ht="17.850000000000001" x14ac:dyDescent="0.3">
      <c r="B1" s="41" t="s">
        <v>577</v>
      </c>
      <c r="N1" t="s">
        <v>315</v>
      </c>
    </row>
    <row r="3" spans="2:19" ht="16.5" x14ac:dyDescent="0.3">
      <c r="B3" s="52" t="s">
        <v>51</v>
      </c>
      <c r="C3" s="53"/>
      <c r="D3" s="53"/>
      <c r="E3" s="53"/>
      <c r="F3" s="53"/>
      <c r="G3" s="53"/>
      <c r="H3" s="53"/>
      <c r="I3" s="53"/>
      <c r="J3" s="53"/>
      <c r="K3" s="53"/>
      <c r="L3" s="53"/>
      <c r="M3" s="54"/>
      <c r="P3" s="52" t="s">
        <v>52</v>
      </c>
      <c r="Q3" s="53"/>
      <c r="R3" s="53"/>
      <c r="S3" s="54"/>
    </row>
    <row r="4" spans="2:19" ht="13.75" x14ac:dyDescent="0.25">
      <c r="B4" s="50" t="s">
        <v>57</v>
      </c>
      <c r="C4" s="51"/>
      <c r="D4" s="50" t="s">
        <v>316</v>
      </c>
      <c r="E4" s="51"/>
      <c r="F4" s="50" t="s">
        <v>555</v>
      </c>
      <c r="G4" s="51"/>
      <c r="H4" s="50" t="s">
        <v>556</v>
      </c>
      <c r="I4" s="51"/>
      <c r="J4" s="50" t="s">
        <v>557</v>
      </c>
      <c r="K4" s="51"/>
      <c r="L4" s="50" t="s">
        <v>558</v>
      </c>
      <c r="M4" s="51"/>
      <c r="P4" s="46" t="s">
        <v>53</v>
      </c>
      <c r="Q4" s="46" t="s">
        <v>54</v>
      </c>
      <c r="R4" s="46" t="s">
        <v>55</v>
      </c>
      <c r="S4" s="46" t="s">
        <v>56</v>
      </c>
    </row>
    <row r="5" spans="2:19" ht="13.75" x14ac:dyDescent="0.25">
      <c r="P5" s="45">
        <v>2</v>
      </c>
      <c r="Q5" s="45">
        <v>8</v>
      </c>
      <c r="R5" s="45">
        <v>8</v>
      </c>
      <c r="S5" s="45">
        <v>18</v>
      </c>
    </row>
    <row r="10" spans="2:19" ht="17.850000000000001" x14ac:dyDescent="0.3">
      <c r="B10" s="42" t="s">
        <v>557</v>
      </c>
    </row>
    <row r="12" spans="2:19" ht="16.5" x14ac:dyDescent="0.3">
      <c r="C12" s="63" t="s">
        <v>560</v>
      </c>
      <c r="D12" s="64"/>
      <c r="E12" s="65"/>
    </row>
    <row r="13" spans="2:19" x14ac:dyDescent="0.2">
      <c r="C13" s="44" t="s">
        <v>255</v>
      </c>
      <c r="D13" s="49" t="s">
        <v>10</v>
      </c>
      <c r="E13" s="49" t="s">
        <v>16</v>
      </c>
    </row>
    <row r="14" spans="2:19" x14ac:dyDescent="0.2">
      <c r="C14" s="44">
        <v>1</v>
      </c>
      <c r="D14" s="43">
        <v>13</v>
      </c>
      <c r="E14" s="43">
        <v>0</v>
      </c>
    </row>
    <row r="15" spans="2:19" x14ac:dyDescent="0.2">
      <c r="C15" s="44">
        <v>2</v>
      </c>
      <c r="D15" s="43">
        <v>5</v>
      </c>
      <c r="E15" s="43">
        <v>0</v>
      </c>
    </row>
    <row r="17" spans="3:6" ht="16.5" x14ac:dyDescent="0.3">
      <c r="C17" s="63" t="s">
        <v>561</v>
      </c>
      <c r="D17" s="64"/>
      <c r="E17" s="64"/>
      <c r="F17" s="65"/>
    </row>
    <row r="18" spans="3:6" x14ac:dyDescent="0.2">
      <c r="C18" t="s">
        <v>562</v>
      </c>
      <c r="D18" t="s">
        <v>563</v>
      </c>
      <c r="E18" t="s">
        <v>564</v>
      </c>
      <c r="F18" t="s">
        <v>565</v>
      </c>
    </row>
    <row r="19" spans="3:6" x14ac:dyDescent="0.2">
      <c r="C19" s="44">
        <v>1</v>
      </c>
      <c r="D19">
        <f>SUM($D$14:$E$14)</f>
        <v>13</v>
      </c>
      <c r="E19">
        <f>SUM($D$14:$E$14) - $D$14</f>
        <v>0</v>
      </c>
      <c r="F19">
        <f>IF($D$19=0,"Undefined",$E$19*100 / $D$19)</f>
        <v>0</v>
      </c>
    </row>
    <row r="20" spans="3:6" x14ac:dyDescent="0.2">
      <c r="C20" s="44">
        <v>2</v>
      </c>
      <c r="D20">
        <f>SUM($D$15:$E$15)</f>
        <v>5</v>
      </c>
      <c r="E20">
        <f>SUM($D$15:$E$15) - $E$15</f>
        <v>5</v>
      </c>
      <c r="F20">
        <f>IF($D$20=0,"Undefined",$E$20*100 / $D$20)</f>
        <v>100</v>
      </c>
    </row>
    <row r="21" spans="3:6" x14ac:dyDescent="0.2">
      <c r="C21" s="44" t="s">
        <v>566</v>
      </c>
      <c r="D21">
        <f>SUM($D$19:$D$20)</f>
        <v>18</v>
      </c>
      <c r="E21">
        <f>SUM($E$19:$E$20)</f>
        <v>5</v>
      </c>
      <c r="F21">
        <f>IF($D$21=0,"Undefined",$E$21*100 / $D$21)</f>
        <v>27.777777777777779</v>
      </c>
    </row>
    <row r="23" spans="3:6" ht="16.5" x14ac:dyDescent="0.3">
      <c r="C23" s="63" t="s">
        <v>567</v>
      </c>
      <c r="D23" s="65"/>
    </row>
    <row r="24" spans="3:6" x14ac:dyDescent="0.2">
      <c r="C24" t="s">
        <v>568</v>
      </c>
      <c r="D24" t="s">
        <v>569</v>
      </c>
    </row>
    <row r="25" spans="3:6" x14ac:dyDescent="0.2">
      <c r="C25" t="s">
        <v>570</v>
      </c>
      <c r="D25">
        <v>13</v>
      </c>
    </row>
    <row r="26" spans="3:6" x14ac:dyDescent="0.2">
      <c r="C26" t="s">
        <v>571</v>
      </c>
      <c r="D26">
        <v>72.222222222222214</v>
      </c>
    </row>
    <row r="27" spans="3:6" x14ac:dyDescent="0.2">
      <c r="C27" t="s">
        <v>572</v>
      </c>
      <c r="D27">
        <v>1</v>
      </c>
    </row>
    <row r="28" spans="3:6" x14ac:dyDescent="0.2">
      <c r="C28" t="s">
        <v>573</v>
      </c>
      <c r="D28">
        <v>0</v>
      </c>
    </row>
    <row r="29" spans="3:6" x14ac:dyDescent="0.2">
      <c r="C29" t="s">
        <v>574</v>
      </c>
      <c r="D29" t="s">
        <v>232</v>
      </c>
    </row>
    <row r="30" spans="3:6" x14ac:dyDescent="0.2">
      <c r="C30" t="s">
        <v>575</v>
      </c>
      <c r="D30" t="s">
        <v>232</v>
      </c>
    </row>
    <row r="31" spans="3:6" x14ac:dyDescent="0.2">
      <c r="C31" t="s">
        <v>211</v>
      </c>
      <c r="D31">
        <v>2</v>
      </c>
    </row>
    <row r="32" spans="3:6" x14ac:dyDescent="0.2">
      <c r="C32" t="s">
        <v>212</v>
      </c>
      <c r="D32">
        <v>0.5</v>
      </c>
    </row>
  </sheetData>
  <mergeCells count="11">
    <mergeCell ref="C12:E12"/>
    <mergeCell ref="C17:F17"/>
    <mergeCell ref="C23:D23"/>
    <mergeCell ref="B4:C4"/>
    <mergeCell ref="D4:E4"/>
    <mergeCell ref="F4:G4"/>
    <mergeCell ref="H4:I4"/>
    <mergeCell ref="J4:K4"/>
    <mergeCell ref="L4:M4"/>
    <mergeCell ref="B3:M3"/>
    <mergeCell ref="P3:S3"/>
  </mergeCells>
  <hyperlinks>
    <hyperlink ref="B4" location="'NNC_Output2'!$B$10:$B$10" display="Inputs" xr:uid="{D23383E2-8F04-4D68-8299-0F9AB091EF44}"/>
    <hyperlink ref="D4" location="'NNC_Stored'!$B$10:$B$10" display="PMML Model" xr:uid="{5FE32BCD-8443-4B55-BD84-39AF923BCF2D}"/>
    <hyperlink ref="F4" location="'NNC_TestScore'!$B$10:$B$10" display="Testing: Classification Summary" xr:uid="{1F2236D9-53BE-4279-ADCB-0FD3AB7EE1E4}"/>
    <hyperlink ref="H4" location="'NNC_TrainLog'!$B$10:$B$10" display="Training Log" xr:uid="{3072884A-2C3F-434D-B429-2481B67E4A1C}"/>
    <hyperlink ref="J4" location="'NNC_TrainingScore'!$B$10:$B$10" display="Training: Classification Summary" xr:uid="{FEF7DE44-1AAE-4720-8BC6-22084AB57F93}"/>
    <hyperlink ref="L4" location="'NNC_ValidationScore'!$B$10:$B$10" display="Validation: Classification Summary" xr:uid="{F327A2F6-E8CC-427B-8BD6-F209BB391C2C}"/>
  </hyperlinks>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37555-2440-4B91-880F-23E6322960A9}">
  <dimension ref="B1:S32"/>
  <sheetViews>
    <sheetView showGridLines="0" rightToLeft="1" workbookViewId="0"/>
  </sheetViews>
  <sheetFormatPr defaultRowHeight="13.05" x14ac:dyDescent="0.2"/>
  <cols>
    <col min="3" max="3" width="17.875" bestFit="1" customWidth="1"/>
    <col min="4" max="4" width="10" customWidth="1"/>
    <col min="5" max="5" width="10.125" customWidth="1"/>
    <col min="6" max="6" width="9.75" customWidth="1"/>
    <col min="16" max="16" width="15.375" bestFit="1" customWidth="1"/>
  </cols>
  <sheetData>
    <row r="1" spans="2:19" ht="17.850000000000001" x14ac:dyDescent="0.3">
      <c r="B1" s="41" t="s">
        <v>576</v>
      </c>
      <c r="N1" t="s">
        <v>315</v>
      </c>
    </row>
    <row r="3" spans="2:19" ht="16.5" x14ac:dyDescent="0.3">
      <c r="B3" s="52" t="s">
        <v>51</v>
      </c>
      <c r="C3" s="53"/>
      <c r="D3" s="53"/>
      <c r="E3" s="53"/>
      <c r="F3" s="53"/>
      <c r="G3" s="53"/>
      <c r="H3" s="53"/>
      <c r="I3" s="53"/>
      <c r="J3" s="53"/>
      <c r="K3" s="53"/>
      <c r="L3" s="53"/>
      <c r="M3" s="54"/>
      <c r="P3" s="52" t="s">
        <v>52</v>
      </c>
      <c r="Q3" s="53"/>
      <c r="R3" s="53"/>
      <c r="S3" s="54"/>
    </row>
    <row r="4" spans="2:19" ht="13.75" x14ac:dyDescent="0.25">
      <c r="B4" s="50" t="s">
        <v>57</v>
      </c>
      <c r="C4" s="51"/>
      <c r="D4" s="50" t="s">
        <v>316</v>
      </c>
      <c r="E4" s="51"/>
      <c r="F4" s="50" t="s">
        <v>555</v>
      </c>
      <c r="G4" s="51"/>
      <c r="H4" s="50" t="s">
        <v>556</v>
      </c>
      <c r="I4" s="51"/>
      <c r="J4" s="50" t="s">
        <v>557</v>
      </c>
      <c r="K4" s="51"/>
      <c r="L4" s="50" t="s">
        <v>558</v>
      </c>
      <c r="M4" s="51"/>
      <c r="P4" s="46" t="s">
        <v>53</v>
      </c>
      <c r="Q4" s="46" t="s">
        <v>54</v>
      </c>
      <c r="R4" s="46" t="s">
        <v>55</v>
      </c>
      <c r="S4" s="46" t="s">
        <v>56</v>
      </c>
    </row>
    <row r="5" spans="2:19" ht="13.75" x14ac:dyDescent="0.25">
      <c r="P5" s="45">
        <v>2</v>
      </c>
      <c r="Q5" s="45">
        <v>8</v>
      </c>
      <c r="R5" s="45">
        <v>8</v>
      </c>
      <c r="S5" s="45">
        <v>18</v>
      </c>
    </row>
    <row r="10" spans="2:19" ht="17.850000000000001" x14ac:dyDescent="0.3">
      <c r="B10" s="42" t="s">
        <v>558</v>
      </c>
    </row>
    <row r="12" spans="2:19" ht="16.5" x14ac:dyDescent="0.3">
      <c r="C12" s="63" t="s">
        <v>560</v>
      </c>
      <c r="D12" s="64"/>
      <c r="E12" s="65"/>
    </row>
    <row r="13" spans="2:19" x14ac:dyDescent="0.2">
      <c r="C13" s="44" t="s">
        <v>255</v>
      </c>
      <c r="D13" s="49" t="s">
        <v>10</v>
      </c>
      <c r="E13" s="49" t="s">
        <v>16</v>
      </c>
    </row>
    <row r="14" spans="2:19" x14ac:dyDescent="0.2">
      <c r="C14" s="44">
        <v>1</v>
      </c>
      <c r="D14" s="43">
        <v>1</v>
      </c>
      <c r="E14" s="43">
        <v>0</v>
      </c>
    </row>
    <row r="15" spans="2:19" x14ac:dyDescent="0.2">
      <c r="C15" s="44">
        <v>2</v>
      </c>
      <c r="D15" s="43">
        <v>5</v>
      </c>
      <c r="E15" s="43">
        <v>0</v>
      </c>
    </row>
    <row r="17" spans="3:6" ht="16.5" x14ac:dyDescent="0.3">
      <c r="C17" s="63" t="s">
        <v>561</v>
      </c>
      <c r="D17" s="64"/>
      <c r="E17" s="64"/>
      <c r="F17" s="65"/>
    </row>
    <row r="18" spans="3:6" x14ac:dyDescent="0.2">
      <c r="C18" t="s">
        <v>562</v>
      </c>
      <c r="D18" t="s">
        <v>563</v>
      </c>
      <c r="E18" t="s">
        <v>564</v>
      </c>
      <c r="F18" t="s">
        <v>565</v>
      </c>
    </row>
    <row r="19" spans="3:6" x14ac:dyDescent="0.2">
      <c r="C19" s="44">
        <v>1</v>
      </c>
      <c r="D19">
        <f>SUM($D$14:$E$14)</f>
        <v>1</v>
      </c>
      <c r="E19">
        <f>SUM($D$14:$E$14) - $D$14</f>
        <v>0</v>
      </c>
      <c r="F19">
        <f>IF($D$19=0,"Undefined",$E$19*100 / $D$19)</f>
        <v>0</v>
      </c>
    </row>
    <row r="20" spans="3:6" x14ac:dyDescent="0.2">
      <c r="C20" s="44">
        <v>2</v>
      </c>
      <c r="D20">
        <f>SUM($D$15:$E$15)</f>
        <v>5</v>
      </c>
      <c r="E20">
        <f>SUM($D$15:$E$15) - $E$15</f>
        <v>5</v>
      </c>
      <c r="F20">
        <f>IF($D$20=0,"Undefined",$E$20*100 / $D$20)</f>
        <v>100</v>
      </c>
    </row>
    <row r="21" spans="3:6" x14ac:dyDescent="0.2">
      <c r="C21" s="44" t="s">
        <v>566</v>
      </c>
      <c r="D21">
        <f>SUM($D$19:$D$20)</f>
        <v>6</v>
      </c>
      <c r="E21">
        <f>SUM($E$19:$E$20)</f>
        <v>5</v>
      </c>
      <c r="F21">
        <f>IF($D$21=0,"Undefined",$E$21*100 / $D$21)</f>
        <v>83.333333333333329</v>
      </c>
    </row>
    <row r="23" spans="3:6" ht="16.5" x14ac:dyDescent="0.3">
      <c r="C23" s="63" t="s">
        <v>567</v>
      </c>
      <c r="D23" s="65"/>
    </row>
    <row r="24" spans="3:6" x14ac:dyDescent="0.2">
      <c r="C24" t="s">
        <v>568</v>
      </c>
      <c r="D24" t="s">
        <v>569</v>
      </c>
    </row>
    <row r="25" spans="3:6" x14ac:dyDescent="0.2">
      <c r="C25" t="s">
        <v>570</v>
      </c>
      <c r="D25">
        <v>1</v>
      </c>
    </row>
    <row r="26" spans="3:6" x14ac:dyDescent="0.2">
      <c r="C26" t="s">
        <v>571</v>
      </c>
      <c r="D26">
        <v>16.666666666666664</v>
      </c>
    </row>
    <row r="27" spans="3:6" x14ac:dyDescent="0.2">
      <c r="C27" t="s">
        <v>572</v>
      </c>
      <c r="D27">
        <v>1</v>
      </c>
    </row>
    <row r="28" spans="3:6" x14ac:dyDescent="0.2">
      <c r="C28" t="s">
        <v>573</v>
      </c>
      <c r="D28">
        <v>0</v>
      </c>
    </row>
    <row r="29" spans="3:6" x14ac:dyDescent="0.2">
      <c r="C29" t="s">
        <v>574</v>
      </c>
      <c r="D29" t="s">
        <v>232</v>
      </c>
    </row>
    <row r="30" spans="3:6" x14ac:dyDescent="0.2">
      <c r="C30" t="s">
        <v>575</v>
      </c>
      <c r="D30" t="s">
        <v>232</v>
      </c>
    </row>
    <row r="31" spans="3:6" x14ac:dyDescent="0.2">
      <c r="C31" t="s">
        <v>211</v>
      </c>
      <c r="D31">
        <v>2</v>
      </c>
    </row>
    <row r="32" spans="3:6" x14ac:dyDescent="0.2">
      <c r="C32" t="s">
        <v>212</v>
      </c>
      <c r="D32">
        <v>0.5</v>
      </c>
    </row>
  </sheetData>
  <mergeCells count="11">
    <mergeCell ref="C12:E12"/>
    <mergeCell ref="C17:F17"/>
    <mergeCell ref="C23:D23"/>
    <mergeCell ref="B4:C4"/>
    <mergeCell ref="D4:E4"/>
    <mergeCell ref="F4:G4"/>
    <mergeCell ref="H4:I4"/>
    <mergeCell ref="J4:K4"/>
    <mergeCell ref="L4:M4"/>
    <mergeCell ref="B3:M3"/>
    <mergeCell ref="P3:S3"/>
  </mergeCells>
  <hyperlinks>
    <hyperlink ref="B4" location="'NNC_Output2'!$B$10:$B$10" display="Inputs" xr:uid="{ED6B2594-8ADB-4CE9-A484-7CC768DF892B}"/>
    <hyperlink ref="D4" location="'NNC_Stored'!$B$10:$B$10" display="PMML Model" xr:uid="{74D4C006-3BD8-4CD3-9DC1-6EBE2EB413CE}"/>
    <hyperlink ref="F4" location="'NNC_TestScore'!$B$10:$B$10" display="Testing: Classification Summary" xr:uid="{58020ED1-DCE7-4453-A84F-21A0E11FC8E3}"/>
    <hyperlink ref="H4" location="'NNC_TrainLog'!$B$10:$B$10" display="Training Log" xr:uid="{548BD626-8468-40F9-8D97-474F641B9394}"/>
    <hyperlink ref="J4" location="'NNC_TrainingScore'!$B$10:$B$10" display="Training: Classification Summary" xr:uid="{46BFD9DB-D044-415B-862A-E560A756E2B7}"/>
    <hyperlink ref="L4" location="'NNC_ValidationScore'!$B$10:$B$10" display="Validation: Classification Summary" xr:uid="{95B9EF84-9240-4C4C-95EE-7289EA899B30}"/>
  </hyperlinks>
  <pageMargins left="0.7" right="0.7" top="0.75" bottom="0.75" header="0.3" footer="0.3"/>
  <tableParts count="3">
    <tablePart r:id="rId1"/>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E5B17-D9B9-44C7-851C-86AA1C1A168E}">
  <dimension ref="B1:S32"/>
  <sheetViews>
    <sheetView showGridLines="0" rightToLeft="1" workbookViewId="0"/>
  </sheetViews>
  <sheetFormatPr defaultRowHeight="13.05" x14ac:dyDescent="0.2"/>
  <cols>
    <col min="3" max="3" width="17.875" bestFit="1" customWidth="1"/>
    <col min="4" max="4" width="10" customWidth="1"/>
    <col min="5" max="5" width="10.125" customWidth="1"/>
    <col min="6" max="6" width="9.75" customWidth="1"/>
    <col min="16" max="16" width="15.375" bestFit="1" customWidth="1"/>
  </cols>
  <sheetData>
    <row r="1" spans="2:19" ht="17.850000000000001" x14ac:dyDescent="0.3">
      <c r="B1" s="41" t="s">
        <v>559</v>
      </c>
      <c r="N1" t="s">
        <v>315</v>
      </c>
    </row>
    <row r="3" spans="2:19" ht="16.5" x14ac:dyDescent="0.3">
      <c r="B3" s="52" t="s">
        <v>51</v>
      </c>
      <c r="C3" s="53"/>
      <c r="D3" s="53"/>
      <c r="E3" s="53"/>
      <c r="F3" s="53"/>
      <c r="G3" s="53"/>
      <c r="H3" s="53"/>
      <c r="I3" s="53"/>
      <c r="J3" s="53"/>
      <c r="K3" s="53"/>
      <c r="L3" s="53"/>
      <c r="M3" s="54"/>
      <c r="P3" s="52" t="s">
        <v>52</v>
      </c>
      <c r="Q3" s="53"/>
      <c r="R3" s="53"/>
      <c r="S3" s="54"/>
    </row>
    <row r="4" spans="2:19" ht="13.75" x14ac:dyDescent="0.25">
      <c r="B4" s="50" t="s">
        <v>57</v>
      </c>
      <c r="C4" s="51"/>
      <c r="D4" s="50" t="s">
        <v>316</v>
      </c>
      <c r="E4" s="51"/>
      <c r="F4" s="50" t="s">
        <v>555</v>
      </c>
      <c r="G4" s="51"/>
      <c r="H4" s="50" t="s">
        <v>556</v>
      </c>
      <c r="I4" s="51"/>
      <c r="J4" s="50" t="s">
        <v>557</v>
      </c>
      <c r="K4" s="51"/>
      <c r="L4" s="50" t="s">
        <v>558</v>
      </c>
      <c r="M4" s="51"/>
      <c r="P4" s="46" t="s">
        <v>53</v>
      </c>
      <c r="Q4" s="46" t="s">
        <v>54</v>
      </c>
      <c r="R4" s="46" t="s">
        <v>55</v>
      </c>
      <c r="S4" s="46" t="s">
        <v>56</v>
      </c>
    </row>
    <row r="5" spans="2:19" ht="13.75" x14ac:dyDescent="0.25">
      <c r="P5" s="45">
        <v>2</v>
      </c>
      <c r="Q5" s="45">
        <v>8</v>
      </c>
      <c r="R5" s="45">
        <v>8</v>
      </c>
      <c r="S5" s="45">
        <v>18</v>
      </c>
    </row>
    <row r="10" spans="2:19" ht="17.850000000000001" x14ac:dyDescent="0.3">
      <c r="B10" s="42" t="s">
        <v>555</v>
      </c>
    </row>
    <row r="12" spans="2:19" ht="16.5" x14ac:dyDescent="0.3">
      <c r="C12" s="63" t="s">
        <v>560</v>
      </c>
      <c r="D12" s="64"/>
      <c r="E12" s="65"/>
    </row>
    <row r="13" spans="2:19" x14ac:dyDescent="0.2">
      <c r="C13" s="44" t="s">
        <v>255</v>
      </c>
      <c r="D13" s="49" t="s">
        <v>10</v>
      </c>
      <c r="E13" s="49" t="s">
        <v>16</v>
      </c>
    </row>
    <row r="14" spans="2:19" x14ac:dyDescent="0.2">
      <c r="C14" s="44">
        <v>1</v>
      </c>
      <c r="D14" s="43">
        <v>2</v>
      </c>
      <c r="E14" s="43">
        <v>0</v>
      </c>
    </row>
    <row r="15" spans="2:19" x14ac:dyDescent="0.2">
      <c r="C15" s="44">
        <v>2</v>
      </c>
      <c r="D15" s="43">
        <v>4</v>
      </c>
      <c r="E15" s="43">
        <v>0</v>
      </c>
    </row>
    <row r="17" spans="3:6" ht="16.5" x14ac:dyDescent="0.3">
      <c r="C17" s="63" t="s">
        <v>561</v>
      </c>
      <c r="D17" s="64"/>
      <c r="E17" s="64"/>
      <c r="F17" s="65"/>
    </row>
    <row r="18" spans="3:6" x14ac:dyDescent="0.2">
      <c r="C18" t="s">
        <v>562</v>
      </c>
      <c r="D18" t="s">
        <v>563</v>
      </c>
      <c r="E18" t="s">
        <v>564</v>
      </c>
      <c r="F18" t="s">
        <v>565</v>
      </c>
    </row>
    <row r="19" spans="3:6" x14ac:dyDescent="0.2">
      <c r="C19" s="44">
        <v>1</v>
      </c>
      <c r="D19">
        <f>SUM($D$14:$E$14)</f>
        <v>2</v>
      </c>
      <c r="E19">
        <f>SUM($D$14:$E$14) - $D$14</f>
        <v>0</v>
      </c>
      <c r="F19">
        <f>IF($D$19=0,"Undefined",$E$19*100 / $D$19)</f>
        <v>0</v>
      </c>
    </row>
    <row r="20" spans="3:6" x14ac:dyDescent="0.2">
      <c r="C20" s="44">
        <v>2</v>
      </c>
      <c r="D20">
        <f>SUM($D$15:$E$15)</f>
        <v>4</v>
      </c>
      <c r="E20">
        <f>SUM($D$15:$E$15) - $E$15</f>
        <v>4</v>
      </c>
      <c r="F20">
        <f>IF($D$20=0,"Undefined",$E$20*100 / $D$20)</f>
        <v>100</v>
      </c>
    </row>
    <row r="21" spans="3:6" x14ac:dyDescent="0.2">
      <c r="C21" s="44" t="s">
        <v>566</v>
      </c>
      <c r="D21">
        <f>SUM($D$19:$D$20)</f>
        <v>6</v>
      </c>
      <c r="E21">
        <f>SUM($E$19:$E$20)</f>
        <v>4</v>
      </c>
      <c r="F21">
        <f>IF($D$21=0,"Undefined",$E$21*100 / $D$21)</f>
        <v>66.666666666666671</v>
      </c>
    </row>
    <row r="23" spans="3:6" ht="16.5" x14ac:dyDescent="0.3">
      <c r="C23" s="63" t="s">
        <v>567</v>
      </c>
      <c r="D23" s="65"/>
    </row>
    <row r="24" spans="3:6" x14ac:dyDescent="0.2">
      <c r="C24" t="s">
        <v>568</v>
      </c>
      <c r="D24" t="s">
        <v>569</v>
      </c>
    </row>
    <row r="25" spans="3:6" x14ac:dyDescent="0.2">
      <c r="C25" t="s">
        <v>570</v>
      </c>
      <c r="D25">
        <v>2</v>
      </c>
    </row>
    <row r="26" spans="3:6" x14ac:dyDescent="0.2">
      <c r="C26" t="s">
        <v>571</v>
      </c>
      <c r="D26">
        <v>33.333333333333329</v>
      </c>
    </row>
    <row r="27" spans="3:6" x14ac:dyDescent="0.2">
      <c r="C27" t="s">
        <v>572</v>
      </c>
      <c r="D27">
        <v>1</v>
      </c>
    </row>
    <row r="28" spans="3:6" x14ac:dyDescent="0.2">
      <c r="C28" t="s">
        <v>573</v>
      </c>
      <c r="D28">
        <v>0</v>
      </c>
    </row>
    <row r="29" spans="3:6" x14ac:dyDescent="0.2">
      <c r="C29" t="s">
        <v>574</v>
      </c>
      <c r="D29" t="s">
        <v>232</v>
      </c>
    </row>
    <row r="30" spans="3:6" x14ac:dyDescent="0.2">
      <c r="C30" t="s">
        <v>575</v>
      </c>
      <c r="D30" t="s">
        <v>232</v>
      </c>
    </row>
    <row r="31" spans="3:6" x14ac:dyDescent="0.2">
      <c r="C31" t="s">
        <v>211</v>
      </c>
      <c r="D31">
        <v>2</v>
      </c>
    </row>
    <row r="32" spans="3:6" x14ac:dyDescent="0.2">
      <c r="C32" t="s">
        <v>212</v>
      </c>
      <c r="D32">
        <v>0.5</v>
      </c>
    </row>
  </sheetData>
  <mergeCells count="11">
    <mergeCell ref="C12:E12"/>
    <mergeCell ref="C17:F17"/>
    <mergeCell ref="C23:D23"/>
    <mergeCell ref="B4:C4"/>
    <mergeCell ref="D4:E4"/>
    <mergeCell ref="F4:G4"/>
    <mergeCell ref="H4:I4"/>
    <mergeCell ref="J4:K4"/>
    <mergeCell ref="L4:M4"/>
    <mergeCell ref="B3:M3"/>
    <mergeCell ref="P3:S3"/>
  </mergeCells>
  <hyperlinks>
    <hyperlink ref="B4" location="'NNC_Output2'!$B$10:$B$10" display="Inputs" xr:uid="{1AA7E19B-0ED5-47DC-9810-D6B4B4511CF2}"/>
    <hyperlink ref="D4" location="'NNC_Stored'!$B$10:$B$10" display="PMML Model" xr:uid="{44BB85C9-853B-428D-B4DA-DE81746CE0E0}"/>
    <hyperlink ref="F4" location="'NNC_TestScore'!$B$10:$B$10" display="Testing: Classification Summary" xr:uid="{C110E7FE-DAD9-4504-ADE5-00645B2676B3}"/>
    <hyperlink ref="H4" location="'NNC_TrainLog'!$B$10:$B$10" display="Training Log" xr:uid="{95CA9409-32EB-475A-8EBE-026BE08AC8A8}"/>
    <hyperlink ref="J4" location="'NNC_TrainingScore'!$B$10:$B$10" display="Training: Classification Summary" xr:uid="{5600698F-DB0E-44D8-BC40-8C0BF92761ED}"/>
    <hyperlink ref="L4" location="'NNC_ValidationScore'!$B$10:$B$10" display="Validation: Classification Summary" xr:uid="{8BF2F201-EE9A-4F4F-8763-09AA7D69BB32}"/>
  </hyperlinks>
  <pageMargins left="0.7" right="0.7" top="0.75" bottom="0.75" header="0.3" footer="0.3"/>
  <tableParts count="3">
    <tablePart r:id="rId1"/>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0195-9C5D-4BF5-A9B8-75AD53B92FF2}">
  <dimension ref="B1:S289"/>
  <sheetViews>
    <sheetView showGridLines="0" rightToLeft="1" workbookViewId="0"/>
  </sheetViews>
  <sheetFormatPr defaultRowHeight="13.05" x14ac:dyDescent="0.2"/>
  <cols>
    <col min="16" max="16" width="15.375" bestFit="1" customWidth="1"/>
  </cols>
  <sheetData>
    <row r="1" spans="2:19" ht="17.850000000000001" x14ac:dyDescent="0.3">
      <c r="B1" s="41" t="s">
        <v>314</v>
      </c>
      <c r="N1" t="s">
        <v>315</v>
      </c>
    </row>
    <row r="3" spans="2:19" ht="16.5" x14ac:dyDescent="0.3">
      <c r="B3" s="52" t="s">
        <v>51</v>
      </c>
      <c r="C3" s="53"/>
      <c r="D3" s="53"/>
      <c r="E3" s="53"/>
      <c r="F3" s="53"/>
      <c r="G3" s="53"/>
      <c r="H3" s="53"/>
      <c r="I3" s="53"/>
      <c r="J3" s="53"/>
      <c r="K3" s="53"/>
      <c r="L3" s="53"/>
      <c r="M3" s="54"/>
      <c r="P3" s="52" t="s">
        <v>52</v>
      </c>
      <c r="Q3" s="53"/>
      <c r="R3" s="53"/>
      <c r="S3" s="54"/>
    </row>
    <row r="4" spans="2:19" ht="13.75" x14ac:dyDescent="0.25">
      <c r="B4" s="50" t="s">
        <v>57</v>
      </c>
      <c r="C4" s="51"/>
      <c r="D4" s="50" t="s">
        <v>316</v>
      </c>
      <c r="E4" s="51"/>
      <c r="F4" s="50" t="s">
        <v>555</v>
      </c>
      <c r="G4" s="51"/>
      <c r="H4" s="50" t="s">
        <v>556</v>
      </c>
      <c r="I4" s="51"/>
      <c r="J4" s="50" t="s">
        <v>557</v>
      </c>
      <c r="K4" s="51"/>
      <c r="L4" s="50" t="s">
        <v>558</v>
      </c>
      <c r="M4" s="51"/>
      <c r="P4" s="46" t="s">
        <v>53</v>
      </c>
      <c r="Q4" s="46" t="s">
        <v>54</v>
      </c>
      <c r="R4" s="46" t="s">
        <v>55</v>
      </c>
      <c r="S4" s="46" t="s">
        <v>56</v>
      </c>
    </row>
    <row r="5" spans="2:19" ht="13.75" x14ac:dyDescent="0.25">
      <c r="P5" s="45">
        <v>2</v>
      </c>
      <c r="Q5" s="45">
        <v>8</v>
      </c>
      <c r="R5" s="45">
        <v>8</v>
      </c>
      <c r="S5" s="45">
        <v>18</v>
      </c>
    </row>
    <row r="10" spans="2:19" ht="17.850000000000001" x14ac:dyDescent="0.3">
      <c r="B10" s="42" t="s">
        <v>316</v>
      </c>
    </row>
    <row r="12" spans="2:19" x14ac:dyDescent="0.2">
      <c r="B12" t="s">
        <v>317</v>
      </c>
    </row>
    <row r="13" spans="2:19" x14ac:dyDescent="0.2">
      <c r="B13" t="s">
        <v>318</v>
      </c>
    </row>
    <row r="14" spans="2:19" x14ac:dyDescent="0.2">
      <c r="B14" t="s">
        <v>319</v>
      </c>
    </row>
    <row r="15" spans="2:19" x14ac:dyDescent="0.2">
      <c r="B15" t="s">
        <v>320</v>
      </c>
    </row>
    <row r="16" spans="2:19" x14ac:dyDescent="0.2">
      <c r="B16" t="s">
        <v>321</v>
      </c>
    </row>
    <row r="17" spans="2:2" x14ac:dyDescent="0.2">
      <c r="B17" t="s">
        <v>322</v>
      </c>
    </row>
    <row r="18" spans="2:2" x14ac:dyDescent="0.2">
      <c r="B18" t="s">
        <v>323</v>
      </c>
    </row>
    <row r="19" spans="2:2" x14ac:dyDescent="0.2">
      <c r="B19" t="s">
        <v>324</v>
      </c>
    </row>
    <row r="20" spans="2:2" x14ac:dyDescent="0.2">
      <c r="B20" t="s">
        <v>325</v>
      </c>
    </row>
    <row r="21" spans="2:2" x14ac:dyDescent="0.2">
      <c r="B21" t="s">
        <v>326</v>
      </c>
    </row>
    <row r="22" spans="2:2" x14ac:dyDescent="0.2">
      <c r="B22" t="s">
        <v>327</v>
      </c>
    </row>
    <row r="23" spans="2:2" x14ac:dyDescent="0.2">
      <c r="B23" t="s">
        <v>328</v>
      </c>
    </row>
    <row r="24" spans="2:2" x14ac:dyDescent="0.2">
      <c r="B24" t="s">
        <v>329</v>
      </c>
    </row>
    <row r="25" spans="2:2" x14ac:dyDescent="0.2">
      <c r="B25" t="s">
        <v>330</v>
      </c>
    </row>
    <row r="26" spans="2:2" x14ac:dyDescent="0.2">
      <c r="B26" t="s">
        <v>331</v>
      </c>
    </row>
    <row r="27" spans="2:2" x14ac:dyDescent="0.2">
      <c r="B27" t="s">
        <v>332</v>
      </c>
    </row>
    <row r="28" spans="2:2" x14ac:dyDescent="0.2">
      <c r="B28" t="s">
        <v>333</v>
      </c>
    </row>
    <row r="29" spans="2:2" x14ac:dyDescent="0.2">
      <c r="B29" t="s">
        <v>334</v>
      </c>
    </row>
    <row r="30" spans="2:2" x14ac:dyDescent="0.2">
      <c r="B30" t="s">
        <v>335</v>
      </c>
    </row>
    <row r="31" spans="2:2" x14ac:dyDescent="0.2">
      <c r="B31" t="s">
        <v>336</v>
      </c>
    </row>
    <row r="32" spans="2:2" x14ac:dyDescent="0.2">
      <c r="B32" t="s">
        <v>337</v>
      </c>
    </row>
    <row r="33" spans="2:2" x14ac:dyDescent="0.2">
      <c r="B33" t="s">
        <v>338</v>
      </c>
    </row>
    <row r="34" spans="2:2" x14ac:dyDescent="0.2">
      <c r="B34" t="s">
        <v>339</v>
      </c>
    </row>
    <row r="35" spans="2:2" x14ac:dyDescent="0.2">
      <c r="B35" t="s">
        <v>340</v>
      </c>
    </row>
    <row r="36" spans="2:2" x14ac:dyDescent="0.2">
      <c r="B36" t="s">
        <v>341</v>
      </c>
    </row>
    <row r="37" spans="2:2" x14ac:dyDescent="0.2">
      <c r="B37" t="s">
        <v>342</v>
      </c>
    </row>
    <row r="38" spans="2:2" x14ac:dyDescent="0.2">
      <c r="B38" t="s">
        <v>343</v>
      </c>
    </row>
    <row r="39" spans="2:2" x14ac:dyDescent="0.2">
      <c r="B39" t="s">
        <v>344</v>
      </c>
    </row>
    <row r="40" spans="2:2" x14ac:dyDescent="0.2">
      <c r="B40" t="s">
        <v>345</v>
      </c>
    </row>
    <row r="41" spans="2:2" x14ac:dyDescent="0.2">
      <c r="B41" t="s">
        <v>346</v>
      </c>
    </row>
    <row r="42" spans="2:2" x14ac:dyDescent="0.2">
      <c r="B42" t="s">
        <v>347</v>
      </c>
    </row>
    <row r="43" spans="2:2" x14ac:dyDescent="0.2">
      <c r="B43" t="s">
        <v>348</v>
      </c>
    </row>
    <row r="44" spans="2:2" x14ac:dyDescent="0.2">
      <c r="B44" t="s">
        <v>349</v>
      </c>
    </row>
    <row r="45" spans="2:2" x14ac:dyDescent="0.2">
      <c r="B45" t="s">
        <v>350</v>
      </c>
    </row>
    <row r="46" spans="2:2" x14ac:dyDescent="0.2">
      <c r="B46" t="s">
        <v>351</v>
      </c>
    </row>
    <row r="47" spans="2:2" x14ac:dyDescent="0.2">
      <c r="B47" t="s">
        <v>352</v>
      </c>
    </row>
    <row r="48" spans="2:2" x14ac:dyDescent="0.2">
      <c r="B48" t="s">
        <v>353</v>
      </c>
    </row>
    <row r="49" spans="2:2" x14ac:dyDescent="0.2">
      <c r="B49" t="s">
        <v>354</v>
      </c>
    </row>
    <row r="50" spans="2:2" x14ac:dyDescent="0.2">
      <c r="B50" t="s">
        <v>355</v>
      </c>
    </row>
    <row r="51" spans="2:2" x14ac:dyDescent="0.2">
      <c r="B51" t="s">
        <v>356</v>
      </c>
    </row>
    <row r="52" spans="2:2" x14ac:dyDescent="0.2">
      <c r="B52" t="s">
        <v>357</v>
      </c>
    </row>
    <row r="53" spans="2:2" x14ac:dyDescent="0.2">
      <c r="B53" t="s">
        <v>353</v>
      </c>
    </row>
    <row r="54" spans="2:2" x14ac:dyDescent="0.2">
      <c r="B54" t="s">
        <v>358</v>
      </c>
    </row>
    <row r="55" spans="2:2" x14ac:dyDescent="0.2">
      <c r="B55" t="s">
        <v>355</v>
      </c>
    </row>
    <row r="56" spans="2:2" x14ac:dyDescent="0.2">
      <c r="B56" t="s">
        <v>356</v>
      </c>
    </row>
    <row r="57" spans="2:2" x14ac:dyDescent="0.2">
      <c r="B57" t="s">
        <v>359</v>
      </c>
    </row>
    <row r="58" spans="2:2" x14ac:dyDescent="0.2">
      <c r="B58" t="s">
        <v>353</v>
      </c>
    </row>
    <row r="59" spans="2:2" x14ac:dyDescent="0.2">
      <c r="B59" t="s">
        <v>360</v>
      </c>
    </row>
    <row r="60" spans="2:2" x14ac:dyDescent="0.2">
      <c r="B60" t="s">
        <v>355</v>
      </c>
    </row>
    <row r="61" spans="2:2" x14ac:dyDescent="0.2">
      <c r="B61" t="s">
        <v>356</v>
      </c>
    </row>
    <row r="62" spans="2:2" x14ac:dyDescent="0.2">
      <c r="B62" t="s">
        <v>361</v>
      </c>
    </row>
    <row r="63" spans="2:2" x14ac:dyDescent="0.2">
      <c r="B63" t="s">
        <v>353</v>
      </c>
    </row>
    <row r="64" spans="2:2" x14ac:dyDescent="0.2">
      <c r="B64" t="s">
        <v>362</v>
      </c>
    </row>
    <row r="65" spans="2:2" x14ac:dyDescent="0.2">
      <c r="B65" t="s">
        <v>355</v>
      </c>
    </row>
    <row r="66" spans="2:2" x14ac:dyDescent="0.2">
      <c r="B66" t="s">
        <v>356</v>
      </c>
    </row>
    <row r="67" spans="2:2" x14ac:dyDescent="0.2">
      <c r="B67" t="s">
        <v>363</v>
      </c>
    </row>
    <row r="68" spans="2:2" x14ac:dyDescent="0.2">
      <c r="B68" t="s">
        <v>364</v>
      </c>
    </row>
    <row r="69" spans="2:2" x14ac:dyDescent="0.2">
      <c r="B69" t="s">
        <v>365</v>
      </c>
    </row>
    <row r="70" spans="2:2" x14ac:dyDescent="0.2">
      <c r="B70" t="s">
        <v>366</v>
      </c>
    </row>
    <row r="71" spans="2:2" x14ac:dyDescent="0.2">
      <c r="B71" t="s">
        <v>367</v>
      </c>
    </row>
    <row r="72" spans="2:2" x14ac:dyDescent="0.2">
      <c r="B72" t="s">
        <v>368</v>
      </c>
    </row>
    <row r="73" spans="2:2" x14ac:dyDescent="0.2">
      <c r="B73" t="s">
        <v>369</v>
      </c>
    </row>
    <row r="74" spans="2:2" x14ac:dyDescent="0.2">
      <c r="B74" t="s">
        <v>370</v>
      </c>
    </row>
    <row r="75" spans="2:2" x14ac:dyDescent="0.2">
      <c r="B75" t="s">
        <v>371</v>
      </c>
    </row>
    <row r="76" spans="2:2" x14ac:dyDescent="0.2">
      <c r="B76" t="s">
        <v>372</v>
      </c>
    </row>
    <row r="77" spans="2:2" x14ac:dyDescent="0.2">
      <c r="B77" t="s">
        <v>373</v>
      </c>
    </row>
    <row r="78" spans="2:2" x14ac:dyDescent="0.2">
      <c r="B78" t="s">
        <v>374</v>
      </c>
    </row>
    <row r="79" spans="2:2" x14ac:dyDescent="0.2">
      <c r="B79" t="s">
        <v>375</v>
      </c>
    </row>
    <row r="80" spans="2:2" x14ac:dyDescent="0.2">
      <c r="B80" t="s">
        <v>370</v>
      </c>
    </row>
    <row r="81" spans="2:2" x14ac:dyDescent="0.2">
      <c r="B81" t="s">
        <v>376</v>
      </c>
    </row>
    <row r="82" spans="2:2" x14ac:dyDescent="0.2">
      <c r="B82" t="s">
        <v>377</v>
      </c>
    </row>
    <row r="83" spans="2:2" x14ac:dyDescent="0.2">
      <c r="B83" t="s">
        <v>378</v>
      </c>
    </row>
    <row r="84" spans="2:2" x14ac:dyDescent="0.2">
      <c r="B84" t="s">
        <v>379</v>
      </c>
    </row>
    <row r="85" spans="2:2" x14ac:dyDescent="0.2">
      <c r="B85" t="s">
        <v>380</v>
      </c>
    </row>
    <row r="86" spans="2:2" x14ac:dyDescent="0.2">
      <c r="B86" t="s">
        <v>370</v>
      </c>
    </row>
    <row r="87" spans="2:2" x14ac:dyDescent="0.2">
      <c r="B87" t="s">
        <v>381</v>
      </c>
    </row>
    <row r="88" spans="2:2" x14ac:dyDescent="0.2">
      <c r="B88" t="s">
        <v>382</v>
      </c>
    </row>
    <row r="89" spans="2:2" x14ac:dyDescent="0.2">
      <c r="B89" t="s">
        <v>383</v>
      </c>
    </row>
    <row r="90" spans="2:2" x14ac:dyDescent="0.2">
      <c r="B90" t="s">
        <v>384</v>
      </c>
    </row>
    <row r="91" spans="2:2" x14ac:dyDescent="0.2">
      <c r="B91" t="s">
        <v>385</v>
      </c>
    </row>
    <row r="92" spans="2:2" x14ac:dyDescent="0.2">
      <c r="B92" t="s">
        <v>370</v>
      </c>
    </row>
    <row r="93" spans="2:2" x14ac:dyDescent="0.2">
      <c r="B93" t="s">
        <v>386</v>
      </c>
    </row>
    <row r="94" spans="2:2" x14ac:dyDescent="0.2">
      <c r="B94" t="s">
        <v>387</v>
      </c>
    </row>
    <row r="95" spans="2:2" x14ac:dyDescent="0.2">
      <c r="B95" t="s">
        <v>388</v>
      </c>
    </row>
    <row r="96" spans="2:2" x14ac:dyDescent="0.2">
      <c r="B96" t="s">
        <v>389</v>
      </c>
    </row>
    <row r="97" spans="2:2" x14ac:dyDescent="0.2">
      <c r="B97" t="s">
        <v>390</v>
      </c>
    </row>
    <row r="98" spans="2:2" x14ac:dyDescent="0.2">
      <c r="B98" t="s">
        <v>370</v>
      </c>
    </row>
    <row r="99" spans="2:2" x14ac:dyDescent="0.2">
      <c r="B99" t="s">
        <v>391</v>
      </c>
    </row>
    <row r="100" spans="2:2" x14ac:dyDescent="0.2">
      <c r="B100" t="s">
        <v>392</v>
      </c>
    </row>
    <row r="101" spans="2:2" x14ac:dyDescent="0.2">
      <c r="B101" t="s">
        <v>393</v>
      </c>
    </row>
    <row r="102" spans="2:2" x14ac:dyDescent="0.2">
      <c r="B102" t="s">
        <v>394</v>
      </c>
    </row>
    <row r="103" spans="2:2" x14ac:dyDescent="0.2">
      <c r="B103" t="s">
        <v>395</v>
      </c>
    </row>
    <row r="104" spans="2:2" x14ac:dyDescent="0.2">
      <c r="B104" t="s">
        <v>370</v>
      </c>
    </row>
    <row r="105" spans="2:2" x14ac:dyDescent="0.2">
      <c r="B105" t="s">
        <v>396</v>
      </c>
    </row>
    <row r="106" spans="2:2" x14ac:dyDescent="0.2">
      <c r="B106" t="s">
        <v>397</v>
      </c>
    </row>
    <row r="107" spans="2:2" x14ac:dyDescent="0.2">
      <c r="B107" t="s">
        <v>398</v>
      </c>
    </row>
    <row r="108" spans="2:2" x14ac:dyDescent="0.2">
      <c r="B108" t="s">
        <v>399</v>
      </c>
    </row>
    <row r="109" spans="2:2" x14ac:dyDescent="0.2">
      <c r="B109" t="s">
        <v>400</v>
      </c>
    </row>
    <row r="110" spans="2:2" x14ac:dyDescent="0.2">
      <c r="B110" t="s">
        <v>370</v>
      </c>
    </row>
    <row r="111" spans="2:2" x14ac:dyDescent="0.2">
      <c r="B111" t="s">
        <v>401</v>
      </c>
    </row>
    <row r="112" spans="2:2" x14ac:dyDescent="0.2">
      <c r="B112" t="s">
        <v>402</v>
      </c>
    </row>
    <row r="113" spans="2:2" x14ac:dyDescent="0.2">
      <c r="B113" t="s">
        <v>403</v>
      </c>
    </row>
    <row r="114" spans="2:2" x14ac:dyDescent="0.2">
      <c r="B114" t="s">
        <v>404</v>
      </c>
    </row>
    <row r="115" spans="2:2" x14ac:dyDescent="0.2">
      <c r="B115" t="s">
        <v>405</v>
      </c>
    </row>
    <row r="116" spans="2:2" x14ac:dyDescent="0.2">
      <c r="B116" t="s">
        <v>370</v>
      </c>
    </row>
    <row r="117" spans="2:2" x14ac:dyDescent="0.2">
      <c r="B117" t="s">
        <v>406</v>
      </c>
    </row>
    <row r="118" spans="2:2" x14ac:dyDescent="0.2">
      <c r="B118" t="s">
        <v>407</v>
      </c>
    </row>
    <row r="119" spans="2:2" x14ac:dyDescent="0.2">
      <c r="B119" t="s">
        <v>408</v>
      </c>
    </row>
    <row r="120" spans="2:2" x14ac:dyDescent="0.2">
      <c r="B120" t="s">
        <v>409</v>
      </c>
    </row>
    <row r="121" spans="2:2" x14ac:dyDescent="0.2">
      <c r="B121" t="s">
        <v>410</v>
      </c>
    </row>
    <row r="122" spans="2:2" x14ac:dyDescent="0.2">
      <c r="B122" t="s">
        <v>370</v>
      </c>
    </row>
    <row r="123" spans="2:2" x14ac:dyDescent="0.2">
      <c r="B123" t="s">
        <v>411</v>
      </c>
    </row>
    <row r="124" spans="2:2" x14ac:dyDescent="0.2">
      <c r="B124" t="s">
        <v>412</v>
      </c>
    </row>
    <row r="125" spans="2:2" x14ac:dyDescent="0.2">
      <c r="B125" t="s">
        <v>413</v>
      </c>
    </row>
    <row r="126" spans="2:2" x14ac:dyDescent="0.2">
      <c r="B126" t="s">
        <v>414</v>
      </c>
    </row>
    <row r="127" spans="2:2" x14ac:dyDescent="0.2">
      <c r="B127" t="s">
        <v>415</v>
      </c>
    </row>
    <row r="128" spans="2:2" x14ac:dyDescent="0.2">
      <c r="B128" t="s">
        <v>370</v>
      </c>
    </row>
    <row r="129" spans="2:2" x14ac:dyDescent="0.2">
      <c r="B129" t="s">
        <v>416</v>
      </c>
    </row>
    <row r="130" spans="2:2" x14ac:dyDescent="0.2">
      <c r="B130" t="s">
        <v>417</v>
      </c>
    </row>
    <row r="131" spans="2:2" x14ac:dyDescent="0.2">
      <c r="B131" t="s">
        <v>418</v>
      </c>
    </row>
    <row r="132" spans="2:2" x14ac:dyDescent="0.2">
      <c r="B132" t="s">
        <v>419</v>
      </c>
    </row>
    <row r="133" spans="2:2" x14ac:dyDescent="0.2">
      <c r="B133" t="s">
        <v>420</v>
      </c>
    </row>
    <row r="134" spans="2:2" x14ac:dyDescent="0.2">
      <c r="B134" t="s">
        <v>370</v>
      </c>
    </row>
    <row r="135" spans="2:2" x14ac:dyDescent="0.2">
      <c r="B135" t="s">
        <v>421</v>
      </c>
    </row>
    <row r="136" spans="2:2" x14ac:dyDescent="0.2">
      <c r="B136" t="s">
        <v>422</v>
      </c>
    </row>
    <row r="137" spans="2:2" x14ac:dyDescent="0.2">
      <c r="B137" t="s">
        <v>423</v>
      </c>
    </row>
    <row r="138" spans="2:2" x14ac:dyDescent="0.2">
      <c r="B138" t="s">
        <v>424</v>
      </c>
    </row>
    <row r="139" spans="2:2" x14ac:dyDescent="0.2">
      <c r="B139" t="s">
        <v>425</v>
      </c>
    </row>
    <row r="140" spans="2:2" x14ac:dyDescent="0.2">
      <c r="B140" t="s">
        <v>370</v>
      </c>
    </row>
    <row r="141" spans="2:2" x14ac:dyDescent="0.2">
      <c r="B141" t="s">
        <v>426</v>
      </c>
    </row>
    <row r="142" spans="2:2" x14ac:dyDescent="0.2">
      <c r="B142" t="s">
        <v>427</v>
      </c>
    </row>
    <row r="143" spans="2:2" x14ac:dyDescent="0.2">
      <c r="B143" t="s">
        <v>428</v>
      </c>
    </row>
    <row r="144" spans="2:2" x14ac:dyDescent="0.2">
      <c r="B144" t="s">
        <v>429</v>
      </c>
    </row>
    <row r="145" spans="2:2" x14ac:dyDescent="0.2">
      <c r="B145" t="s">
        <v>430</v>
      </c>
    </row>
    <row r="146" spans="2:2" x14ac:dyDescent="0.2">
      <c r="B146" t="s">
        <v>370</v>
      </c>
    </row>
    <row r="147" spans="2:2" x14ac:dyDescent="0.2">
      <c r="B147" t="s">
        <v>431</v>
      </c>
    </row>
    <row r="148" spans="2:2" x14ac:dyDescent="0.2">
      <c r="B148" t="s">
        <v>432</v>
      </c>
    </row>
    <row r="149" spans="2:2" x14ac:dyDescent="0.2">
      <c r="B149" t="s">
        <v>433</v>
      </c>
    </row>
    <row r="150" spans="2:2" x14ac:dyDescent="0.2">
      <c r="B150" t="s">
        <v>434</v>
      </c>
    </row>
    <row r="151" spans="2:2" x14ac:dyDescent="0.2">
      <c r="B151" t="s">
        <v>435</v>
      </c>
    </row>
    <row r="152" spans="2:2" x14ac:dyDescent="0.2">
      <c r="B152" t="s">
        <v>370</v>
      </c>
    </row>
    <row r="153" spans="2:2" x14ac:dyDescent="0.2">
      <c r="B153" t="s">
        <v>436</v>
      </c>
    </row>
    <row r="154" spans="2:2" x14ac:dyDescent="0.2">
      <c r="B154" t="s">
        <v>437</v>
      </c>
    </row>
    <row r="155" spans="2:2" x14ac:dyDescent="0.2">
      <c r="B155" t="s">
        <v>438</v>
      </c>
    </row>
    <row r="156" spans="2:2" x14ac:dyDescent="0.2">
      <c r="B156" t="s">
        <v>439</v>
      </c>
    </row>
    <row r="157" spans="2:2" x14ac:dyDescent="0.2">
      <c r="B157" t="s">
        <v>440</v>
      </c>
    </row>
    <row r="158" spans="2:2" x14ac:dyDescent="0.2">
      <c r="B158" t="s">
        <v>370</v>
      </c>
    </row>
    <row r="159" spans="2:2" x14ac:dyDescent="0.2">
      <c r="B159" t="s">
        <v>441</v>
      </c>
    </row>
    <row r="160" spans="2:2" x14ac:dyDescent="0.2">
      <c r="B160" t="s">
        <v>442</v>
      </c>
    </row>
    <row r="161" spans="2:2" x14ac:dyDescent="0.2">
      <c r="B161" t="s">
        <v>443</v>
      </c>
    </row>
    <row r="162" spans="2:2" x14ac:dyDescent="0.2">
      <c r="B162" t="s">
        <v>444</v>
      </c>
    </row>
    <row r="163" spans="2:2" x14ac:dyDescent="0.2">
      <c r="B163" t="s">
        <v>445</v>
      </c>
    </row>
    <row r="164" spans="2:2" x14ac:dyDescent="0.2">
      <c r="B164" t="s">
        <v>370</v>
      </c>
    </row>
    <row r="165" spans="2:2" x14ac:dyDescent="0.2">
      <c r="B165" t="s">
        <v>446</v>
      </c>
    </row>
    <row r="166" spans="2:2" x14ac:dyDescent="0.2">
      <c r="B166" t="s">
        <v>447</v>
      </c>
    </row>
    <row r="167" spans="2:2" x14ac:dyDescent="0.2">
      <c r="B167" t="s">
        <v>448</v>
      </c>
    </row>
    <row r="168" spans="2:2" x14ac:dyDescent="0.2">
      <c r="B168" t="s">
        <v>449</v>
      </c>
    </row>
    <row r="169" spans="2:2" x14ac:dyDescent="0.2">
      <c r="B169" t="s">
        <v>450</v>
      </c>
    </row>
    <row r="170" spans="2:2" x14ac:dyDescent="0.2">
      <c r="B170" t="s">
        <v>370</v>
      </c>
    </row>
    <row r="171" spans="2:2" x14ac:dyDescent="0.2">
      <c r="B171" t="s">
        <v>451</v>
      </c>
    </row>
    <row r="172" spans="2:2" x14ac:dyDescent="0.2">
      <c r="B172" t="s">
        <v>452</v>
      </c>
    </row>
    <row r="173" spans="2:2" x14ac:dyDescent="0.2">
      <c r="B173" t="s">
        <v>453</v>
      </c>
    </row>
    <row r="174" spans="2:2" x14ac:dyDescent="0.2">
      <c r="B174" t="s">
        <v>454</v>
      </c>
    </row>
    <row r="175" spans="2:2" x14ac:dyDescent="0.2">
      <c r="B175" t="s">
        <v>455</v>
      </c>
    </row>
    <row r="176" spans="2:2" x14ac:dyDescent="0.2">
      <c r="B176" t="s">
        <v>370</v>
      </c>
    </row>
    <row r="177" spans="2:2" x14ac:dyDescent="0.2">
      <c r="B177" t="s">
        <v>456</v>
      </c>
    </row>
    <row r="178" spans="2:2" x14ac:dyDescent="0.2">
      <c r="B178" t="s">
        <v>457</v>
      </c>
    </row>
    <row r="179" spans="2:2" x14ac:dyDescent="0.2">
      <c r="B179" t="s">
        <v>458</v>
      </c>
    </row>
    <row r="180" spans="2:2" x14ac:dyDescent="0.2">
      <c r="B180" t="s">
        <v>459</v>
      </c>
    </row>
    <row r="181" spans="2:2" x14ac:dyDescent="0.2">
      <c r="B181" t="s">
        <v>460</v>
      </c>
    </row>
    <row r="182" spans="2:2" x14ac:dyDescent="0.2">
      <c r="B182" t="s">
        <v>370</v>
      </c>
    </row>
    <row r="183" spans="2:2" x14ac:dyDescent="0.2">
      <c r="B183" t="s">
        <v>461</v>
      </c>
    </row>
    <row r="184" spans="2:2" x14ac:dyDescent="0.2">
      <c r="B184" t="s">
        <v>462</v>
      </c>
    </row>
    <row r="185" spans="2:2" x14ac:dyDescent="0.2">
      <c r="B185" t="s">
        <v>463</v>
      </c>
    </row>
    <row r="186" spans="2:2" x14ac:dyDescent="0.2">
      <c r="B186" t="s">
        <v>464</v>
      </c>
    </row>
    <row r="187" spans="2:2" x14ac:dyDescent="0.2">
      <c r="B187" t="s">
        <v>465</v>
      </c>
    </row>
    <row r="188" spans="2:2" x14ac:dyDescent="0.2">
      <c r="B188" t="s">
        <v>370</v>
      </c>
    </row>
    <row r="189" spans="2:2" x14ac:dyDescent="0.2">
      <c r="B189" t="s">
        <v>466</v>
      </c>
    </row>
    <row r="190" spans="2:2" x14ac:dyDescent="0.2">
      <c r="B190" t="s">
        <v>467</v>
      </c>
    </row>
    <row r="191" spans="2:2" x14ac:dyDescent="0.2">
      <c r="B191" t="s">
        <v>468</v>
      </c>
    </row>
    <row r="192" spans="2:2" x14ac:dyDescent="0.2">
      <c r="B192" t="s">
        <v>469</v>
      </c>
    </row>
    <row r="193" spans="2:2" x14ac:dyDescent="0.2">
      <c r="B193" t="s">
        <v>470</v>
      </c>
    </row>
    <row r="194" spans="2:2" x14ac:dyDescent="0.2">
      <c r="B194" t="s">
        <v>370</v>
      </c>
    </row>
    <row r="195" spans="2:2" x14ac:dyDescent="0.2">
      <c r="B195" t="s">
        <v>471</v>
      </c>
    </row>
    <row r="196" spans="2:2" x14ac:dyDescent="0.2">
      <c r="B196" t="s">
        <v>472</v>
      </c>
    </row>
    <row r="197" spans="2:2" x14ac:dyDescent="0.2">
      <c r="B197" t="s">
        <v>473</v>
      </c>
    </row>
    <row r="198" spans="2:2" x14ac:dyDescent="0.2">
      <c r="B198" t="s">
        <v>474</v>
      </c>
    </row>
    <row r="199" spans="2:2" x14ac:dyDescent="0.2">
      <c r="B199" t="s">
        <v>475</v>
      </c>
    </row>
    <row r="200" spans="2:2" x14ac:dyDescent="0.2">
      <c r="B200" t="s">
        <v>370</v>
      </c>
    </row>
    <row r="201" spans="2:2" x14ac:dyDescent="0.2">
      <c r="B201" t="s">
        <v>476</v>
      </c>
    </row>
    <row r="202" spans="2:2" x14ac:dyDescent="0.2">
      <c r="B202" t="s">
        <v>477</v>
      </c>
    </row>
    <row r="203" spans="2:2" x14ac:dyDescent="0.2">
      <c r="B203" t="s">
        <v>478</v>
      </c>
    </row>
    <row r="204" spans="2:2" x14ac:dyDescent="0.2">
      <c r="B204" t="s">
        <v>479</v>
      </c>
    </row>
    <row r="205" spans="2:2" x14ac:dyDescent="0.2">
      <c r="B205" t="s">
        <v>480</v>
      </c>
    </row>
    <row r="206" spans="2:2" x14ac:dyDescent="0.2">
      <c r="B206" t="s">
        <v>370</v>
      </c>
    </row>
    <row r="207" spans="2:2" x14ac:dyDescent="0.2">
      <c r="B207" t="s">
        <v>481</v>
      </c>
    </row>
    <row r="208" spans="2:2" x14ac:dyDescent="0.2">
      <c r="B208" t="s">
        <v>482</v>
      </c>
    </row>
    <row r="209" spans="2:2" x14ac:dyDescent="0.2">
      <c r="B209" t="s">
        <v>483</v>
      </c>
    </row>
    <row r="210" spans="2:2" x14ac:dyDescent="0.2">
      <c r="B210" t="s">
        <v>484</v>
      </c>
    </row>
    <row r="211" spans="2:2" x14ac:dyDescent="0.2">
      <c r="B211" t="s">
        <v>485</v>
      </c>
    </row>
    <row r="212" spans="2:2" x14ac:dyDescent="0.2">
      <c r="B212" t="s">
        <v>370</v>
      </c>
    </row>
    <row r="213" spans="2:2" x14ac:dyDescent="0.2">
      <c r="B213" t="s">
        <v>486</v>
      </c>
    </row>
    <row r="214" spans="2:2" x14ac:dyDescent="0.2">
      <c r="B214" t="s">
        <v>487</v>
      </c>
    </row>
    <row r="215" spans="2:2" x14ac:dyDescent="0.2">
      <c r="B215" t="s">
        <v>488</v>
      </c>
    </row>
    <row r="216" spans="2:2" x14ac:dyDescent="0.2">
      <c r="B216" t="s">
        <v>489</v>
      </c>
    </row>
    <row r="217" spans="2:2" x14ac:dyDescent="0.2">
      <c r="B217" t="s">
        <v>490</v>
      </c>
    </row>
    <row r="218" spans="2:2" x14ac:dyDescent="0.2">
      <c r="B218" t="s">
        <v>370</v>
      </c>
    </row>
    <row r="219" spans="2:2" x14ac:dyDescent="0.2">
      <c r="B219" t="s">
        <v>491</v>
      </c>
    </row>
    <row r="220" spans="2:2" x14ac:dyDescent="0.2">
      <c r="B220" t="s">
        <v>492</v>
      </c>
    </row>
    <row r="221" spans="2:2" x14ac:dyDescent="0.2">
      <c r="B221" t="s">
        <v>493</v>
      </c>
    </row>
    <row r="222" spans="2:2" x14ac:dyDescent="0.2">
      <c r="B222" t="s">
        <v>494</v>
      </c>
    </row>
    <row r="223" spans="2:2" x14ac:dyDescent="0.2">
      <c r="B223" t="s">
        <v>495</v>
      </c>
    </row>
    <row r="224" spans="2:2" x14ac:dyDescent="0.2">
      <c r="B224" t="s">
        <v>496</v>
      </c>
    </row>
    <row r="225" spans="2:2" x14ac:dyDescent="0.2">
      <c r="B225" t="s">
        <v>497</v>
      </c>
    </row>
    <row r="226" spans="2:2" x14ac:dyDescent="0.2">
      <c r="B226" t="s">
        <v>498</v>
      </c>
    </row>
    <row r="227" spans="2:2" x14ac:dyDescent="0.2">
      <c r="B227" t="s">
        <v>499</v>
      </c>
    </row>
    <row r="228" spans="2:2" x14ac:dyDescent="0.2">
      <c r="B228" t="s">
        <v>500</v>
      </c>
    </row>
    <row r="229" spans="2:2" x14ac:dyDescent="0.2">
      <c r="B229" t="s">
        <v>501</v>
      </c>
    </row>
    <row r="230" spans="2:2" x14ac:dyDescent="0.2">
      <c r="B230" t="s">
        <v>502</v>
      </c>
    </row>
    <row r="231" spans="2:2" x14ac:dyDescent="0.2">
      <c r="B231" t="s">
        <v>503</v>
      </c>
    </row>
    <row r="232" spans="2:2" x14ac:dyDescent="0.2">
      <c r="B232" t="s">
        <v>504</v>
      </c>
    </row>
    <row r="233" spans="2:2" x14ac:dyDescent="0.2">
      <c r="B233" t="s">
        <v>505</v>
      </c>
    </row>
    <row r="234" spans="2:2" x14ac:dyDescent="0.2">
      <c r="B234" t="s">
        <v>506</v>
      </c>
    </row>
    <row r="235" spans="2:2" x14ac:dyDescent="0.2">
      <c r="B235" t="s">
        <v>507</v>
      </c>
    </row>
    <row r="236" spans="2:2" x14ac:dyDescent="0.2">
      <c r="B236" t="s">
        <v>508</v>
      </c>
    </row>
    <row r="237" spans="2:2" x14ac:dyDescent="0.2">
      <c r="B237" t="s">
        <v>509</v>
      </c>
    </row>
    <row r="238" spans="2:2" x14ac:dyDescent="0.2">
      <c r="B238" t="s">
        <v>510</v>
      </c>
    </row>
    <row r="239" spans="2:2" x14ac:dyDescent="0.2">
      <c r="B239" t="s">
        <v>511</v>
      </c>
    </row>
    <row r="240" spans="2:2" x14ac:dyDescent="0.2">
      <c r="B240" t="s">
        <v>512</v>
      </c>
    </row>
    <row r="241" spans="2:2" x14ac:dyDescent="0.2">
      <c r="B241" t="s">
        <v>513</v>
      </c>
    </row>
    <row r="242" spans="2:2" x14ac:dyDescent="0.2">
      <c r="B242" t="s">
        <v>514</v>
      </c>
    </row>
    <row r="243" spans="2:2" x14ac:dyDescent="0.2">
      <c r="B243" t="s">
        <v>515</v>
      </c>
    </row>
    <row r="244" spans="2:2" x14ac:dyDescent="0.2">
      <c r="B244" t="s">
        <v>516</v>
      </c>
    </row>
    <row r="245" spans="2:2" x14ac:dyDescent="0.2">
      <c r="B245" t="s">
        <v>517</v>
      </c>
    </row>
    <row r="246" spans="2:2" x14ac:dyDescent="0.2">
      <c r="B246" t="s">
        <v>518</v>
      </c>
    </row>
    <row r="247" spans="2:2" x14ac:dyDescent="0.2">
      <c r="B247" t="s">
        <v>370</v>
      </c>
    </row>
    <row r="248" spans="2:2" x14ac:dyDescent="0.2">
      <c r="B248" t="s">
        <v>519</v>
      </c>
    </row>
    <row r="249" spans="2:2" x14ac:dyDescent="0.2">
      <c r="B249" t="s">
        <v>520</v>
      </c>
    </row>
    <row r="250" spans="2:2" x14ac:dyDescent="0.2">
      <c r="B250" t="s">
        <v>521</v>
      </c>
    </row>
    <row r="251" spans="2:2" x14ac:dyDescent="0.2">
      <c r="B251" t="s">
        <v>522</v>
      </c>
    </row>
    <row r="252" spans="2:2" x14ac:dyDescent="0.2">
      <c r="B252" t="s">
        <v>523</v>
      </c>
    </row>
    <row r="253" spans="2:2" x14ac:dyDescent="0.2">
      <c r="B253" t="s">
        <v>524</v>
      </c>
    </row>
    <row r="254" spans="2:2" x14ac:dyDescent="0.2">
      <c r="B254" t="s">
        <v>525</v>
      </c>
    </row>
    <row r="255" spans="2:2" x14ac:dyDescent="0.2">
      <c r="B255" t="s">
        <v>526</v>
      </c>
    </row>
    <row r="256" spans="2:2" x14ac:dyDescent="0.2">
      <c r="B256" t="s">
        <v>527</v>
      </c>
    </row>
    <row r="257" spans="2:2" x14ac:dyDescent="0.2">
      <c r="B257" t="s">
        <v>528</v>
      </c>
    </row>
    <row r="258" spans="2:2" x14ac:dyDescent="0.2">
      <c r="B258" t="s">
        <v>529</v>
      </c>
    </row>
    <row r="259" spans="2:2" x14ac:dyDescent="0.2">
      <c r="B259" t="s">
        <v>530</v>
      </c>
    </row>
    <row r="260" spans="2:2" x14ac:dyDescent="0.2">
      <c r="B260" t="s">
        <v>531</v>
      </c>
    </row>
    <row r="261" spans="2:2" x14ac:dyDescent="0.2">
      <c r="B261" t="s">
        <v>532</v>
      </c>
    </row>
    <row r="262" spans="2:2" x14ac:dyDescent="0.2">
      <c r="B262" t="s">
        <v>533</v>
      </c>
    </row>
    <row r="263" spans="2:2" x14ac:dyDescent="0.2">
      <c r="B263" t="s">
        <v>534</v>
      </c>
    </row>
    <row r="264" spans="2:2" x14ac:dyDescent="0.2">
      <c r="B264" t="s">
        <v>535</v>
      </c>
    </row>
    <row r="265" spans="2:2" x14ac:dyDescent="0.2">
      <c r="B265" t="s">
        <v>536</v>
      </c>
    </row>
    <row r="266" spans="2:2" x14ac:dyDescent="0.2">
      <c r="B266" t="s">
        <v>537</v>
      </c>
    </row>
    <row r="267" spans="2:2" x14ac:dyDescent="0.2">
      <c r="B267" t="s">
        <v>538</v>
      </c>
    </row>
    <row r="268" spans="2:2" x14ac:dyDescent="0.2">
      <c r="B268" t="s">
        <v>539</v>
      </c>
    </row>
    <row r="269" spans="2:2" x14ac:dyDescent="0.2">
      <c r="B269" t="s">
        <v>540</v>
      </c>
    </row>
    <row r="270" spans="2:2" x14ac:dyDescent="0.2">
      <c r="B270" t="s">
        <v>541</v>
      </c>
    </row>
    <row r="271" spans="2:2" x14ac:dyDescent="0.2">
      <c r="B271" t="s">
        <v>542</v>
      </c>
    </row>
    <row r="272" spans="2:2" x14ac:dyDescent="0.2">
      <c r="B272" t="s">
        <v>543</v>
      </c>
    </row>
    <row r="273" spans="2:2" x14ac:dyDescent="0.2">
      <c r="B273" t="s">
        <v>544</v>
      </c>
    </row>
    <row r="274" spans="2:2" x14ac:dyDescent="0.2">
      <c r="B274" t="s">
        <v>370</v>
      </c>
    </row>
    <row r="275" spans="2:2" x14ac:dyDescent="0.2">
      <c r="B275" t="s">
        <v>491</v>
      </c>
    </row>
    <row r="276" spans="2:2" x14ac:dyDescent="0.2">
      <c r="B276" t="s">
        <v>545</v>
      </c>
    </row>
    <row r="277" spans="2:2" x14ac:dyDescent="0.2">
      <c r="B277" t="s">
        <v>546</v>
      </c>
    </row>
    <row r="278" spans="2:2" x14ac:dyDescent="0.2">
      <c r="B278" t="s">
        <v>547</v>
      </c>
    </row>
    <row r="279" spans="2:2" x14ac:dyDescent="0.2">
      <c r="B279" t="s">
        <v>548</v>
      </c>
    </row>
    <row r="280" spans="2:2" x14ac:dyDescent="0.2">
      <c r="B280" t="s">
        <v>355</v>
      </c>
    </row>
    <row r="281" spans="2:2" x14ac:dyDescent="0.2">
      <c r="B281" t="s">
        <v>549</v>
      </c>
    </row>
    <row r="282" spans="2:2" x14ac:dyDescent="0.2">
      <c r="B282" t="s">
        <v>550</v>
      </c>
    </row>
    <row r="283" spans="2:2" x14ac:dyDescent="0.2">
      <c r="B283" t="s">
        <v>547</v>
      </c>
    </row>
    <row r="284" spans="2:2" x14ac:dyDescent="0.2">
      <c r="B284" t="s">
        <v>551</v>
      </c>
    </row>
    <row r="285" spans="2:2" x14ac:dyDescent="0.2">
      <c r="B285" t="s">
        <v>355</v>
      </c>
    </row>
    <row r="286" spans="2:2" x14ac:dyDescent="0.2">
      <c r="B286" t="s">
        <v>549</v>
      </c>
    </row>
    <row r="287" spans="2:2" x14ac:dyDescent="0.2">
      <c r="B287" t="s">
        <v>552</v>
      </c>
    </row>
    <row r="288" spans="2:2" x14ac:dyDescent="0.2">
      <c r="B288" t="s">
        <v>553</v>
      </c>
    </row>
    <row r="289" spans="2:2" x14ac:dyDescent="0.2">
      <c r="B289" t="s">
        <v>554</v>
      </c>
    </row>
  </sheetData>
  <mergeCells count="8">
    <mergeCell ref="B3:M3"/>
    <mergeCell ref="P3:S3"/>
    <mergeCell ref="B4:C4"/>
    <mergeCell ref="D4:E4"/>
    <mergeCell ref="F4:G4"/>
    <mergeCell ref="H4:I4"/>
    <mergeCell ref="J4:K4"/>
    <mergeCell ref="L4:M4"/>
  </mergeCells>
  <hyperlinks>
    <hyperlink ref="B4" location="'NNC_Output2'!$B$10:$B$10" display="Inputs" xr:uid="{CA035A37-14FF-47F0-8B20-5CA16D6B4E9E}"/>
    <hyperlink ref="D4" location="'NNC_Stored'!$B$10:$B$10" display="PMML Model" xr:uid="{F34A1852-169C-478B-AF7E-EA0B9E631D31}"/>
    <hyperlink ref="F4" location="'NNC_TestScore'!$B$10:$B$10" display="Testing: Classification Summary" xr:uid="{560C393C-2C1A-442D-9EB0-BB29B20A682A}"/>
    <hyperlink ref="H4" location="'NNC_TrainLog'!$B$10:$B$10" display="Training Log" xr:uid="{C9B4F581-81DF-46A5-8250-83A8E2A913D1}"/>
    <hyperlink ref="J4" location="'NNC_TrainingScore'!$B$10:$B$10" display="Training: Classification Summary" xr:uid="{854D5DF8-B2DC-48EC-8675-60A1D8722A65}"/>
    <hyperlink ref="L4" location="'NNC_ValidationScore'!$B$10:$B$10" display="Validation: Classification Summary" xr:uid="{2FC4FB64-631E-449C-AC3F-239762AA62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888D2-9F83-4D1F-85C3-93DDE776DB80}">
  <dimension ref="B1:X187"/>
  <sheetViews>
    <sheetView showGridLines="0" rightToLeft="1" topLeftCell="A136" workbookViewId="0"/>
  </sheetViews>
  <sheetFormatPr defaultRowHeight="13.05" x14ac:dyDescent="0.2"/>
  <cols>
    <col min="3" max="3" width="17.5" customWidth="1"/>
    <col min="8" max="8" width="17.5" customWidth="1"/>
    <col min="13" max="13" width="17.5" customWidth="1"/>
    <col min="14" max="14" width="15.375" bestFit="1" customWidth="1"/>
  </cols>
  <sheetData>
    <row r="1" spans="2:17" ht="17.850000000000001" x14ac:dyDescent="0.3">
      <c r="B1" s="41" t="s">
        <v>193</v>
      </c>
      <c r="N1" t="s">
        <v>313</v>
      </c>
    </row>
    <row r="3" spans="2:17" ht="16.5" x14ac:dyDescent="0.3">
      <c r="B3" s="52" t="s">
        <v>51</v>
      </c>
      <c r="C3" s="53"/>
      <c r="D3" s="53"/>
      <c r="E3" s="53"/>
      <c r="F3" s="53"/>
      <c r="G3" s="53"/>
      <c r="H3" s="53"/>
      <c r="I3" s="53"/>
      <c r="J3" s="53"/>
      <c r="K3" s="54"/>
      <c r="N3" s="52" t="s">
        <v>52</v>
      </c>
      <c r="O3" s="53"/>
      <c r="P3" s="53"/>
      <c r="Q3" s="54"/>
    </row>
    <row r="4" spans="2:17" ht="13.75" x14ac:dyDescent="0.25">
      <c r="B4" s="50" t="s">
        <v>57</v>
      </c>
      <c r="C4" s="51"/>
      <c r="D4" s="50" t="s">
        <v>96</v>
      </c>
      <c r="E4" s="51"/>
      <c r="F4" s="50" t="s">
        <v>157</v>
      </c>
      <c r="G4" s="51"/>
      <c r="H4" s="50" t="s">
        <v>159</v>
      </c>
      <c r="I4" s="51"/>
      <c r="J4" s="50" t="s">
        <v>160</v>
      </c>
      <c r="K4" s="51"/>
      <c r="N4" s="46" t="s">
        <v>53</v>
      </c>
      <c r="O4" s="46" t="s">
        <v>54</v>
      </c>
      <c r="P4" s="46" t="s">
        <v>55</v>
      </c>
      <c r="Q4" s="46" t="s">
        <v>56</v>
      </c>
    </row>
    <row r="5" spans="2:17" ht="13.75" x14ac:dyDescent="0.25">
      <c r="N5" s="45">
        <v>2</v>
      </c>
      <c r="O5" s="45">
        <v>493</v>
      </c>
      <c r="P5" s="45">
        <v>2</v>
      </c>
      <c r="Q5" s="45">
        <v>497</v>
      </c>
    </row>
    <row r="10" spans="2:17" ht="17.850000000000001" x14ac:dyDescent="0.3">
      <c r="B10" s="42" t="s">
        <v>57</v>
      </c>
    </row>
    <row r="12" spans="2:17" ht="16.5" x14ac:dyDescent="0.3">
      <c r="C12" s="52" t="s">
        <v>58</v>
      </c>
      <c r="D12" s="53"/>
      <c r="E12" s="53"/>
      <c r="F12" s="53"/>
      <c r="G12" s="53"/>
      <c r="H12" s="53"/>
      <c r="I12" s="53"/>
      <c r="J12" s="53"/>
      <c r="K12" s="54"/>
    </row>
    <row r="13" spans="2:17" ht="13.75" x14ac:dyDescent="0.25">
      <c r="C13" s="55" t="s">
        <v>59</v>
      </c>
      <c r="D13" s="56"/>
      <c r="E13" s="56"/>
      <c r="F13" s="57"/>
      <c r="G13" s="58" t="s">
        <v>60</v>
      </c>
      <c r="H13" s="59"/>
      <c r="I13" s="59"/>
      <c r="J13" s="59"/>
      <c r="K13" s="60"/>
    </row>
    <row r="14" spans="2:17" ht="13.75" x14ac:dyDescent="0.25">
      <c r="C14" s="55" t="s">
        <v>61</v>
      </c>
      <c r="D14" s="56"/>
      <c r="E14" s="56"/>
      <c r="F14" s="57"/>
      <c r="G14" s="58" t="s">
        <v>195</v>
      </c>
      <c r="H14" s="59"/>
      <c r="I14" s="59"/>
      <c r="J14" s="59"/>
      <c r="K14" s="60"/>
    </row>
    <row r="15" spans="2:17" ht="13.75" x14ac:dyDescent="0.25">
      <c r="C15" s="55" t="s">
        <v>196</v>
      </c>
      <c r="D15" s="56"/>
      <c r="E15" s="56"/>
      <c r="F15" s="57"/>
      <c r="G15" s="58" t="s">
        <v>197</v>
      </c>
      <c r="H15" s="59"/>
      <c r="I15" s="59"/>
      <c r="J15" s="59"/>
      <c r="K15" s="60"/>
    </row>
    <row r="16" spans="2:17" ht="13.75" x14ac:dyDescent="0.25">
      <c r="C16" s="55" t="s">
        <v>198</v>
      </c>
      <c r="D16" s="56"/>
      <c r="E16" s="56"/>
      <c r="F16" s="57"/>
      <c r="G16" s="58">
        <v>18</v>
      </c>
      <c r="H16" s="59"/>
      <c r="I16" s="59"/>
      <c r="J16" s="59"/>
      <c r="K16" s="60"/>
    </row>
    <row r="17" spans="3:11" ht="13.75" x14ac:dyDescent="0.25">
      <c r="C17" s="55" t="s">
        <v>199</v>
      </c>
      <c r="D17" s="56"/>
      <c r="E17" s="56"/>
      <c r="F17" s="57"/>
      <c r="G17" s="58" t="s">
        <v>200</v>
      </c>
      <c r="H17" s="59"/>
      <c r="I17" s="59"/>
      <c r="J17" s="59"/>
      <c r="K17" s="60"/>
    </row>
    <row r="18" spans="3:11" ht="13.75" x14ac:dyDescent="0.25">
      <c r="C18" s="55" t="s">
        <v>201</v>
      </c>
      <c r="D18" s="56"/>
      <c r="E18" s="56"/>
      <c r="F18" s="57"/>
      <c r="G18" s="58">
        <v>6</v>
      </c>
      <c r="H18" s="59"/>
      <c r="I18" s="59"/>
      <c r="J18" s="59"/>
      <c r="K18" s="60"/>
    </row>
    <row r="19" spans="3:11" ht="13.75" x14ac:dyDescent="0.25">
      <c r="C19" s="55" t="s">
        <v>202</v>
      </c>
      <c r="D19" s="56"/>
      <c r="E19" s="56"/>
      <c r="F19" s="57"/>
      <c r="G19" s="58" t="s">
        <v>203</v>
      </c>
      <c r="H19" s="59"/>
      <c r="I19" s="59"/>
      <c r="J19" s="59"/>
      <c r="K19" s="60"/>
    </row>
    <row r="20" spans="3:11" ht="13.75" x14ac:dyDescent="0.25">
      <c r="C20" s="55" t="s">
        <v>204</v>
      </c>
      <c r="D20" s="56"/>
      <c r="E20" s="56"/>
      <c r="F20" s="57"/>
      <c r="G20" s="58">
        <v>6</v>
      </c>
      <c r="H20" s="59"/>
      <c r="I20" s="59"/>
      <c r="J20" s="59"/>
      <c r="K20" s="60"/>
    </row>
    <row r="22" spans="3:11" ht="16.5" x14ac:dyDescent="0.3">
      <c r="C22" s="52" t="s">
        <v>64</v>
      </c>
      <c r="D22" s="53"/>
      <c r="E22" s="53"/>
      <c r="F22" s="53"/>
      <c r="G22" s="53"/>
      <c r="H22" s="54"/>
    </row>
    <row r="23" spans="3:11" ht="13.75" x14ac:dyDescent="0.25">
      <c r="C23" s="55" t="s">
        <v>65</v>
      </c>
      <c r="D23" s="57"/>
      <c r="E23" s="58">
        <v>4</v>
      </c>
      <c r="F23" s="59"/>
      <c r="G23" s="59"/>
      <c r="H23" s="60"/>
    </row>
    <row r="24" spans="3:11" ht="13.75" x14ac:dyDescent="0.25">
      <c r="C24" s="55" t="s">
        <v>66</v>
      </c>
      <c r="D24" s="57"/>
      <c r="E24" s="45" t="s">
        <v>121</v>
      </c>
      <c r="F24" s="45" t="s">
        <v>122</v>
      </c>
      <c r="G24" s="45" t="s">
        <v>123</v>
      </c>
      <c r="H24" s="45" t="s">
        <v>124</v>
      </c>
    </row>
    <row r="25" spans="3:11" ht="13.75" x14ac:dyDescent="0.25">
      <c r="C25" s="55" t="s">
        <v>67</v>
      </c>
      <c r="D25" s="57"/>
      <c r="E25" s="45"/>
      <c r="F25" s="45"/>
      <c r="G25" s="45"/>
      <c r="H25" s="45"/>
    </row>
    <row r="26" spans="3:11" ht="13.75" x14ac:dyDescent="0.25">
      <c r="C26" s="55" t="s">
        <v>68</v>
      </c>
      <c r="D26" s="57"/>
      <c r="E26" s="61" t="s">
        <v>125</v>
      </c>
      <c r="F26" s="62"/>
      <c r="G26" s="62"/>
      <c r="H26" s="51"/>
    </row>
    <row r="28" spans="3:11" ht="16.5" x14ac:dyDescent="0.3">
      <c r="C28" s="52" t="s">
        <v>69</v>
      </c>
      <c r="D28" s="53"/>
      <c r="E28" s="53"/>
      <c r="F28" s="53"/>
      <c r="G28" s="53"/>
      <c r="H28" s="53"/>
      <c r="I28" s="54"/>
    </row>
    <row r="29" spans="3:11" ht="13.75" x14ac:dyDescent="0.25">
      <c r="C29" s="55" t="s">
        <v>70</v>
      </c>
      <c r="D29" s="56"/>
      <c r="E29" s="57"/>
      <c r="F29" s="58" t="b">
        <v>0</v>
      </c>
      <c r="G29" s="59"/>
      <c r="H29" s="59"/>
      <c r="I29" s="60"/>
    </row>
    <row r="31" spans="3:11" ht="16.5" x14ac:dyDescent="0.3">
      <c r="C31" s="52" t="s">
        <v>71</v>
      </c>
      <c r="D31" s="53"/>
      <c r="E31" s="53"/>
      <c r="F31" s="53"/>
      <c r="G31" s="53"/>
      <c r="H31" s="53"/>
      <c r="I31" s="54"/>
    </row>
    <row r="32" spans="3:11" ht="13.75" x14ac:dyDescent="0.25">
      <c r="C32" s="55" t="s">
        <v>72</v>
      </c>
      <c r="D32" s="56"/>
      <c r="E32" s="57"/>
      <c r="F32" s="58">
        <v>12345</v>
      </c>
      <c r="G32" s="59"/>
      <c r="H32" s="59"/>
      <c r="I32" s="60"/>
    </row>
    <row r="33" spans="3:9" ht="13.75" x14ac:dyDescent="0.25">
      <c r="C33" s="55" t="s">
        <v>73</v>
      </c>
      <c r="D33" s="56"/>
      <c r="E33" s="57"/>
      <c r="F33" s="58">
        <v>2</v>
      </c>
      <c r="G33" s="59"/>
      <c r="H33" s="59"/>
      <c r="I33" s="60"/>
    </row>
    <row r="34" spans="3:9" ht="13.75" x14ac:dyDescent="0.25">
      <c r="C34" s="55" t="s">
        <v>74</v>
      </c>
      <c r="D34" s="56"/>
      <c r="E34" s="57"/>
      <c r="F34" s="58">
        <v>4</v>
      </c>
      <c r="G34" s="59"/>
      <c r="H34" s="59"/>
      <c r="I34" s="60"/>
    </row>
    <row r="35" spans="3:9" ht="13.75" x14ac:dyDescent="0.25">
      <c r="C35" s="55" t="s">
        <v>75</v>
      </c>
      <c r="D35" s="56"/>
      <c r="E35" s="57"/>
      <c r="F35" s="58">
        <v>4</v>
      </c>
      <c r="G35" s="59"/>
      <c r="H35" s="59"/>
      <c r="I35" s="60"/>
    </row>
    <row r="36" spans="3:9" ht="13.75" x14ac:dyDescent="0.25">
      <c r="C36" s="55" t="s">
        <v>76</v>
      </c>
      <c r="D36" s="56"/>
      <c r="E36" s="57"/>
      <c r="F36" s="58">
        <v>0.1</v>
      </c>
      <c r="G36" s="59"/>
      <c r="H36" s="59"/>
      <c r="I36" s="60"/>
    </row>
    <row r="37" spans="3:9" ht="13.75" x14ac:dyDescent="0.25">
      <c r="C37" s="55" t="s">
        <v>77</v>
      </c>
      <c r="D37" s="56"/>
      <c r="E37" s="57"/>
      <c r="F37" s="58">
        <v>0.6</v>
      </c>
      <c r="G37" s="59"/>
      <c r="H37" s="59"/>
      <c r="I37" s="60"/>
    </row>
    <row r="38" spans="3:9" ht="13.75" x14ac:dyDescent="0.25">
      <c r="C38" s="55" t="s">
        <v>78</v>
      </c>
      <c r="D38" s="56"/>
      <c r="E38" s="57"/>
      <c r="F38" s="58">
        <v>0.01</v>
      </c>
      <c r="G38" s="59"/>
      <c r="H38" s="59"/>
      <c r="I38" s="60"/>
    </row>
    <row r="39" spans="3:9" ht="13.75" x14ac:dyDescent="0.25">
      <c r="C39" s="55" t="s">
        <v>79</v>
      </c>
      <c r="D39" s="56"/>
      <c r="E39" s="57"/>
      <c r="F39" s="58">
        <v>0</v>
      </c>
      <c r="G39" s="59"/>
      <c r="H39" s="59"/>
      <c r="I39" s="60"/>
    </row>
    <row r="40" spans="3:9" ht="13.75" x14ac:dyDescent="0.25">
      <c r="C40" s="55" t="s">
        <v>80</v>
      </c>
      <c r="D40" s="56"/>
      <c r="E40" s="57"/>
      <c r="F40" s="58" t="s">
        <v>205</v>
      </c>
      <c r="G40" s="59"/>
      <c r="H40" s="59"/>
      <c r="I40" s="60"/>
    </row>
    <row r="41" spans="3:9" ht="13.75" x14ac:dyDescent="0.25">
      <c r="C41" s="55" t="s">
        <v>81</v>
      </c>
      <c r="D41" s="56"/>
      <c r="E41" s="57"/>
      <c r="F41" s="58" t="s">
        <v>82</v>
      </c>
      <c r="G41" s="59"/>
      <c r="H41" s="59"/>
      <c r="I41" s="60"/>
    </row>
    <row r="42" spans="3:9" ht="13.75" x14ac:dyDescent="0.25">
      <c r="C42" s="55" t="s">
        <v>83</v>
      </c>
      <c r="D42" s="56"/>
      <c r="E42" s="57"/>
      <c r="F42" s="58" t="s">
        <v>82</v>
      </c>
      <c r="G42" s="59"/>
      <c r="H42" s="59"/>
      <c r="I42" s="60"/>
    </row>
    <row r="43" spans="3:9" ht="13.75" x14ac:dyDescent="0.25">
      <c r="C43" s="55" t="s">
        <v>84</v>
      </c>
      <c r="D43" s="56"/>
      <c r="E43" s="57"/>
      <c r="F43" s="58" t="s">
        <v>85</v>
      </c>
      <c r="G43" s="59"/>
      <c r="H43" s="59"/>
      <c r="I43" s="60"/>
    </row>
    <row r="44" spans="3:9" ht="13.75" x14ac:dyDescent="0.25">
      <c r="C44" s="55" t="s">
        <v>86</v>
      </c>
      <c r="D44" s="56"/>
      <c r="E44" s="57"/>
      <c r="F44" s="58">
        <v>0.01</v>
      </c>
      <c r="G44" s="59"/>
      <c r="H44" s="59"/>
      <c r="I44" s="60"/>
    </row>
    <row r="45" spans="3:9" ht="13.75" x14ac:dyDescent="0.25">
      <c r="C45" s="55" t="s">
        <v>87</v>
      </c>
      <c r="D45" s="56"/>
      <c r="E45" s="57"/>
      <c r="F45" s="58" t="s">
        <v>88</v>
      </c>
      <c r="G45" s="59"/>
      <c r="H45" s="59"/>
      <c r="I45" s="60"/>
    </row>
    <row r="46" spans="3:9" ht="13.75" x14ac:dyDescent="0.25">
      <c r="C46" s="55" t="s">
        <v>89</v>
      </c>
      <c r="D46" s="56"/>
      <c r="E46" s="57"/>
      <c r="F46" s="58">
        <v>30</v>
      </c>
      <c r="G46" s="59"/>
      <c r="H46" s="59"/>
      <c r="I46" s="60"/>
    </row>
    <row r="47" spans="3:9" ht="13.75" x14ac:dyDescent="0.25">
      <c r="C47" s="55" t="s">
        <v>90</v>
      </c>
      <c r="D47" s="56"/>
      <c r="E47" s="57"/>
      <c r="F47" s="58">
        <v>5</v>
      </c>
      <c r="G47" s="59"/>
      <c r="H47" s="59"/>
      <c r="I47" s="60"/>
    </row>
    <row r="48" spans="3:9" ht="13.75" x14ac:dyDescent="0.25">
      <c r="C48" s="55" t="s">
        <v>91</v>
      </c>
      <c r="D48" s="56"/>
      <c r="E48" s="57"/>
      <c r="F48" s="58">
        <v>3600</v>
      </c>
      <c r="G48" s="59"/>
      <c r="H48" s="59"/>
      <c r="I48" s="60"/>
    </row>
    <row r="49" spans="2:9" ht="13.75" x14ac:dyDescent="0.25">
      <c r="C49" s="55" t="s">
        <v>92</v>
      </c>
      <c r="D49" s="56"/>
      <c r="E49" s="57"/>
      <c r="F49" s="58">
        <v>1E-4</v>
      </c>
      <c r="G49" s="59"/>
      <c r="H49" s="59"/>
      <c r="I49" s="60"/>
    </row>
    <row r="50" spans="2:9" ht="13.75" x14ac:dyDescent="0.25">
      <c r="C50" s="55" t="s">
        <v>93</v>
      </c>
      <c r="D50" s="56"/>
      <c r="E50" s="57"/>
      <c r="F50" s="58">
        <v>1E-3</v>
      </c>
      <c r="G50" s="59"/>
      <c r="H50" s="59"/>
      <c r="I50" s="60"/>
    </row>
    <row r="52" spans="2:9" ht="16.5" x14ac:dyDescent="0.3">
      <c r="C52" s="52" t="s">
        <v>206</v>
      </c>
      <c r="D52" s="53"/>
      <c r="E52" s="53"/>
      <c r="F52" s="53"/>
      <c r="G52" s="53"/>
      <c r="H52" s="53"/>
      <c r="I52" s="54"/>
    </row>
    <row r="53" spans="2:9" ht="13.75" x14ac:dyDescent="0.25">
      <c r="C53" s="55" t="s">
        <v>207</v>
      </c>
      <c r="D53" s="56"/>
      <c r="E53" s="57"/>
      <c r="F53" s="58" t="s">
        <v>208</v>
      </c>
      <c r="G53" s="59"/>
      <c r="H53" s="59"/>
      <c r="I53" s="60"/>
    </row>
    <row r="55" spans="2:9" ht="16.5" x14ac:dyDescent="0.3">
      <c r="C55" s="52" t="s">
        <v>209</v>
      </c>
      <c r="D55" s="53"/>
      <c r="E55" s="53"/>
      <c r="F55" s="53"/>
      <c r="G55" s="53"/>
      <c r="H55" s="53"/>
      <c r="I55" s="54"/>
    </row>
    <row r="56" spans="2:9" ht="13.75" x14ac:dyDescent="0.25">
      <c r="C56" s="55" t="s">
        <v>210</v>
      </c>
      <c r="D56" s="56"/>
      <c r="E56" s="57"/>
      <c r="F56" s="58">
        <v>2</v>
      </c>
      <c r="G56" s="59"/>
      <c r="H56" s="59"/>
      <c r="I56" s="60"/>
    </row>
    <row r="57" spans="2:9" ht="13.75" x14ac:dyDescent="0.25">
      <c r="C57" s="55" t="s">
        <v>211</v>
      </c>
      <c r="D57" s="56"/>
      <c r="E57" s="57"/>
      <c r="F57" s="58">
        <v>2</v>
      </c>
      <c r="G57" s="59"/>
      <c r="H57" s="59"/>
      <c r="I57" s="60"/>
    </row>
    <row r="58" spans="2:9" ht="13.75" x14ac:dyDescent="0.25">
      <c r="C58" s="55" t="s">
        <v>212</v>
      </c>
      <c r="D58" s="56"/>
      <c r="E58" s="57"/>
      <c r="F58" s="58">
        <v>0.5</v>
      </c>
      <c r="G58" s="59"/>
      <c r="H58" s="59"/>
      <c r="I58" s="60"/>
    </row>
    <row r="60" spans="2:9" ht="16.5" x14ac:dyDescent="0.3">
      <c r="C60" s="52" t="s">
        <v>94</v>
      </c>
      <c r="D60" s="53"/>
      <c r="E60" s="53"/>
      <c r="F60" s="53"/>
      <c r="G60" s="53"/>
      <c r="H60" s="53"/>
      <c r="I60" s="54"/>
    </row>
    <row r="61" spans="2:9" ht="13.75" x14ac:dyDescent="0.25">
      <c r="C61" s="55" t="s">
        <v>95</v>
      </c>
      <c r="D61" s="56"/>
      <c r="E61" s="57"/>
      <c r="F61" s="58" t="b">
        <v>1</v>
      </c>
      <c r="G61" s="59"/>
      <c r="H61" s="59"/>
      <c r="I61" s="60"/>
    </row>
    <row r="63" spans="2:9" ht="17.850000000000001" x14ac:dyDescent="0.3">
      <c r="B63" s="42" t="s">
        <v>96</v>
      </c>
    </row>
    <row r="65" spans="2:24" ht="52.15" x14ac:dyDescent="0.2">
      <c r="C65" s="44" t="s">
        <v>97</v>
      </c>
      <c r="D65" s="40" t="s">
        <v>98</v>
      </c>
      <c r="E65" s="40" t="s">
        <v>99</v>
      </c>
      <c r="F65" s="40" t="s">
        <v>100</v>
      </c>
      <c r="G65" s="40" t="s">
        <v>213</v>
      </c>
      <c r="H65" s="40" t="s">
        <v>214</v>
      </c>
      <c r="I65" s="40" t="s">
        <v>215</v>
      </c>
      <c r="J65" s="40" t="s">
        <v>216</v>
      </c>
      <c r="K65" s="40" t="s">
        <v>217</v>
      </c>
      <c r="L65" s="40" t="s">
        <v>218</v>
      </c>
      <c r="M65" s="40" t="s">
        <v>219</v>
      </c>
      <c r="N65" s="40" t="s">
        <v>220</v>
      </c>
      <c r="O65" s="40" t="s">
        <v>221</v>
      </c>
      <c r="P65" s="40" t="s">
        <v>222</v>
      </c>
      <c r="Q65" s="40" t="s">
        <v>223</v>
      </c>
      <c r="R65" s="40" t="s">
        <v>224</v>
      </c>
      <c r="S65" s="40" t="s">
        <v>225</v>
      </c>
      <c r="T65" s="40" t="s">
        <v>226</v>
      </c>
      <c r="U65" s="40" t="s">
        <v>227</v>
      </c>
      <c r="V65" s="40" t="s">
        <v>228</v>
      </c>
      <c r="W65" s="40" t="s">
        <v>229</v>
      </c>
      <c r="X65" s="40" t="s">
        <v>230</v>
      </c>
    </row>
    <row r="66" spans="2:24" x14ac:dyDescent="0.2">
      <c r="B66" s="47" t="s">
        <v>231</v>
      </c>
      <c r="C66" s="48" t="s">
        <v>101</v>
      </c>
      <c r="D66" s="43">
        <v>1</v>
      </c>
      <c r="E66" s="43">
        <v>1</v>
      </c>
      <c r="F66" s="43">
        <v>0</v>
      </c>
      <c r="G66" s="43">
        <v>5</v>
      </c>
      <c r="H66" s="43">
        <v>27.777777777777786</v>
      </c>
      <c r="I66" s="43">
        <v>0</v>
      </c>
      <c r="J66" s="43">
        <v>100</v>
      </c>
      <c r="K66" s="43" t="s">
        <v>232</v>
      </c>
      <c r="L66" s="43" t="s">
        <v>232</v>
      </c>
      <c r="M66" s="43">
        <v>5</v>
      </c>
      <c r="N66" s="43">
        <v>83.333333333333343</v>
      </c>
      <c r="O66" s="43">
        <v>0</v>
      </c>
      <c r="P66" s="43">
        <v>100</v>
      </c>
      <c r="Q66" s="43" t="s">
        <v>232</v>
      </c>
      <c r="R66" s="43" t="s">
        <v>232</v>
      </c>
      <c r="S66" s="43">
        <v>4</v>
      </c>
      <c r="T66" s="43">
        <v>66.666666666666671</v>
      </c>
      <c r="U66" s="43">
        <v>0</v>
      </c>
      <c r="V66" s="43">
        <v>100</v>
      </c>
      <c r="W66" s="43" t="s">
        <v>232</v>
      </c>
      <c r="X66" s="43" t="s">
        <v>232</v>
      </c>
    </row>
    <row r="67" spans="2:24" x14ac:dyDescent="0.2">
      <c r="B67" s="47" t="s">
        <v>233</v>
      </c>
      <c r="C67" s="48" t="s">
        <v>102</v>
      </c>
      <c r="D67" s="43">
        <v>1</v>
      </c>
      <c r="E67" s="43">
        <v>2</v>
      </c>
      <c r="F67" s="43">
        <v>0</v>
      </c>
      <c r="G67" s="43">
        <v>5</v>
      </c>
      <c r="H67" s="43">
        <v>27.777777777777786</v>
      </c>
      <c r="I67" s="43">
        <v>0</v>
      </c>
      <c r="J67" s="43">
        <v>100</v>
      </c>
      <c r="K67" s="43" t="s">
        <v>232</v>
      </c>
      <c r="L67" s="43" t="s">
        <v>232</v>
      </c>
      <c r="M67" s="43">
        <v>5</v>
      </c>
      <c r="N67" s="43">
        <v>83.333333333333343</v>
      </c>
      <c r="O67" s="43">
        <v>0</v>
      </c>
      <c r="P67" s="43">
        <v>100</v>
      </c>
      <c r="Q67" s="43" t="s">
        <v>232</v>
      </c>
      <c r="R67" s="43" t="s">
        <v>232</v>
      </c>
      <c r="S67" s="43">
        <v>4</v>
      </c>
      <c r="T67" s="43">
        <v>66.666666666666671</v>
      </c>
      <c r="U67" s="43">
        <v>0</v>
      </c>
      <c r="V67" s="43">
        <v>100</v>
      </c>
      <c r="W67" s="43" t="s">
        <v>232</v>
      </c>
      <c r="X67" s="43" t="s">
        <v>232</v>
      </c>
    </row>
    <row r="68" spans="2:24" x14ac:dyDescent="0.2">
      <c r="B68" s="47" t="s">
        <v>234</v>
      </c>
      <c r="C68" s="48" t="s">
        <v>103</v>
      </c>
      <c r="D68" s="43">
        <v>1</v>
      </c>
      <c r="E68" s="43">
        <v>3</v>
      </c>
      <c r="F68" s="43">
        <v>0</v>
      </c>
      <c r="G68" s="43">
        <v>5</v>
      </c>
      <c r="H68" s="43">
        <v>27.777777777777786</v>
      </c>
      <c r="I68" s="43">
        <v>0</v>
      </c>
      <c r="J68" s="43">
        <v>100</v>
      </c>
      <c r="K68" s="43" t="s">
        <v>232</v>
      </c>
      <c r="L68" s="43" t="s">
        <v>232</v>
      </c>
      <c r="M68" s="43">
        <v>5</v>
      </c>
      <c r="N68" s="43">
        <v>83.333333333333343</v>
      </c>
      <c r="O68" s="43">
        <v>0</v>
      </c>
      <c r="P68" s="43">
        <v>100</v>
      </c>
      <c r="Q68" s="43" t="s">
        <v>232</v>
      </c>
      <c r="R68" s="43" t="s">
        <v>232</v>
      </c>
      <c r="S68" s="43">
        <v>4</v>
      </c>
      <c r="T68" s="43">
        <v>66.666666666666671</v>
      </c>
      <c r="U68" s="43">
        <v>0</v>
      </c>
      <c r="V68" s="43">
        <v>100</v>
      </c>
      <c r="W68" s="43" t="s">
        <v>232</v>
      </c>
      <c r="X68" s="43" t="s">
        <v>232</v>
      </c>
    </row>
    <row r="69" spans="2:24" x14ac:dyDescent="0.2">
      <c r="B69" s="47" t="s">
        <v>235</v>
      </c>
      <c r="C69" s="48" t="s">
        <v>104</v>
      </c>
      <c r="D69" s="43">
        <v>1</v>
      </c>
      <c r="E69" s="43">
        <v>4</v>
      </c>
      <c r="F69" s="43">
        <v>0</v>
      </c>
      <c r="G69" s="43">
        <v>5</v>
      </c>
      <c r="H69" s="43">
        <v>27.777777777777786</v>
      </c>
      <c r="I69" s="43">
        <v>0</v>
      </c>
      <c r="J69" s="43">
        <v>100</v>
      </c>
      <c r="K69" s="43" t="s">
        <v>232</v>
      </c>
      <c r="L69" s="43" t="s">
        <v>232</v>
      </c>
      <c r="M69" s="43">
        <v>5</v>
      </c>
      <c r="N69" s="43">
        <v>83.333333333333343</v>
      </c>
      <c r="O69" s="43">
        <v>0</v>
      </c>
      <c r="P69" s="43">
        <v>100</v>
      </c>
      <c r="Q69" s="43" t="s">
        <v>232</v>
      </c>
      <c r="R69" s="43" t="s">
        <v>232</v>
      </c>
      <c r="S69" s="43">
        <v>4</v>
      </c>
      <c r="T69" s="43">
        <v>66.666666666666671</v>
      </c>
      <c r="U69" s="43">
        <v>0</v>
      </c>
      <c r="V69" s="43">
        <v>100</v>
      </c>
      <c r="W69" s="43" t="s">
        <v>232</v>
      </c>
      <c r="X69" s="43" t="s">
        <v>232</v>
      </c>
    </row>
    <row r="70" spans="2:24" x14ac:dyDescent="0.2">
      <c r="B70" s="47" t="s">
        <v>236</v>
      </c>
      <c r="C70" s="48" t="s">
        <v>105</v>
      </c>
      <c r="D70" s="43">
        <v>2</v>
      </c>
      <c r="E70" s="43">
        <v>1</v>
      </c>
      <c r="F70" s="43">
        <v>1</v>
      </c>
      <c r="G70" s="43">
        <v>5</v>
      </c>
      <c r="H70" s="43">
        <v>27.777777777777786</v>
      </c>
      <c r="I70" s="43">
        <v>0</v>
      </c>
      <c r="J70" s="43">
        <v>100</v>
      </c>
      <c r="K70" s="43" t="s">
        <v>232</v>
      </c>
      <c r="L70" s="43" t="s">
        <v>232</v>
      </c>
      <c r="M70" s="43">
        <v>5</v>
      </c>
      <c r="N70" s="43">
        <v>83.333333333333343</v>
      </c>
      <c r="O70" s="43">
        <v>0</v>
      </c>
      <c r="P70" s="43">
        <v>100</v>
      </c>
      <c r="Q70" s="43" t="s">
        <v>232</v>
      </c>
      <c r="R70" s="43" t="s">
        <v>232</v>
      </c>
      <c r="S70" s="43">
        <v>4</v>
      </c>
      <c r="T70" s="43">
        <v>66.666666666666671</v>
      </c>
      <c r="U70" s="43">
        <v>0</v>
      </c>
      <c r="V70" s="43">
        <v>100</v>
      </c>
      <c r="W70" s="43" t="s">
        <v>232</v>
      </c>
      <c r="X70" s="43" t="s">
        <v>232</v>
      </c>
    </row>
    <row r="71" spans="2:24" x14ac:dyDescent="0.2">
      <c r="B71" s="47" t="s">
        <v>237</v>
      </c>
      <c r="C71" s="48" t="s">
        <v>106</v>
      </c>
      <c r="D71" s="43">
        <v>2</v>
      </c>
      <c r="E71" s="43">
        <v>1</v>
      </c>
      <c r="F71" s="43">
        <v>2</v>
      </c>
      <c r="G71" s="43">
        <v>5</v>
      </c>
      <c r="H71" s="43">
        <v>27.777777777777786</v>
      </c>
      <c r="I71" s="43">
        <v>0</v>
      </c>
      <c r="J71" s="43">
        <v>100</v>
      </c>
      <c r="K71" s="43" t="s">
        <v>232</v>
      </c>
      <c r="L71" s="43" t="s">
        <v>232</v>
      </c>
      <c r="M71" s="43">
        <v>5</v>
      </c>
      <c r="N71" s="43">
        <v>83.333333333333343</v>
      </c>
      <c r="O71" s="43">
        <v>0</v>
      </c>
      <c r="P71" s="43">
        <v>100</v>
      </c>
      <c r="Q71" s="43" t="s">
        <v>232</v>
      </c>
      <c r="R71" s="43" t="s">
        <v>232</v>
      </c>
      <c r="S71" s="43">
        <v>4</v>
      </c>
      <c r="T71" s="43">
        <v>66.666666666666671</v>
      </c>
      <c r="U71" s="43">
        <v>0</v>
      </c>
      <c r="V71" s="43">
        <v>100</v>
      </c>
      <c r="W71" s="43" t="s">
        <v>232</v>
      </c>
      <c r="X71" s="43" t="s">
        <v>232</v>
      </c>
    </row>
    <row r="72" spans="2:24" x14ac:dyDescent="0.2">
      <c r="B72" s="47" t="s">
        <v>238</v>
      </c>
      <c r="C72" s="48" t="s">
        <v>107</v>
      </c>
      <c r="D72" s="43">
        <v>2</v>
      </c>
      <c r="E72" s="43">
        <v>1</v>
      </c>
      <c r="F72" s="43">
        <v>3</v>
      </c>
      <c r="G72" s="43">
        <v>5</v>
      </c>
      <c r="H72" s="43">
        <v>27.777777777777786</v>
      </c>
      <c r="I72" s="43">
        <v>0</v>
      </c>
      <c r="J72" s="43">
        <v>100</v>
      </c>
      <c r="K72" s="43" t="s">
        <v>232</v>
      </c>
      <c r="L72" s="43" t="s">
        <v>232</v>
      </c>
      <c r="M72" s="43">
        <v>5</v>
      </c>
      <c r="N72" s="43">
        <v>83.333333333333343</v>
      </c>
      <c r="O72" s="43">
        <v>0</v>
      </c>
      <c r="P72" s="43">
        <v>100</v>
      </c>
      <c r="Q72" s="43" t="s">
        <v>232</v>
      </c>
      <c r="R72" s="43" t="s">
        <v>232</v>
      </c>
      <c r="S72" s="43">
        <v>4</v>
      </c>
      <c r="T72" s="43">
        <v>66.666666666666671</v>
      </c>
      <c r="U72" s="43">
        <v>0</v>
      </c>
      <c r="V72" s="43">
        <v>100</v>
      </c>
      <c r="W72" s="43" t="s">
        <v>232</v>
      </c>
      <c r="X72" s="43" t="s">
        <v>232</v>
      </c>
    </row>
    <row r="73" spans="2:24" x14ac:dyDescent="0.2">
      <c r="B73" s="47" t="s">
        <v>239</v>
      </c>
      <c r="C73" s="48" t="s">
        <v>108</v>
      </c>
      <c r="D73" s="43">
        <v>2</v>
      </c>
      <c r="E73" s="43">
        <v>1</v>
      </c>
      <c r="F73" s="43">
        <v>4</v>
      </c>
      <c r="G73" s="43">
        <v>5</v>
      </c>
      <c r="H73" s="43">
        <v>27.777777777777786</v>
      </c>
      <c r="I73" s="43">
        <v>0</v>
      </c>
      <c r="J73" s="43">
        <v>100</v>
      </c>
      <c r="K73" s="43" t="s">
        <v>232</v>
      </c>
      <c r="L73" s="43" t="s">
        <v>232</v>
      </c>
      <c r="M73" s="43">
        <v>5</v>
      </c>
      <c r="N73" s="43">
        <v>83.333333333333343</v>
      </c>
      <c r="O73" s="43">
        <v>0</v>
      </c>
      <c r="P73" s="43">
        <v>100</v>
      </c>
      <c r="Q73" s="43" t="s">
        <v>232</v>
      </c>
      <c r="R73" s="43" t="s">
        <v>232</v>
      </c>
      <c r="S73" s="43">
        <v>4</v>
      </c>
      <c r="T73" s="43">
        <v>66.666666666666671</v>
      </c>
      <c r="U73" s="43">
        <v>0</v>
      </c>
      <c r="V73" s="43">
        <v>100</v>
      </c>
      <c r="W73" s="43" t="s">
        <v>232</v>
      </c>
      <c r="X73" s="43" t="s">
        <v>232</v>
      </c>
    </row>
    <row r="74" spans="2:24" x14ac:dyDescent="0.2">
      <c r="B74" s="47" t="s">
        <v>240</v>
      </c>
      <c r="C74" s="48" t="s">
        <v>109</v>
      </c>
      <c r="D74" s="43">
        <v>2</v>
      </c>
      <c r="E74" s="43">
        <v>2</v>
      </c>
      <c r="F74" s="43">
        <v>1</v>
      </c>
      <c r="G74" s="43">
        <v>5</v>
      </c>
      <c r="H74" s="43">
        <v>27.777777777777786</v>
      </c>
      <c r="I74" s="43">
        <v>0</v>
      </c>
      <c r="J74" s="43">
        <v>100</v>
      </c>
      <c r="K74" s="43" t="s">
        <v>232</v>
      </c>
      <c r="L74" s="43" t="s">
        <v>232</v>
      </c>
      <c r="M74" s="43">
        <v>5</v>
      </c>
      <c r="N74" s="43">
        <v>83.333333333333343</v>
      </c>
      <c r="O74" s="43">
        <v>0</v>
      </c>
      <c r="P74" s="43">
        <v>100</v>
      </c>
      <c r="Q74" s="43" t="s">
        <v>232</v>
      </c>
      <c r="R74" s="43" t="s">
        <v>232</v>
      </c>
      <c r="S74" s="43">
        <v>4</v>
      </c>
      <c r="T74" s="43">
        <v>66.666666666666671</v>
      </c>
      <c r="U74" s="43">
        <v>0</v>
      </c>
      <c r="V74" s="43">
        <v>100</v>
      </c>
      <c r="W74" s="43" t="s">
        <v>232</v>
      </c>
      <c r="X74" s="43" t="s">
        <v>232</v>
      </c>
    </row>
    <row r="75" spans="2:24" x14ac:dyDescent="0.2">
      <c r="B75" s="47" t="s">
        <v>241</v>
      </c>
      <c r="C75" s="48" t="s">
        <v>110</v>
      </c>
      <c r="D75" s="43">
        <v>2</v>
      </c>
      <c r="E75" s="43">
        <v>2</v>
      </c>
      <c r="F75" s="43">
        <v>2</v>
      </c>
      <c r="G75" s="43">
        <v>5</v>
      </c>
      <c r="H75" s="43">
        <v>27.777777777777786</v>
      </c>
      <c r="I75" s="43">
        <v>0</v>
      </c>
      <c r="J75" s="43">
        <v>100</v>
      </c>
      <c r="K75" s="43" t="s">
        <v>232</v>
      </c>
      <c r="L75" s="43" t="s">
        <v>232</v>
      </c>
      <c r="M75" s="43">
        <v>5</v>
      </c>
      <c r="N75" s="43">
        <v>83.333333333333343</v>
      </c>
      <c r="O75" s="43">
        <v>0</v>
      </c>
      <c r="P75" s="43">
        <v>100</v>
      </c>
      <c r="Q75" s="43" t="s">
        <v>232</v>
      </c>
      <c r="R75" s="43" t="s">
        <v>232</v>
      </c>
      <c r="S75" s="43">
        <v>4</v>
      </c>
      <c r="T75" s="43">
        <v>66.666666666666671</v>
      </c>
      <c r="U75" s="43">
        <v>0</v>
      </c>
      <c r="V75" s="43">
        <v>100</v>
      </c>
      <c r="W75" s="43" t="s">
        <v>232</v>
      </c>
      <c r="X75" s="43" t="s">
        <v>232</v>
      </c>
    </row>
    <row r="76" spans="2:24" x14ac:dyDescent="0.2">
      <c r="B76" s="47" t="s">
        <v>242</v>
      </c>
      <c r="C76" s="48" t="s">
        <v>111</v>
      </c>
      <c r="D76" s="43">
        <v>2</v>
      </c>
      <c r="E76" s="43">
        <v>2</v>
      </c>
      <c r="F76" s="43">
        <v>3</v>
      </c>
      <c r="G76" s="43">
        <v>5</v>
      </c>
      <c r="H76" s="43">
        <v>27.777777777777786</v>
      </c>
      <c r="I76" s="43">
        <v>0</v>
      </c>
      <c r="J76" s="43">
        <v>100</v>
      </c>
      <c r="K76" s="43" t="s">
        <v>232</v>
      </c>
      <c r="L76" s="43" t="s">
        <v>232</v>
      </c>
      <c r="M76" s="43">
        <v>5</v>
      </c>
      <c r="N76" s="43">
        <v>83.333333333333343</v>
      </c>
      <c r="O76" s="43">
        <v>0</v>
      </c>
      <c r="P76" s="43">
        <v>100</v>
      </c>
      <c r="Q76" s="43" t="s">
        <v>232</v>
      </c>
      <c r="R76" s="43" t="s">
        <v>232</v>
      </c>
      <c r="S76" s="43">
        <v>4</v>
      </c>
      <c r="T76" s="43">
        <v>66.666666666666671</v>
      </c>
      <c r="U76" s="43">
        <v>0</v>
      </c>
      <c r="V76" s="43">
        <v>100</v>
      </c>
      <c r="W76" s="43" t="s">
        <v>232</v>
      </c>
      <c r="X76" s="43" t="s">
        <v>232</v>
      </c>
    </row>
    <row r="77" spans="2:24" x14ac:dyDescent="0.2">
      <c r="B77" s="47" t="s">
        <v>243</v>
      </c>
      <c r="C77" s="48" t="s">
        <v>112</v>
      </c>
      <c r="D77" s="43">
        <v>2</v>
      </c>
      <c r="E77" s="43">
        <v>2</v>
      </c>
      <c r="F77" s="43">
        <v>4</v>
      </c>
      <c r="G77" s="43">
        <v>5</v>
      </c>
      <c r="H77" s="43">
        <v>27.777777777777786</v>
      </c>
      <c r="I77" s="43">
        <v>0</v>
      </c>
      <c r="J77" s="43">
        <v>100</v>
      </c>
      <c r="K77" s="43" t="s">
        <v>232</v>
      </c>
      <c r="L77" s="43" t="s">
        <v>232</v>
      </c>
      <c r="M77" s="43">
        <v>5</v>
      </c>
      <c r="N77" s="43">
        <v>83.333333333333343</v>
      </c>
      <c r="O77" s="43">
        <v>0</v>
      </c>
      <c r="P77" s="43">
        <v>100</v>
      </c>
      <c r="Q77" s="43" t="s">
        <v>232</v>
      </c>
      <c r="R77" s="43" t="s">
        <v>232</v>
      </c>
      <c r="S77" s="43">
        <v>4</v>
      </c>
      <c r="T77" s="43">
        <v>66.666666666666671</v>
      </c>
      <c r="U77" s="43">
        <v>0</v>
      </c>
      <c r="V77" s="43">
        <v>100</v>
      </c>
      <c r="W77" s="43" t="s">
        <v>232</v>
      </c>
      <c r="X77" s="43" t="s">
        <v>232</v>
      </c>
    </row>
    <row r="78" spans="2:24" x14ac:dyDescent="0.2">
      <c r="B78" s="47" t="s">
        <v>244</v>
      </c>
      <c r="C78" s="48" t="s">
        <v>113</v>
      </c>
      <c r="D78" s="43">
        <v>2</v>
      </c>
      <c r="E78" s="43">
        <v>3</v>
      </c>
      <c r="F78" s="43">
        <v>1</v>
      </c>
      <c r="G78" s="43">
        <v>5</v>
      </c>
      <c r="H78" s="43">
        <v>27.777777777777786</v>
      </c>
      <c r="I78" s="43">
        <v>0</v>
      </c>
      <c r="J78" s="43">
        <v>100</v>
      </c>
      <c r="K78" s="43" t="s">
        <v>232</v>
      </c>
      <c r="L78" s="43" t="s">
        <v>232</v>
      </c>
      <c r="M78" s="43">
        <v>5</v>
      </c>
      <c r="N78" s="43">
        <v>83.333333333333343</v>
      </c>
      <c r="O78" s="43">
        <v>0</v>
      </c>
      <c r="P78" s="43">
        <v>100</v>
      </c>
      <c r="Q78" s="43" t="s">
        <v>232</v>
      </c>
      <c r="R78" s="43" t="s">
        <v>232</v>
      </c>
      <c r="S78" s="43">
        <v>4</v>
      </c>
      <c r="T78" s="43">
        <v>66.666666666666671</v>
      </c>
      <c r="U78" s="43">
        <v>0</v>
      </c>
      <c r="V78" s="43">
        <v>100</v>
      </c>
      <c r="W78" s="43" t="s">
        <v>232</v>
      </c>
      <c r="X78" s="43" t="s">
        <v>232</v>
      </c>
    </row>
    <row r="79" spans="2:24" x14ac:dyDescent="0.2">
      <c r="B79" s="47" t="s">
        <v>245</v>
      </c>
      <c r="C79" s="48" t="s">
        <v>114</v>
      </c>
      <c r="D79" s="43">
        <v>2</v>
      </c>
      <c r="E79" s="43">
        <v>3</v>
      </c>
      <c r="F79" s="43">
        <v>2</v>
      </c>
      <c r="G79" s="43">
        <v>5</v>
      </c>
      <c r="H79" s="43">
        <v>27.777777777777786</v>
      </c>
      <c r="I79" s="43">
        <v>0</v>
      </c>
      <c r="J79" s="43">
        <v>100</v>
      </c>
      <c r="K79" s="43" t="s">
        <v>232</v>
      </c>
      <c r="L79" s="43" t="s">
        <v>232</v>
      </c>
      <c r="M79" s="43">
        <v>5</v>
      </c>
      <c r="N79" s="43">
        <v>83.333333333333343</v>
      </c>
      <c r="O79" s="43">
        <v>0</v>
      </c>
      <c r="P79" s="43">
        <v>100</v>
      </c>
      <c r="Q79" s="43" t="s">
        <v>232</v>
      </c>
      <c r="R79" s="43" t="s">
        <v>232</v>
      </c>
      <c r="S79" s="43">
        <v>4</v>
      </c>
      <c r="T79" s="43">
        <v>66.666666666666671</v>
      </c>
      <c r="U79" s="43">
        <v>0</v>
      </c>
      <c r="V79" s="43">
        <v>100</v>
      </c>
      <c r="W79" s="43" t="s">
        <v>232</v>
      </c>
      <c r="X79" s="43" t="s">
        <v>232</v>
      </c>
    </row>
    <row r="80" spans="2:24" x14ac:dyDescent="0.2">
      <c r="B80" s="47" t="s">
        <v>246</v>
      </c>
      <c r="C80" s="48" t="s">
        <v>115</v>
      </c>
      <c r="D80" s="43">
        <v>2</v>
      </c>
      <c r="E80" s="43">
        <v>3</v>
      </c>
      <c r="F80" s="43">
        <v>3</v>
      </c>
      <c r="G80" s="43">
        <v>5</v>
      </c>
      <c r="H80" s="43">
        <v>27.777777777777786</v>
      </c>
      <c r="I80" s="43">
        <v>0</v>
      </c>
      <c r="J80" s="43">
        <v>100</v>
      </c>
      <c r="K80" s="43" t="s">
        <v>232</v>
      </c>
      <c r="L80" s="43" t="s">
        <v>232</v>
      </c>
      <c r="M80" s="43">
        <v>5</v>
      </c>
      <c r="N80" s="43">
        <v>83.333333333333343</v>
      </c>
      <c r="O80" s="43">
        <v>0</v>
      </c>
      <c r="P80" s="43">
        <v>100</v>
      </c>
      <c r="Q80" s="43" t="s">
        <v>232</v>
      </c>
      <c r="R80" s="43" t="s">
        <v>232</v>
      </c>
      <c r="S80" s="43">
        <v>4</v>
      </c>
      <c r="T80" s="43">
        <v>66.666666666666671</v>
      </c>
      <c r="U80" s="43">
        <v>0</v>
      </c>
      <c r="V80" s="43">
        <v>100</v>
      </c>
      <c r="W80" s="43" t="s">
        <v>232</v>
      </c>
      <c r="X80" s="43" t="s">
        <v>232</v>
      </c>
    </row>
    <row r="81" spans="2:24" x14ac:dyDescent="0.2">
      <c r="B81" s="47" t="s">
        <v>247</v>
      </c>
      <c r="C81" s="48" t="s">
        <v>116</v>
      </c>
      <c r="D81" s="43">
        <v>2</v>
      </c>
      <c r="E81" s="43">
        <v>3</v>
      </c>
      <c r="F81" s="43">
        <v>4</v>
      </c>
      <c r="G81" s="43">
        <v>5</v>
      </c>
      <c r="H81" s="43">
        <v>27.777777777777786</v>
      </c>
      <c r="I81" s="43">
        <v>0</v>
      </c>
      <c r="J81" s="43">
        <v>100</v>
      </c>
      <c r="K81" s="43" t="s">
        <v>232</v>
      </c>
      <c r="L81" s="43" t="s">
        <v>232</v>
      </c>
      <c r="M81" s="43">
        <v>5</v>
      </c>
      <c r="N81" s="43">
        <v>83.333333333333343</v>
      </c>
      <c r="O81" s="43">
        <v>0</v>
      </c>
      <c r="P81" s="43">
        <v>100</v>
      </c>
      <c r="Q81" s="43" t="s">
        <v>232</v>
      </c>
      <c r="R81" s="43" t="s">
        <v>232</v>
      </c>
      <c r="S81" s="43">
        <v>4</v>
      </c>
      <c r="T81" s="43">
        <v>66.666666666666671</v>
      </c>
      <c r="U81" s="43">
        <v>0</v>
      </c>
      <c r="V81" s="43">
        <v>100</v>
      </c>
      <c r="W81" s="43" t="s">
        <v>232</v>
      </c>
      <c r="X81" s="43" t="s">
        <v>232</v>
      </c>
    </row>
    <row r="82" spans="2:24" x14ac:dyDescent="0.2">
      <c r="B82" s="47" t="s">
        <v>248</v>
      </c>
      <c r="C82" s="48" t="s">
        <v>117</v>
      </c>
      <c r="D82" s="43">
        <v>2</v>
      </c>
      <c r="E82" s="43">
        <v>4</v>
      </c>
      <c r="F82" s="43">
        <v>1</v>
      </c>
      <c r="G82" s="43">
        <v>5</v>
      </c>
      <c r="H82" s="43">
        <v>27.777777777777786</v>
      </c>
      <c r="I82" s="43">
        <v>0</v>
      </c>
      <c r="J82" s="43">
        <v>100</v>
      </c>
      <c r="K82" s="43" t="s">
        <v>232</v>
      </c>
      <c r="L82" s="43" t="s">
        <v>232</v>
      </c>
      <c r="M82" s="43">
        <v>5</v>
      </c>
      <c r="N82" s="43">
        <v>83.333333333333343</v>
      </c>
      <c r="O82" s="43">
        <v>0</v>
      </c>
      <c r="P82" s="43">
        <v>100</v>
      </c>
      <c r="Q82" s="43" t="s">
        <v>232</v>
      </c>
      <c r="R82" s="43" t="s">
        <v>232</v>
      </c>
      <c r="S82" s="43">
        <v>4</v>
      </c>
      <c r="T82" s="43">
        <v>66.666666666666671</v>
      </c>
      <c r="U82" s="43">
        <v>0</v>
      </c>
      <c r="V82" s="43">
        <v>100</v>
      </c>
      <c r="W82" s="43" t="s">
        <v>232</v>
      </c>
      <c r="X82" s="43" t="s">
        <v>232</v>
      </c>
    </row>
    <row r="83" spans="2:24" x14ac:dyDescent="0.2">
      <c r="B83" s="47" t="s">
        <v>249</v>
      </c>
      <c r="C83" s="48" t="s">
        <v>118</v>
      </c>
      <c r="D83" s="43">
        <v>2</v>
      </c>
      <c r="E83" s="43">
        <v>4</v>
      </c>
      <c r="F83" s="43">
        <v>2</v>
      </c>
      <c r="G83" s="43">
        <v>5</v>
      </c>
      <c r="H83" s="43">
        <v>27.777777777777786</v>
      </c>
      <c r="I83" s="43">
        <v>0</v>
      </c>
      <c r="J83" s="43">
        <v>100</v>
      </c>
      <c r="K83" s="43" t="s">
        <v>232</v>
      </c>
      <c r="L83" s="43" t="s">
        <v>232</v>
      </c>
      <c r="M83" s="43">
        <v>5</v>
      </c>
      <c r="N83" s="43">
        <v>83.333333333333343</v>
      </c>
      <c r="O83" s="43">
        <v>0</v>
      </c>
      <c r="P83" s="43">
        <v>100</v>
      </c>
      <c r="Q83" s="43" t="s">
        <v>232</v>
      </c>
      <c r="R83" s="43" t="s">
        <v>232</v>
      </c>
      <c r="S83" s="43">
        <v>4</v>
      </c>
      <c r="T83" s="43">
        <v>66.666666666666671</v>
      </c>
      <c r="U83" s="43">
        <v>0</v>
      </c>
      <c r="V83" s="43">
        <v>100</v>
      </c>
      <c r="W83" s="43" t="s">
        <v>232</v>
      </c>
      <c r="X83" s="43" t="s">
        <v>232</v>
      </c>
    </row>
    <row r="84" spans="2:24" x14ac:dyDescent="0.2">
      <c r="B84" s="47" t="s">
        <v>250</v>
      </c>
      <c r="C84" s="48" t="s">
        <v>119</v>
      </c>
      <c r="D84" s="43">
        <v>2</v>
      </c>
      <c r="E84" s="43">
        <v>4</v>
      </c>
      <c r="F84" s="43">
        <v>3</v>
      </c>
      <c r="G84" s="43">
        <v>5</v>
      </c>
      <c r="H84" s="43">
        <v>27.777777777777786</v>
      </c>
      <c r="I84" s="43">
        <v>0</v>
      </c>
      <c r="J84" s="43">
        <v>100</v>
      </c>
      <c r="K84" s="43" t="s">
        <v>232</v>
      </c>
      <c r="L84" s="43" t="s">
        <v>232</v>
      </c>
      <c r="M84" s="43">
        <v>5</v>
      </c>
      <c r="N84" s="43">
        <v>83.333333333333343</v>
      </c>
      <c r="O84" s="43">
        <v>0</v>
      </c>
      <c r="P84" s="43">
        <v>100</v>
      </c>
      <c r="Q84" s="43" t="s">
        <v>232</v>
      </c>
      <c r="R84" s="43" t="s">
        <v>232</v>
      </c>
      <c r="S84" s="43">
        <v>4</v>
      </c>
      <c r="T84" s="43">
        <v>66.666666666666671</v>
      </c>
      <c r="U84" s="43">
        <v>0</v>
      </c>
      <c r="V84" s="43">
        <v>100</v>
      </c>
      <c r="W84" s="43" t="s">
        <v>232</v>
      </c>
      <c r="X84" s="43" t="s">
        <v>232</v>
      </c>
    </row>
    <row r="85" spans="2:24" x14ac:dyDescent="0.2">
      <c r="B85" s="47" t="s">
        <v>251</v>
      </c>
      <c r="C85" s="48" t="s">
        <v>120</v>
      </c>
      <c r="D85" s="43">
        <v>2</v>
      </c>
      <c r="E85" s="43">
        <v>4</v>
      </c>
      <c r="F85" s="43">
        <v>4</v>
      </c>
      <c r="G85" s="43">
        <v>5</v>
      </c>
      <c r="H85" s="43">
        <v>27.777777777777786</v>
      </c>
      <c r="I85" s="43">
        <v>0</v>
      </c>
      <c r="J85" s="43">
        <v>100</v>
      </c>
      <c r="K85" s="43" t="s">
        <v>232</v>
      </c>
      <c r="L85" s="43" t="s">
        <v>232</v>
      </c>
      <c r="M85" s="43">
        <v>5</v>
      </c>
      <c r="N85" s="43">
        <v>83.333333333333343</v>
      </c>
      <c r="O85" s="43">
        <v>0</v>
      </c>
      <c r="P85" s="43">
        <v>100</v>
      </c>
      <c r="Q85" s="43" t="s">
        <v>232</v>
      </c>
      <c r="R85" s="43" t="s">
        <v>232</v>
      </c>
      <c r="S85" s="43">
        <v>4</v>
      </c>
      <c r="T85" s="43">
        <v>66.666666666666671</v>
      </c>
      <c r="U85" s="43">
        <v>0</v>
      </c>
      <c r="V85" s="43">
        <v>100</v>
      </c>
      <c r="W85" s="43" t="s">
        <v>232</v>
      </c>
      <c r="X85" s="43" t="s">
        <v>232</v>
      </c>
    </row>
    <row r="87" spans="2:24" ht="17.850000000000001" x14ac:dyDescent="0.3">
      <c r="B87" s="42" t="s">
        <v>157</v>
      </c>
      <c r="G87" s="42" t="s">
        <v>159</v>
      </c>
      <c r="L87" s="42" t="s">
        <v>160</v>
      </c>
    </row>
    <row r="89" spans="2:24" ht="16.5" x14ac:dyDescent="0.3">
      <c r="C89" s="63" t="s">
        <v>252</v>
      </c>
      <c r="D89" s="64"/>
      <c r="E89" s="65"/>
      <c r="H89" s="63" t="s">
        <v>253</v>
      </c>
      <c r="I89" s="64"/>
      <c r="J89" s="65"/>
      <c r="M89" s="63" t="s">
        <v>254</v>
      </c>
      <c r="N89" s="64"/>
      <c r="O89" s="65"/>
    </row>
    <row r="90" spans="2:24" x14ac:dyDescent="0.2">
      <c r="C90" s="44" t="s">
        <v>255</v>
      </c>
      <c r="D90" s="49" t="s">
        <v>10</v>
      </c>
      <c r="E90" s="49" t="s">
        <v>16</v>
      </c>
      <c r="H90" s="44" t="s">
        <v>255</v>
      </c>
      <c r="I90" s="49" t="s">
        <v>10</v>
      </c>
      <c r="J90" s="49" t="s">
        <v>16</v>
      </c>
      <c r="M90" s="44" t="s">
        <v>255</v>
      </c>
      <c r="N90" s="49" t="s">
        <v>10</v>
      </c>
      <c r="O90" s="49" t="s">
        <v>16</v>
      </c>
    </row>
    <row r="91" spans="2:24" x14ac:dyDescent="0.2">
      <c r="C91" s="44">
        <v>1</v>
      </c>
      <c r="D91" s="43">
        <v>13</v>
      </c>
      <c r="E91" s="43">
        <v>0</v>
      </c>
      <c r="H91" s="44">
        <v>1</v>
      </c>
      <c r="I91" s="43">
        <v>1</v>
      </c>
      <c r="J91" s="43">
        <v>0</v>
      </c>
      <c r="M91" s="44">
        <v>1</v>
      </c>
      <c r="N91" s="43">
        <v>2</v>
      </c>
      <c r="O91" s="43">
        <v>0</v>
      </c>
    </row>
    <row r="92" spans="2:24" x14ac:dyDescent="0.2">
      <c r="C92" s="44">
        <v>2</v>
      </c>
      <c r="D92" s="43">
        <v>5</v>
      </c>
      <c r="E92" s="43">
        <v>0</v>
      </c>
      <c r="H92" s="44">
        <v>2</v>
      </c>
      <c r="I92" s="43">
        <v>5</v>
      </c>
      <c r="J92" s="43">
        <v>0</v>
      </c>
      <c r="M92" s="44">
        <v>2</v>
      </c>
      <c r="N92" s="43">
        <v>4</v>
      </c>
      <c r="O92" s="43">
        <v>0</v>
      </c>
    </row>
    <row r="94" spans="2:24" ht="16.5" x14ac:dyDescent="0.3">
      <c r="C94" s="63" t="s">
        <v>256</v>
      </c>
      <c r="D94" s="64"/>
      <c r="E94" s="65"/>
      <c r="H94" s="63" t="s">
        <v>257</v>
      </c>
      <c r="I94" s="64"/>
      <c r="J94" s="65"/>
      <c r="M94" s="63" t="s">
        <v>258</v>
      </c>
      <c r="N94" s="64"/>
      <c r="O94" s="65"/>
    </row>
    <row r="95" spans="2:24" x14ac:dyDescent="0.2">
      <c r="C95" s="44" t="s">
        <v>255</v>
      </c>
      <c r="D95" s="49" t="s">
        <v>10</v>
      </c>
      <c r="E95" s="49" t="s">
        <v>16</v>
      </c>
      <c r="H95" s="44" t="s">
        <v>255</v>
      </c>
      <c r="I95" s="49" t="s">
        <v>10</v>
      </c>
      <c r="J95" s="49" t="s">
        <v>16</v>
      </c>
      <c r="M95" s="44" t="s">
        <v>255</v>
      </c>
      <c r="N95" s="49" t="s">
        <v>10</v>
      </c>
      <c r="O95" s="49" t="s">
        <v>16</v>
      </c>
    </row>
    <row r="96" spans="2:24" x14ac:dyDescent="0.2">
      <c r="C96" s="44">
        <v>1</v>
      </c>
      <c r="D96" s="43">
        <v>13</v>
      </c>
      <c r="E96" s="43">
        <v>0</v>
      </c>
      <c r="H96" s="44">
        <v>1</v>
      </c>
      <c r="I96" s="43">
        <v>1</v>
      </c>
      <c r="J96" s="43">
        <v>0</v>
      </c>
      <c r="M96" s="44">
        <v>1</v>
      </c>
      <c r="N96" s="43">
        <v>2</v>
      </c>
      <c r="O96" s="43">
        <v>0</v>
      </c>
    </row>
    <row r="97" spans="3:15" x14ac:dyDescent="0.2">
      <c r="C97" s="44">
        <v>2</v>
      </c>
      <c r="D97" s="43">
        <v>5</v>
      </c>
      <c r="E97" s="43">
        <v>0</v>
      </c>
      <c r="H97" s="44">
        <v>2</v>
      </c>
      <c r="I97" s="43">
        <v>5</v>
      </c>
      <c r="J97" s="43">
        <v>0</v>
      </c>
      <c r="M97" s="44">
        <v>2</v>
      </c>
      <c r="N97" s="43">
        <v>4</v>
      </c>
      <c r="O97" s="43">
        <v>0</v>
      </c>
    </row>
    <row r="99" spans="3:15" ht="16.5" x14ac:dyDescent="0.3">
      <c r="C99" s="63" t="s">
        <v>259</v>
      </c>
      <c r="D99" s="64"/>
      <c r="E99" s="65"/>
      <c r="H99" s="63" t="s">
        <v>260</v>
      </c>
      <c r="I99" s="64"/>
      <c r="J99" s="65"/>
      <c r="M99" s="63" t="s">
        <v>261</v>
      </c>
      <c r="N99" s="64"/>
      <c r="O99" s="65"/>
    </row>
    <row r="100" spans="3:15" x14ac:dyDescent="0.2">
      <c r="C100" s="44" t="s">
        <v>255</v>
      </c>
      <c r="D100" s="49" t="s">
        <v>10</v>
      </c>
      <c r="E100" s="49" t="s">
        <v>16</v>
      </c>
      <c r="H100" s="44" t="s">
        <v>255</v>
      </c>
      <c r="I100" s="49" t="s">
        <v>10</v>
      </c>
      <c r="J100" s="49" t="s">
        <v>16</v>
      </c>
      <c r="M100" s="44" t="s">
        <v>255</v>
      </c>
      <c r="N100" s="49" t="s">
        <v>10</v>
      </c>
      <c r="O100" s="49" t="s">
        <v>16</v>
      </c>
    </row>
    <row r="101" spans="3:15" x14ac:dyDescent="0.2">
      <c r="C101" s="44">
        <v>1</v>
      </c>
      <c r="D101" s="43">
        <v>13</v>
      </c>
      <c r="E101" s="43">
        <v>0</v>
      </c>
      <c r="H101" s="44">
        <v>1</v>
      </c>
      <c r="I101" s="43">
        <v>1</v>
      </c>
      <c r="J101" s="43">
        <v>0</v>
      </c>
      <c r="M101" s="44">
        <v>1</v>
      </c>
      <c r="N101" s="43">
        <v>2</v>
      </c>
      <c r="O101" s="43">
        <v>0</v>
      </c>
    </row>
    <row r="102" spans="3:15" x14ac:dyDescent="0.2">
      <c r="C102" s="44">
        <v>2</v>
      </c>
      <c r="D102" s="43">
        <v>5</v>
      </c>
      <c r="E102" s="43">
        <v>0</v>
      </c>
      <c r="H102" s="44">
        <v>2</v>
      </c>
      <c r="I102" s="43">
        <v>5</v>
      </c>
      <c r="J102" s="43">
        <v>0</v>
      </c>
      <c r="M102" s="44">
        <v>2</v>
      </c>
      <c r="N102" s="43">
        <v>4</v>
      </c>
      <c r="O102" s="43">
        <v>0</v>
      </c>
    </row>
    <row r="104" spans="3:15" ht="16.5" x14ac:dyDescent="0.3">
      <c r="C104" s="63" t="s">
        <v>262</v>
      </c>
      <c r="D104" s="64"/>
      <c r="E104" s="65"/>
      <c r="H104" s="63" t="s">
        <v>263</v>
      </c>
      <c r="I104" s="64"/>
      <c r="J104" s="65"/>
      <c r="M104" s="63" t="s">
        <v>264</v>
      </c>
      <c r="N104" s="64"/>
      <c r="O104" s="65"/>
    </row>
    <row r="105" spans="3:15" x14ac:dyDescent="0.2">
      <c r="C105" s="44" t="s">
        <v>255</v>
      </c>
      <c r="D105" s="49" t="s">
        <v>10</v>
      </c>
      <c r="E105" s="49" t="s">
        <v>16</v>
      </c>
      <c r="H105" s="44" t="s">
        <v>255</v>
      </c>
      <c r="I105" s="49" t="s">
        <v>10</v>
      </c>
      <c r="J105" s="49" t="s">
        <v>16</v>
      </c>
      <c r="M105" s="44" t="s">
        <v>255</v>
      </c>
      <c r="N105" s="49" t="s">
        <v>10</v>
      </c>
      <c r="O105" s="49" t="s">
        <v>16</v>
      </c>
    </row>
    <row r="106" spans="3:15" x14ac:dyDescent="0.2">
      <c r="C106" s="44">
        <v>1</v>
      </c>
      <c r="D106" s="43">
        <v>13</v>
      </c>
      <c r="E106" s="43">
        <v>0</v>
      </c>
      <c r="H106" s="44">
        <v>1</v>
      </c>
      <c r="I106" s="43">
        <v>1</v>
      </c>
      <c r="J106" s="43">
        <v>0</v>
      </c>
      <c r="M106" s="44">
        <v>1</v>
      </c>
      <c r="N106" s="43">
        <v>2</v>
      </c>
      <c r="O106" s="43">
        <v>0</v>
      </c>
    </row>
    <row r="107" spans="3:15" x14ac:dyDescent="0.2">
      <c r="C107" s="44">
        <v>2</v>
      </c>
      <c r="D107" s="43">
        <v>5</v>
      </c>
      <c r="E107" s="43">
        <v>0</v>
      </c>
      <c r="H107" s="44">
        <v>2</v>
      </c>
      <c r="I107" s="43">
        <v>5</v>
      </c>
      <c r="J107" s="43">
        <v>0</v>
      </c>
      <c r="M107" s="44">
        <v>2</v>
      </c>
      <c r="N107" s="43">
        <v>4</v>
      </c>
      <c r="O107" s="43">
        <v>0</v>
      </c>
    </row>
    <row r="109" spans="3:15" ht="16.5" x14ac:dyDescent="0.3">
      <c r="C109" s="63" t="s">
        <v>265</v>
      </c>
      <c r="D109" s="64"/>
      <c r="E109" s="65"/>
      <c r="H109" s="63" t="s">
        <v>266</v>
      </c>
      <c r="I109" s="64"/>
      <c r="J109" s="65"/>
      <c r="M109" s="63" t="s">
        <v>267</v>
      </c>
      <c r="N109" s="64"/>
      <c r="O109" s="65"/>
    </row>
    <row r="110" spans="3:15" x14ac:dyDescent="0.2">
      <c r="C110" s="44" t="s">
        <v>255</v>
      </c>
      <c r="D110" s="49" t="s">
        <v>10</v>
      </c>
      <c r="E110" s="49" t="s">
        <v>16</v>
      </c>
      <c r="H110" s="44" t="s">
        <v>255</v>
      </c>
      <c r="I110" s="49" t="s">
        <v>10</v>
      </c>
      <c r="J110" s="49" t="s">
        <v>16</v>
      </c>
      <c r="M110" s="44" t="s">
        <v>255</v>
      </c>
      <c r="N110" s="49" t="s">
        <v>10</v>
      </c>
      <c r="O110" s="49" t="s">
        <v>16</v>
      </c>
    </row>
    <row r="111" spans="3:15" x14ac:dyDescent="0.2">
      <c r="C111" s="44">
        <v>1</v>
      </c>
      <c r="D111" s="43">
        <v>13</v>
      </c>
      <c r="E111" s="43">
        <v>0</v>
      </c>
      <c r="H111" s="44">
        <v>1</v>
      </c>
      <c r="I111" s="43">
        <v>1</v>
      </c>
      <c r="J111" s="43">
        <v>0</v>
      </c>
      <c r="M111" s="44">
        <v>1</v>
      </c>
      <c r="N111" s="43">
        <v>2</v>
      </c>
      <c r="O111" s="43">
        <v>0</v>
      </c>
    </row>
    <row r="112" spans="3:15" x14ac:dyDescent="0.2">
      <c r="C112" s="44">
        <v>2</v>
      </c>
      <c r="D112" s="43">
        <v>5</v>
      </c>
      <c r="E112" s="43">
        <v>0</v>
      </c>
      <c r="H112" s="44">
        <v>2</v>
      </c>
      <c r="I112" s="43">
        <v>5</v>
      </c>
      <c r="J112" s="43">
        <v>0</v>
      </c>
      <c r="M112" s="44">
        <v>2</v>
      </c>
      <c r="N112" s="43">
        <v>4</v>
      </c>
      <c r="O112" s="43">
        <v>0</v>
      </c>
    </row>
    <row r="114" spans="3:15" ht="16.5" x14ac:dyDescent="0.3">
      <c r="C114" s="63" t="s">
        <v>268</v>
      </c>
      <c r="D114" s="64"/>
      <c r="E114" s="65"/>
      <c r="H114" s="63" t="s">
        <v>269</v>
      </c>
      <c r="I114" s="64"/>
      <c r="J114" s="65"/>
      <c r="M114" s="63" t="s">
        <v>270</v>
      </c>
      <c r="N114" s="64"/>
      <c r="O114" s="65"/>
    </row>
    <row r="115" spans="3:15" x14ac:dyDescent="0.2">
      <c r="C115" s="44" t="s">
        <v>255</v>
      </c>
      <c r="D115" s="49" t="s">
        <v>10</v>
      </c>
      <c r="E115" s="49" t="s">
        <v>16</v>
      </c>
      <c r="H115" s="44" t="s">
        <v>255</v>
      </c>
      <c r="I115" s="49" t="s">
        <v>10</v>
      </c>
      <c r="J115" s="49" t="s">
        <v>16</v>
      </c>
      <c r="M115" s="44" t="s">
        <v>255</v>
      </c>
      <c r="N115" s="49" t="s">
        <v>10</v>
      </c>
      <c r="O115" s="49" t="s">
        <v>16</v>
      </c>
    </row>
    <row r="116" spans="3:15" x14ac:dyDescent="0.2">
      <c r="C116" s="44">
        <v>1</v>
      </c>
      <c r="D116" s="43">
        <v>13</v>
      </c>
      <c r="E116" s="43">
        <v>0</v>
      </c>
      <c r="H116" s="44">
        <v>1</v>
      </c>
      <c r="I116" s="43">
        <v>1</v>
      </c>
      <c r="J116" s="43">
        <v>0</v>
      </c>
      <c r="M116" s="44">
        <v>1</v>
      </c>
      <c r="N116" s="43">
        <v>2</v>
      </c>
      <c r="O116" s="43">
        <v>0</v>
      </c>
    </row>
    <row r="117" spans="3:15" x14ac:dyDescent="0.2">
      <c r="C117" s="44">
        <v>2</v>
      </c>
      <c r="D117" s="43">
        <v>5</v>
      </c>
      <c r="E117" s="43">
        <v>0</v>
      </c>
      <c r="H117" s="44">
        <v>2</v>
      </c>
      <c r="I117" s="43">
        <v>5</v>
      </c>
      <c r="J117" s="43">
        <v>0</v>
      </c>
      <c r="M117" s="44">
        <v>2</v>
      </c>
      <c r="N117" s="43">
        <v>4</v>
      </c>
      <c r="O117" s="43">
        <v>0</v>
      </c>
    </row>
    <row r="119" spans="3:15" ht="16.5" x14ac:dyDescent="0.3">
      <c r="C119" s="63" t="s">
        <v>271</v>
      </c>
      <c r="D119" s="64"/>
      <c r="E119" s="65"/>
      <c r="H119" s="63" t="s">
        <v>272</v>
      </c>
      <c r="I119" s="64"/>
      <c r="J119" s="65"/>
      <c r="M119" s="63" t="s">
        <v>273</v>
      </c>
      <c r="N119" s="64"/>
      <c r="O119" s="65"/>
    </row>
    <row r="120" spans="3:15" x14ac:dyDescent="0.2">
      <c r="C120" s="44" t="s">
        <v>255</v>
      </c>
      <c r="D120" s="49" t="s">
        <v>10</v>
      </c>
      <c r="E120" s="49" t="s">
        <v>16</v>
      </c>
      <c r="H120" s="44" t="s">
        <v>255</v>
      </c>
      <c r="I120" s="49" t="s">
        <v>10</v>
      </c>
      <c r="J120" s="49" t="s">
        <v>16</v>
      </c>
      <c r="M120" s="44" t="s">
        <v>255</v>
      </c>
      <c r="N120" s="49" t="s">
        <v>10</v>
      </c>
      <c r="O120" s="49" t="s">
        <v>16</v>
      </c>
    </row>
    <row r="121" spans="3:15" x14ac:dyDescent="0.2">
      <c r="C121" s="44">
        <v>1</v>
      </c>
      <c r="D121" s="43">
        <v>13</v>
      </c>
      <c r="E121" s="43">
        <v>0</v>
      </c>
      <c r="H121" s="44">
        <v>1</v>
      </c>
      <c r="I121" s="43">
        <v>1</v>
      </c>
      <c r="J121" s="43">
        <v>0</v>
      </c>
      <c r="M121" s="44">
        <v>1</v>
      </c>
      <c r="N121" s="43">
        <v>2</v>
      </c>
      <c r="O121" s="43">
        <v>0</v>
      </c>
    </row>
    <row r="122" spans="3:15" x14ac:dyDescent="0.2">
      <c r="C122" s="44">
        <v>2</v>
      </c>
      <c r="D122" s="43">
        <v>5</v>
      </c>
      <c r="E122" s="43">
        <v>0</v>
      </c>
      <c r="H122" s="44">
        <v>2</v>
      </c>
      <c r="I122" s="43">
        <v>5</v>
      </c>
      <c r="J122" s="43">
        <v>0</v>
      </c>
      <c r="M122" s="44">
        <v>2</v>
      </c>
      <c r="N122" s="43">
        <v>4</v>
      </c>
      <c r="O122" s="43">
        <v>0</v>
      </c>
    </row>
    <row r="124" spans="3:15" ht="16.5" x14ac:dyDescent="0.3">
      <c r="C124" s="63" t="s">
        <v>274</v>
      </c>
      <c r="D124" s="64"/>
      <c r="E124" s="65"/>
      <c r="H124" s="63" t="s">
        <v>275</v>
      </c>
      <c r="I124" s="64"/>
      <c r="J124" s="65"/>
      <c r="M124" s="63" t="s">
        <v>276</v>
      </c>
      <c r="N124" s="64"/>
      <c r="O124" s="65"/>
    </row>
    <row r="125" spans="3:15" x14ac:dyDescent="0.2">
      <c r="C125" s="44" t="s">
        <v>255</v>
      </c>
      <c r="D125" s="49" t="s">
        <v>10</v>
      </c>
      <c r="E125" s="49" t="s">
        <v>16</v>
      </c>
      <c r="H125" s="44" t="s">
        <v>255</v>
      </c>
      <c r="I125" s="49" t="s">
        <v>10</v>
      </c>
      <c r="J125" s="49" t="s">
        <v>16</v>
      </c>
      <c r="M125" s="44" t="s">
        <v>255</v>
      </c>
      <c r="N125" s="49" t="s">
        <v>10</v>
      </c>
      <c r="O125" s="49" t="s">
        <v>16</v>
      </c>
    </row>
    <row r="126" spans="3:15" x14ac:dyDescent="0.2">
      <c r="C126" s="44">
        <v>1</v>
      </c>
      <c r="D126" s="43">
        <v>13</v>
      </c>
      <c r="E126" s="43">
        <v>0</v>
      </c>
      <c r="H126" s="44">
        <v>1</v>
      </c>
      <c r="I126" s="43">
        <v>1</v>
      </c>
      <c r="J126" s="43">
        <v>0</v>
      </c>
      <c r="M126" s="44">
        <v>1</v>
      </c>
      <c r="N126" s="43">
        <v>2</v>
      </c>
      <c r="O126" s="43">
        <v>0</v>
      </c>
    </row>
    <row r="127" spans="3:15" x14ac:dyDescent="0.2">
      <c r="C127" s="44">
        <v>2</v>
      </c>
      <c r="D127" s="43">
        <v>5</v>
      </c>
      <c r="E127" s="43">
        <v>0</v>
      </c>
      <c r="H127" s="44">
        <v>2</v>
      </c>
      <c r="I127" s="43">
        <v>5</v>
      </c>
      <c r="J127" s="43">
        <v>0</v>
      </c>
      <c r="M127" s="44">
        <v>2</v>
      </c>
      <c r="N127" s="43">
        <v>4</v>
      </c>
      <c r="O127" s="43">
        <v>0</v>
      </c>
    </row>
    <row r="129" spans="3:15" ht="16.5" x14ac:dyDescent="0.3">
      <c r="C129" s="63" t="s">
        <v>277</v>
      </c>
      <c r="D129" s="64"/>
      <c r="E129" s="65"/>
      <c r="H129" s="63" t="s">
        <v>278</v>
      </c>
      <c r="I129" s="64"/>
      <c r="J129" s="65"/>
      <c r="M129" s="63" t="s">
        <v>279</v>
      </c>
      <c r="N129" s="64"/>
      <c r="O129" s="65"/>
    </row>
    <row r="130" spans="3:15" x14ac:dyDescent="0.2">
      <c r="C130" s="44" t="s">
        <v>255</v>
      </c>
      <c r="D130" s="49" t="s">
        <v>10</v>
      </c>
      <c r="E130" s="49" t="s">
        <v>16</v>
      </c>
      <c r="H130" s="44" t="s">
        <v>255</v>
      </c>
      <c r="I130" s="49" t="s">
        <v>10</v>
      </c>
      <c r="J130" s="49" t="s">
        <v>16</v>
      </c>
      <c r="M130" s="44" t="s">
        <v>255</v>
      </c>
      <c r="N130" s="49" t="s">
        <v>10</v>
      </c>
      <c r="O130" s="49" t="s">
        <v>16</v>
      </c>
    </row>
    <row r="131" spans="3:15" x14ac:dyDescent="0.2">
      <c r="C131" s="44">
        <v>1</v>
      </c>
      <c r="D131" s="43">
        <v>13</v>
      </c>
      <c r="E131" s="43">
        <v>0</v>
      </c>
      <c r="H131" s="44">
        <v>1</v>
      </c>
      <c r="I131" s="43">
        <v>1</v>
      </c>
      <c r="J131" s="43">
        <v>0</v>
      </c>
      <c r="M131" s="44">
        <v>1</v>
      </c>
      <c r="N131" s="43">
        <v>2</v>
      </c>
      <c r="O131" s="43">
        <v>0</v>
      </c>
    </row>
    <row r="132" spans="3:15" x14ac:dyDescent="0.2">
      <c r="C132" s="44">
        <v>2</v>
      </c>
      <c r="D132" s="43">
        <v>5</v>
      </c>
      <c r="E132" s="43">
        <v>0</v>
      </c>
      <c r="H132" s="44">
        <v>2</v>
      </c>
      <c r="I132" s="43">
        <v>5</v>
      </c>
      <c r="J132" s="43">
        <v>0</v>
      </c>
      <c r="M132" s="44">
        <v>2</v>
      </c>
      <c r="N132" s="43">
        <v>4</v>
      </c>
      <c r="O132" s="43">
        <v>0</v>
      </c>
    </row>
    <row r="134" spans="3:15" ht="16.5" x14ac:dyDescent="0.3">
      <c r="C134" s="63" t="s">
        <v>280</v>
      </c>
      <c r="D134" s="64"/>
      <c r="E134" s="65"/>
      <c r="H134" s="63" t="s">
        <v>281</v>
      </c>
      <c r="I134" s="64"/>
      <c r="J134" s="65"/>
      <c r="M134" s="63" t="s">
        <v>282</v>
      </c>
      <c r="N134" s="64"/>
      <c r="O134" s="65"/>
    </row>
    <row r="135" spans="3:15" x14ac:dyDescent="0.2">
      <c r="C135" s="44" t="s">
        <v>255</v>
      </c>
      <c r="D135" s="49" t="s">
        <v>10</v>
      </c>
      <c r="E135" s="49" t="s">
        <v>16</v>
      </c>
      <c r="H135" s="44" t="s">
        <v>255</v>
      </c>
      <c r="I135" s="49" t="s">
        <v>10</v>
      </c>
      <c r="J135" s="49" t="s">
        <v>16</v>
      </c>
      <c r="M135" s="44" t="s">
        <v>255</v>
      </c>
      <c r="N135" s="49" t="s">
        <v>10</v>
      </c>
      <c r="O135" s="49" t="s">
        <v>16</v>
      </c>
    </row>
    <row r="136" spans="3:15" x14ac:dyDescent="0.2">
      <c r="C136" s="44">
        <v>1</v>
      </c>
      <c r="D136" s="43">
        <v>13</v>
      </c>
      <c r="E136" s="43">
        <v>0</v>
      </c>
      <c r="H136" s="44">
        <v>1</v>
      </c>
      <c r="I136" s="43">
        <v>1</v>
      </c>
      <c r="J136" s="43">
        <v>0</v>
      </c>
      <c r="M136" s="44">
        <v>1</v>
      </c>
      <c r="N136" s="43">
        <v>2</v>
      </c>
      <c r="O136" s="43">
        <v>0</v>
      </c>
    </row>
    <row r="137" spans="3:15" x14ac:dyDescent="0.2">
      <c r="C137" s="44">
        <v>2</v>
      </c>
      <c r="D137" s="43">
        <v>5</v>
      </c>
      <c r="E137" s="43">
        <v>0</v>
      </c>
      <c r="H137" s="44">
        <v>2</v>
      </c>
      <c r="I137" s="43">
        <v>5</v>
      </c>
      <c r="J137" s="43">
        <v>0</v>
      </c>
      <c r="M137" s="44">
        <v>2</v>
      </c>
      <c r="N137" s="43">
        <v>4</v>
      </c>
      <c r="O137" s="43">
        <v>0</v>
      </c>
    </row>
    <row r="139" spans="3:15" ht="16.5" x14ac:dyDescent="0.3">
      <c r="C139" s="63" t="s">
        <v>283</v>
      </c>
      <c r="D139" s="64"/>
      <c r="E139" s="65"/>
      <c r="H139" s="63" t="s">
        <v>284</v>
      </c>
      <c r="I139" s="64"/>
      <c r="J139" s="65"/>
      <c r="M139" s="63" t="s">
        <v>285</v>
      </c>
      <c r="N139" s="64"/>
      <c r="O139" s="65"/>
    </row>
    <row r="140" spans="3:15" x14ac:dyDescent="0.2">
      <c r="C140" s="44" t="s">
        <v>255</v>
      </c>
      <c r="D140" s="49" t="s">
        <v>10</v>
      </c>
      <c r="E140" s="49" t="s">
        <v>16</v>
      </c>
      <c r="H140" s="44" t="s">
        <v>255</v>
      </c>
      <c r="I140" s="49" t="s">
        <v>10</v>
      </c>
      <c r="J140" s="49" t="s">
        <v>16</v>
      </c>
      <c r="M140" s="44" t="s">
        <v>255</v>
      </c>
      <c r="N140" s="49" t="s">
        <v>10</v>
      </c>
      <c r="O140" s="49" t="s">
        <v>16</v>
      </c>
    </row>
    <row r="141" spans="3:15" x14ac:dyDescent="0.2">
      <c r="C141" s="44">
        <v>1</v>
      </c>
      <c r="D141" s="43">
        <v>13</v>
      </c>
      <c r="E141" s="43">
        <v>0</v>
      </c>
      <c r="H141" s="44">
        <v>1</v>
      </c>
      <c r="I141" s="43">
        <v>1</v>
      </c>
      <c r="J141" s="43">
        <v>0</v>
      </c>
      <c r="M141" s="44">
        <v>1</v>
      </c>
      <c r="N141" s="43">
        <v>2</v>
      </c>
      <c r="O141" s="43">
        <v>0</v>
      </c>
    </row>
    <row r="142" spans="3:15" x14ac:dyDescent="0.2">
      <c r="C142" s="44">
        <v>2</v>
      </c>
      <c r="D142" s="43">
        <v>5</v>
      </c>
      <c r="E142" s="43">
        <v>0</v>
      </c>
      <c r="H142" s="44">
        <v>2</v>
      </c>
      <c r="I142" s="43">
        <v>5</v>
      </c>
      <c r="J142" s="43">
        <v>0</v>
      </c>
      <c r="M142" s="44">
        <v>2</v>
      </c>
      <c r="N142" s="43">
        <v>4</v>
      </c>
      <c r="O142" s="43">
        <v>0</v>
      </c>
    </row>
    <row r="144" spans="3:15" ht="16.5" x14ac:dyDescent="0.3">
      <c r="C144" s="63" t="s">
        <v>286</v>
      </c>
      <c r="D144" s="64"/>
      <c r="E144" s="65"/>
      <c r="H144" s="63" t="s">
        <v>287</v>
      </c>
      <c r="I144" s="64"/>
      <c r="J144" s="65"/>
      <c r="M144" s="63" t="s">
        <v>288</v>
      </c>
      <c r="N144" s="64"/>
      <c r="O144" s="65"/>
    </row>
    <row r="145" spans="3:15" x14ac:dyDescent="0.2">
      <c r="C145" s="44" t="s">
        <v>255</v>
      </c>
      <c r="D145" s="49" t="s">
        <v>10</v>
      </c>
      <c r="E145" s="49" t="s">
        <v>16</v>
      </c>
      <c r="H145" s="44" t="s">
        <v>255</v>
      </c>
      <c r="I145" s="49" t="s">
        <v>10</v>
      </c>
      <c r="J145" s="49" t="s">
        <v>16</v>
      </c>
      <c r="M145" s="44" t="s">
        <v>255</v>
      </c>
      <c r="N145" s="49" t="s">
        <v>10</v>
      </c>
      <c r="O145" s="49" t="s">
        <v>16</v>
      </c>
    </row>
    <row r="146" spans="3:15" x14ac:dyDescent="0.2">
      <c r="C146" s="44">
        <v>1</v>
      </c>
      <c r="D146" s="43">
        <v>13</v>
      </c>
      <c r="E146" s="43">
        <v>0</v>
      </c>
      <c r="H146" s="44">
        <v>1</v>
      </c>
      <c r="I146" s="43">
        <v>1</v>
      </c>
      <c r="J146" s="43">
        <v>0</v>
      </c>
      <c r="M146" s="44">
        <v>1</v>
      </c>
      <c r="N146" s="43">
        <v>2</v>
      </c>
      <c r="O146" s="43">
        <v>0</v>
      </c>
    </row>
    <row r="147" spans="3:15" x14ac:dyDescent="0.2">
      <c r="C147" s="44">
        <v>2</v>
      </c>
      <c r="D147" s="43">
        <v>5</v>
      </c>
      <c r="E147" s="43">
        <v>0</v>
      </c>
      <c r="H147" s="44">
        <v>2</v>
      </c>
      <c r="I147" s="43">
        <v>5</v>
      </c>
      <c r="J147" s="43">
        <v>0</v>
      </c>
      <c r="M147" s="44">
        <v>2</v>
      </c>
      <c r="N147" s="43">
        <v>4</v>
      </c>
      <c r="O147" s="43">
        <v>0</v>
      </c>
    </row>
    <row r="149" spans="3:15" ht="16.5" x14ac:dyDescent="0.3">
      <c r="C149" s="63" t="s">
        <v>289</v>
      </c>
      <c r="D149" s="64"/>
      <c r="E149" s="65"/>
      <c r="H149" s="63" t="s">
        <v>290</v>
      </c>
      <c r="I149" s="64"/>
      <c r="J149" s="65"/>
      <c r="M149" s="63" t="s">
        <v>291</v>
      </c>
      <c r="N149" s="64"/>
      <c r="O149" s="65"/>
    </row>
    <row r="150" spans="3:15" x14ac:dyDescent="0.2">
      <c r="C150" s="44" t="s">
        <v>255</v>
      </c>
      <c r="D150" s="49" t="s">
        <v>10</v>
      </c>
      <c r="E150" s="49" t="s">
        <v>16</v>
      </c>
      <c r="H150" s="44" t="s">
        <v>255</v>
      </c>
      <c r="I150" s="49" t="s">
        <v>10</v>
      </c>
      <c r="J150" s="49" t="s">
        <v>16</v>
      </c>
      <c r="M150" s="44" t="s">
        <v>255</v>
      </c>
      <c r="N150" s="49" t="s">
        <v>10</v>
      </c>
      <c r="O150" s="49" t="s">
        <v>16</v>
      </c>
    </row>
    <row r="151" spans="3:15" x14ac:dyDescent="0.2">
      <c r="C151" s="44">
        <v>1</v>
      </c>
      <c r="D151" s="43">
        <v>13</v>
      </c>
      <c r="E151" s="43">
        <v>0</v>
      </c>
      <c r="H151" s="44">
        <v>1</v>
      </c>
      <c r="I151" s="43">
        <v>1</v>
      </c>
      <c r="J151" s="43">
        <v>0</v>
      </c>
      <c r="M151" s="44">
        <v>1</v>
      </c>
      <c r="N151" s="43">
        <v>2</v>
      </c>
      <c r="O151" s="43">
        <v>0</v>
      </c>
    </row>
    <row r="152" spans="3:15" x14ac:dyDescent="0.2">
      <c r="C152" s="44">
        <v>2</v>
      </c>
      <c r="D152" s="43">
        <v>5</v>
      </c>
      <c r="E152" s="43">
        <v>0</v>
      </c>
      <c r="H152" s="44">
        <v>2</v>
      </c>
      <c r="I152" s="43">
        <v>5</v>
      </c>
      <c r="J152" s="43">
        <v>0</v>
      </c>
      <c r="M152" s="44">
        <v>2</v>
      </c>
      <c r="N152" s="43">
        <v>4</v>
      </c>
      <c r="O152" s="43">
        <v>0</v>
      </c>
    </row>
    <row r="154" spans="3:15" ht="16.5" x14ac:dyDescent="0.3">
      <c r="C154" s="63" t="s">
        <v>292</v>
      </c>
      <c r="D154" s="64"/>
      <c r="E154" s="65"/>
      <c r="H154" s="63" t="s">
        <v>293</v>
      </c>
      <c r="I154" s="64"/>
      <c r="J154" s="65"/>
      <c r="M154" s="63" t="s">
        <v>294</v>
      </c>
      <c r="N154" s="64"/>
      <c r="O154" s="65"/>
    </row>
    <row r="155" spans="3:15" x14ac:dyDescent="0.2">
      <c r="C155" s="44" t="s">
        <v>255</v>
      </c>
      <c r="D155" s="49" t="s">
        <v>10</v>
      </c>
      <c r="E155" s="49" t="s">
        <v>16</v>
      </c>
      <c r="H155" s="44" t="s">
        <v>255</v>
      </c>
      <c r="I155" s="49" t="s">
        <v>10</v>
      </c>
      <c r="J155" s="49" t="s">
        <v>16</v>
      </c>
      <c r="M155" s="44" t="s">
        <v>255</v>
      </c>
      <c r="N155" s="49" t="s">
        <v>10</v>
      </c>
      <c r="O155" s="49" t="s">
        <v>16</v>
      </c>
    </row>
    <row r="156" spans="3:15" x14ac:dyDescent="0.2">
      <c r="C156" s="44">
        <v>1</v>
      </c>
      <c r="D156" s="43">
        <v>13</v>
      </c>
      <c r="E156" s="43">
        <v>0</v>
      </c>
      <c r="H156" s="44">
        <v>1</v>
      </c>
      <c r="I156" s="43">
        <v>1</v>
      </c>
      <c r="J156" s="43">
        <v>0</v>
      </c>
      <c r="M156" s="44">
        <v>1</v>
      </c>
      <c r="N156" s="43">
        <v>2</v>
      </c>
      <c r="O156" s="43">
        <v>0</v>
      </c>
    </row>
    <row r="157" spans="3:15" x14ac:dyDescent="0.2">
      <c r="C157" s="44">
        <v>2</v>
      </c>
      <c r="D157" s="43">
        <v>5</v>
      </c>
      <c r="E157" s="43">
        <v>0</v>
      </c>
      <c r="H157" s="44">
        <v>2</v>
      </c>
      <c r="I157" s="43">
        <v>5</v>
      </c>
      <c r="J157" s="43">
        <v>0</v>
      </c>
      <c r="M157" s="44">
        <v>2</v>
      </c>
      <c r="N157" s="43">
        <v>4</v>
      </c>
      <c r="O157" s="43">
        <v>0</v>
      </c>
    </row>
    <row r="159" spans="3:15" ht="16.5" x14ac:dyDescent="0.3">
      <c r="C159" s="63" t="s">
        <v>295</v>
      </c>
      <c r="D159" s="64"/>
      <c r="E159" s="65"/>
      <c r="H159" s="63" t="s">
        <v>296</v>
      </c>
      <c r="I159" s="64"/>
      <c r="J159" s="65"/>
      <c r="M159" s="63" t="s">
        <v>297</v>
      </c>
      <c r="N159" s="64"/>
      <c r="O159" s="65"/>
    </row>
    <row r="160" spans="3:15" x14ac:dyDescent="0.2">
      <c r="C160" s="44" t="s">
        <v>255</v>
      </c>
      <c r="D160" s="49" t="s">
        <v>10</v>
      </c>
      <c r="E160" s="49" t="s">
        <v>16</v>
      </c>
      <c r="H160" s="44" t="s">
        <v>255</v>
      </c>
      <c r="I160" s="49" t="s">
        <v>10</v>
      </c>
      <c r="J160" s="49" t="s">
        <v>16</v>
      </c>
      <c r="M160" s="44" t="s">
        <v>255</v>
      </c>
      <c r="N160" s="49" t="s">
        <v>10</v>
      </c>
      <c r="O160" s="49" t="s">
        <v>16</v>
      </c>
    </row>
    <row r="161" spans="3:15" x14ac:dyDescent="0.2">
      <c r="C161" s="44">
        <v>1</v>
      </c>
      <c r="D161" s="43">
        <v>13</v>
      </c>
      <c r="E161" s="43">
        <v>0</v>
      </c>
      <c r="H161" s="44">
        <v>1</v>
      </c>
      <c r="I161" s="43">
        <v>1</v>
      </c>
      <c r="J161" s="43">
        <v>0</v>
      </c>
      <c r="M161" s="44">
        <v>1</v>
      </c>
      <c r="N161" s="43">
        <v>2</v>
      </c>
      <c r="O161" s="43">
        <v>0</v>
      </c>
    </row>
    <row r="162" spans="3:15" x14ac:dyDescent="0.2">
      <c r="C162" s="44">
        <v>2</v>
      </c>
      <c r="D162" s="43">
        <v>5</v>
      </c>
      <c r="E162" s="43">
        <v>0</v>
      </c>
      <c r="H162" s="44">
        <v>2</v>
      </c>
      <c r="I162" s="43">
        <v>5</v>
      </c>
      <c r="J162" s="43">
        <v>0</v>
      </c>
      <c r="M162" s="44">
        <v>2</v>
      </c>
      <c r="N162" s="43">
        <v>4</v>
      </c>
      <c r="O162" s="43">
        <v>0</v>
      </c>
    </row>
    <row r="164" spans="3:15" ht="16.5" x14ac:dyDescent="0.3">
      <c r="C164" s="63" t="s">
        <v>298</v>
      </c>
      <c r="D164" s="64"/>
      <c r="E164" s="65"/>
      <c r="H164" s="63" t="s">
        <v>299</v>
      </c>
      <c r="I164" s="64"/>
      <c r="J164" s="65"/>
      <c r="M164" s="63" t="s">
        <v>300</v>
      </c>
      <c r="N164" s="64"/>
      <c r="O164" s="65"/>
    </row>
    <row r="165" spans="3:15" x14ac:dyDescent="0.2">
      <c r="C165" s="44" t="s">
        <v>255</v>
      </c>
      <c r="D165" s="49" t="s">
        <v>10</v>
      </c>
      <c r="E165" s="49" t="s">
        <v>16</v>
      </c>
      <c r="H165" s="44" t="s">
        <v>255</v>
      </c>
      <c r="I165" s="49" t="s">
        <v>10</v>
      </c>
      <c r="J165" s="49" t="s">
        <v>16</v>
      </c>
      <c r="M165" s="44" t="s">
        <v>255</v>
      </c>
      <c r="N165" s="49" t="s">
        <v>10</v>
      </c>
      <c r="O165" s="49" t="s">
        <v>16</v>
      </c>
    </row>
    <row r="166" spans="3:15" x14ac:dyDescent="0.2">
      <c r="C166" s="44">
        <v>1</v>
      </c>
      <c r="D166" s="43">
        <v>13</v>
      </c>
      <c r="E166" s="43">
        <v>0</v>
      </c>
      <c r="H166" s="44">
        <v>1</v>
      </c>
      <c r="I166" s="43">
        <v>1</v>
      </c>
      <c r="J166" s="43">
        <v>0</v>
      </c>
      <c r="M166" s="44">
        <v>1</v>
      </c>
      <c r="N166" s="43">
        <v>2</v>
      </c>
      <c r="O166" s="43">
        <v>0</v>
      </c>
    </row>
    <row r="167" spans="3:15" x14ac:dyDescent="0.2">
      <c r="C167" s="44">
        <v>2</v>
      </c>
      <c r="D167" s="43">
        <v>5</v>
      </c>
      <c r="E167" s="43">
        <v>0</v>
      </c>
      <c r="H167" s="44">
        <v>2</v>
      </c>
      <c r="I167" s="43">
        <v>5</v>
      </c>
      <c r="J167" s="43">
        <v>0</v>
      </c>
      <c r="M167" s="44">
        <v>2</v>
      </c>
      <c r="N167" s="43">
        <v>4</v>
      </c>
      <c r="O167" s="43">
        <v>0</v>
      </c>
    </row>
    <row r="169" spans="3:15" ht="16.5" x14ac:dyDescent="0.3">
      <c r="C169" s="63" t="s">
        <v>301</v>
      </c>
      <c r="D169" s="64"/>
      <c r="E169" s="65"/>
      <c r="H169" s="63" t="s">
        <v>302</v>
      </c>
      <c r="I169" s="64"/>
      <c r="J169" s="65"/>
      <c r="M169" s="63" t="s">
        <v>303</v>
      </c>
      <c r="N169" s="64"/>
      <c r="O169" s="65"/>
    </row>
    <row r="170" spans="3:15" x14ac:dyDescent="0.2">
      <c r="C170" s="44" t="s">
        <v>255</v>
      </c>
      <c r="D170" s="49" t="s">
        <v>10</v>
      </c>
      <c r="E170" s="49" t="s">
        <v>16</v>
      </c>
      <c r="H170" s="44" t="s">
        <v>255</v>
      </c>
      <c r="I170" s="49" t="s">
        <v>10</v>
      </c>
      <c r="J170" s="49" t="s">
        <v>16</v>
      </c>
      <c r="M170" s="44" t="s">
        <v>255</v>
      </c>
      <c r="N170" s="49" t="s">
        <v>10</v>
      </c>
      <c r="O170" s="49" t="s">
        <v>16</v>
      </c>
    </row>
    <row r="171" spans="3:15" x14ac:dyDescent="0.2">
      <c r="C171" s="44">
        <v>1</v>
      </c>
      <c r="D171" s="43">
        <v>13</v>
      </c>
      <c r="E171" s="43">
        <v>0</v>
      </c>
      <c r="H171" s="44">
        <v>1</v>
      </c>
      <c r="I171" s="43">
        <v>1</v>
      </c>
      <c r="J171" s="43">
        <v>0</v>
      </c>
      <c r="M171" s="44">
        <v>1</v>
      </c>
      <c r="N171" s="43">
        <v>2</v>
      </c>
      <c r="O171" s="43">
        <v>0</v>
      </c>
    </row>
    <row r="172" spans="3:15" x14ac:dyDescent="0.2">
      <c r="C172" s="44">
        <v>2</v>
      </c>
      <c r="D172" s="43">
        <v>5</v>
      </c>
      <c r="E172" s="43">
        <v>0</v>
      </c>
      <c r="H172" s="44">
        <v>2</v>
      </c>
      <c r="I172" s="43">
        <v>5</v>
      </c>
      <c r="J172" s="43">
        <v>0</v>
      </c>
      <c r="M172" s="44">
        <v>2</v>
      </c>
      <c r="N172" s="43">
        <v>4</v>
      </c>
      <c r="O172" s="43">
        <v>0</v>
      </c>
    </row>
    <row r="174" spans="3:15" ht="16.5" x14ac:dyDescent="0.3">
      <c r="C174" s="63" t="s">
        <v>304</v>
      </c>
      <c r="D174" s="64"/>
      <c r="E174" s="65"/>
      <c r="H174" s="63" t="s">
        <v>305</v>
      </c>
      <c r="I174" s="64"/>
      <c r="J174" s="65"/>
      <c r="M174" s="63" t="s">
        <v>306</v>
      </c>
      <c r="N174" s="64"/>
      <c r="O174" s="65"/>
    </row>
    <row r="175" spans="3:15" x14ac:dyDescent="0.2">
      <c r="C175" s="44" t="s">
        <v>255</v>
      </c>
      <c r="D175" s="49" t="s">
        <v>10</v>
      </c>
      <c r="E175" s="49" t="s">
        <v>16</v>
      </c>
      <c r="H175" s="44" t="s">
        <v>255</v>
      </c>
      <c r="I175" s="49" t="s">
        <v>10</v>
      </c>
      <c r="J175" s="49" t="s">
        <v>16</v>
      </c>
      <c r="M175" s="44" t="s">
        <v>255</v>
      </c>
      <c r="N175" s="49" t="s">
        <v>10</v>
      </c>
      <c r="O175" s="49" t="s">
        <v>16</v>
      </c>
    </row>
    <row r="176" spans="3:15" x14ac:dyDescent="0.2">
      <c r="C176" s="44">
        <v>1</v>
      </c>
      <c r="D176" s="43">
        <v>13</v>
      </c>
      <c r="E176" s="43">
        <v>0</v>
      </c>
      <c r="H176" s="44">
        <v>1</v>
      </c>
      <c r="I176" s="43">
        <v>1</v>
      </c>
      <c r="J176" s="43">
        <v>0</v>
      </c>
      <c r="M176" s="44">
        <v>1</v>
      </c>
      <c r="N176" s="43">
        <v>2</v>
      </c>
      <c r="O176" s="43">
        <v>0</v>
      </c>
    </row>
    <row r="177" spans="3:15" x14ac:dyDescent="0.2">
      <c r="C177" s="44">
        <v>2</v>
      </c>
      <c r="D177" s="43">
        <v>5</v>
      </c>
      <c r="E177" s="43">
        <v>0</v>
      </c>
      <c r="H177" s="44">
        <v>2</v>
      </c>
      <c r="I177" s="43">
        <v>5</v>
      </c>
      <c r="J177" s="43">
        <v>0</v>
      </c>
      <c r="M177" s="44">
        <v>2</v>
      </c>
      <c r="N177" s="43">
        <v>4</v>
      </c>
      <c r="O177" s="43">
        <v>0</v>
      </c>
    </row>
    <row r="179" spans="3:15" ht="16.5" x14ac:dyDescent="0.3">
      <c r="C179" s="63" t="s">
        <v>307</v>
      </c>
      <c r="D179" s="64"/>
      <c r="E179" s="65"/>
      <c r="H179" s="63" t="s">
        <v>308</v>
      </c>
      <c r="I179" s="64"/>
      <c r="J179" s="65"/>
      <c r="M179" s="63" t="s">
        <v>309</v>
      </c>
      <c r="N179" s="64"/>
      <c r="O179" s="65"/>
    </row>
    <row r="180" spans="3:15" x14ac:dyDescent="0.2">
      <c r="C180" s="44" t="s">
        <v>255</v>
      </c>
      <c r="D180" s="49" t="s">
        <v>10</v>
      </c>
      <c r="E180" s="49" t="s">
        <v>16</v>
      </c>
      <c r="H180" s="44" t="s">
        <v>255</v>
      </c>
      <c r="I180" s="49" t="s">
        <v>10</v>
      </c>
      <c r="J180" s="49" t="s">
        <v>16</v>
      </c>
      <c r="M180" s="44" t="s">
        <v>255</v>
      </c>
      <c r="N180" s="49" t="s">
        <v>10</v>
      </c>
      <c r="O180" s="49" t="s">
        <v>16</v>
      </c>
    </row>
    <row r="181" spans="3:15" x14ac:dyDescent="0.2">
      <c r="C181" s="44">
        <v>1</v>
      </c>
      <c r="D181" s="43">
        <v>13</v>
      </c>
      <c r="E181" s="43">
        <v>0</v>
      </c>
      <c r="H181" s="44">
        <v>1</v>
      </c>
      <c r="I181" s="43">
        <v>1</v>
      </c>
      <c r="J181" s="43">
        <v>0</v>
      </c>
      <c r="M181" s="44">
        <v>1</v>
      </c>
      <c r="N181" s="43">
        <v>2</v>
      </c>
      <c r="O181" s="43">
        <v>0</v>
      </c>
    </row>
    <row r="182" spans="3:15" x14ac:dyDescent="0.2">
      <c r="C182" s="44">
        <v>2</v>
      </c>
      <c r="D182" s="43">
        <v>5</v>
      </c>
      <c r="E182" s="43">
        <v>0</v>
      </c>
      <c r="H182" s="44">
        <v>2</v>
      </c>
      <c r="I182" s="43">
        <v>5</v>
      </c>
      <c r="J182" s="43">
        <v>0</v>
      </c>
      <c r="M182" s="44">
        <v>2</v>
      </c>
      <c r="N182" s="43">
        <v>4</v>
      </c>
      <c r="O182" s="43">
        <v>0</v>
      </c>
    </row>
    <row r="184" spans="3:15" ht="16.5" x14ac:dyDescent="0.3">
      <c r="C184" s="63" t="s">
        <v>310</v>
      </c>
      <c r="D184" s="64"/>
      <c r="E184" s="65"/>
      <c r="H184" s="63" t="s">
        <v>311</v>
      </c>
      <c r="I184" s="64"/>
      <c r="J184" s="65"/>
      <c r="M184" s="63" t="s">
        <v>312</v>
      </c>
      <c r="N184" s="64"/>
      <c r="O184" s="65"/>
    </row>
    <row r="185" spans="3:15" x14ac:dyDescent="0.2">
      <c r="C185" s="44" t="s">
        <v>255</v>
      </c>
      <c r="D185" s="49" t="s">
        <v>10</v>
      </c>
      <c r="E185" s="49" t="s">
        <v>16</v>
      </c>
      <c r="H185" s="44" t="s">
        <v>255</v>
      </c>
      <c r="I185" s="49" t="s">
        <v>10</v>
      </c>
      <c r="J185" s="49" t="s">
        <v>16</v>
      </c>
      <c r="M185" s="44" t="s">
        <v>255</v>
      </c>
      <c r="N185" s="49" t="s">
        <v>10</v>
      </c>
      <c r="O185" s="49" t="s">
        <v>16</v>
      </c>
    </row>
    <row r="186" spans="3:15" x14ac:dyDescent="0.2">
      <c r="C186" s="44">
        <v>1</v>
      </c>
      <c r="D186" s="43">
        <v>13</v>
      </c>
      <c r="E186" s="43">
        <v>0</v>
      </c>
      <c r="H186" s="44">
        <v>1</v>
      </c>
      <c r="I186" s="43">
        <v>1</v>
      </c>
      <c r="J186" s="43">
        <v>0</v>
      </c>
      <c r="M186" s="44">
        <v>1</v>
      </c>
      <c r="N186" s="43">
        <v>2</v>
      </c>
      <c r="O186" s="43">
        <v>0</v>
      </c>
    </row>
    <row r="187" spans="3:15" x14ac:dyDescent="0.2">
      <c r="C187" s="44">
        <v>2</v>
      </c>
      <c r="D187" s="43">
        <v>5</v>
      </c>
      <c r="E187" s="43">
        <v>0</v>
      </c>
      <c r="H187" s="44">
        <v>2</v>
      </c>
      <c r="I187" s="43">
        <v>5</v>
      </c>
      <c r="J187" s="43">
        <v>0</v>
      </c>
      <c r="M187" s="44">
        <v>2</v>
      </c>
      <c r="N187" s="43">
        <v>4</v>
      </c>
      <c r="O187" s="43">
        <v>0</v>
      </c>
    </row>
  </sheetData>
  <mergeCells count="146">
    <mergeCell ref="C12:K12"/>
    <mergeCell ref="C13:F13"/>
    <mergeCell ref="C14:F14"/>
    <mergeCell ref="C15:F15"/>
    <mergeCell ref="C16:F16"/>
    <mergeCell ref="C17:F17"/>
    <mergeCell ref="C18:F18"/>
    <mergeCell ref="C19:F19"/>
    <mergeCell ref="C20:F20"/>
    <mergeCell ref="G13:K13"/>
    <mergeCell ref="G14:K14"/>
    <mergeCell ref="G15:K15"/>
    <mergeCell ref="G16:K16"/>
    <mergeCell ref="G17:K17"/>
    <mergeCell ref="G18:K18"/>
    <mergeCell ref="G19:K19"/>
    <mergeCell ref="C28:I28"/>
    <mergeCell ref="C29:E29"/>
    <mergeCell ref="F29:I29"/>
    <mergeCell ref="C31:I31"/>
    <mergeCell ref="C32:E32"/>
    <mergeCell ref="C33:E33"/>
    <mergeCell ref="G20:K20"/>
    <mergeCell ref="C22:H22"/>
    <mergeCell ref="C23:D23"/>
    <mergeCell ref="C24:D24"/>
    <mergeCell ref="C25:D25"/>
    <mergeCell ref="C26:D26"/>
    <mergeCell ref="E23:H23"/>
    <mergeCell ref="E26:H26"/>
    <mergeCell ref="F32:I32"/>
    <mergeCell ref="F33:I33"/>
    <mergeCell ref="F34:I34"/>
    <mergeCell ref="F35:I35"/>
    <mergeCell ref="F36:I36"/>
    <mergeCell ref="C40:E40"/>
    <mergeCell ref="C41:E41"/>
    <mergeCell ref="C42:E42"/>
    <mergeCell ref="C43:E43"/>
    <mergeCell ref="C34:E34"/>
    <mergeCell ref="C35:E35"/>
    <mergeCell ref="C36:E36"/>
    <mergeCell ref="C37:E37"/>
    <mergeCell ref="C38:E38"/>
    <mergeCell ref="C39:E39"/>
    <mergeCell ref="F37:I37"/>
    <mergeCell ref="F38:I38"/>
    <mergeCell ref="F39:I39"/>
    <mergeCell ref="F40:I40"/>
    <mergeCell ref="F41:I41"/>
    <mergeCell ref="F42:I42"/>
    <mergeCell ref="C46:E46"/>
    <mergeCell ref="C47:E47"/>
    <mergeCell ref="C48:E48"/>
    <mergeCell ref="C44:E44"/>
    <mergeCell ref="C45:E45"/>
    <mergeCell ref="F49:I49"/>
    <mergeCell ref="F50:I50"/>
    <mergeCell ref="C52:I52"/>
    <mergeCell ref="C53:E53"/>
    <mergeCell ref="F53:I53"/>
    <mergeCell ref="C55:I55"/>
    <mergeCell ref="F43:I43"/>
    <mergeCell ref="F44:I44"/>
    <mergeCell ref="F45:I45"/>
    <mergeCell ref="F46:I46"/>
    <mergeCell ref="F47:I47"/>
    <mergeCell ref="F48:I48"/>
    <mergeCell ref="C49:E49"/>
    <mergeCell ref="C50:E50"/>
    <mergeCell ref="C60:I60"/>
    <mergeCell ref="C61:E61"/>
    <mergeCell ref="F61:I61"/>
    <mergeCell ref="C89:E89"/>
    <mergeCell ref="C94:E94"/>
    <mergeCell ref="C99:E99"/>
    <mergeCell ref="C56:E56"/>
    <mergeCell ref="C57:E57"/>
    <mergeCell ref="C58:E58"/>
    <mergeCell ref="F56:I56"/>
    <mergeCell ref="F57:I57"/>
    <mergeCell ref="F58:I58"/>
    <mergeCell ref="C164:E164"/>
    <mergeCell ref="C169:E169"/>
    <mergeCell ref="C174:E174"/>
    <mergeCell ref="C179:E179"/>
    <mergeCell ref="C184:E184"/>
    <mergeCell ref="H89:J89"/>
    <mergeCell ref="H94:J94"/>
    <mergeCell ref="H99:J99"/>
    <mergeCell ref="H104:J104"/>
    <mergeCell ref="H109:J109"/>
    <mergeCell ref="C134:E134"/>
    <mergeCell ref="C139:E139"/>
    <mergeCell ref="C144:E144"/>
    <mergeCell ref="C149:E149"/>
    <mergeCell ref="C154:E154"/>
    <mergeCell ref="C159:E159"/>
    <mergeCell ref="C104:E104"/>
    <mergeCell ref="C109:E109"/>
    <mergeCell ref="C114:E114"/>
    <mergeCell ref="C119:E119"/>
    <mergeCell ref="C124:E124"/>
    <mergeCell ref="C129:E129"/>
    <mergeCell ref="H159:J159"/>
    <mergeCell ref="H164:J164"/>
    <mergeCell ref="H169:J169"/>
    <mergeCell ref="H114:J114"/>
    <mergeCell ref="H119:J119"/>
    <mergeCell ref="H124:J124"/>
    <mergeCell ref="H129:J129"/>
    <mergeCell ref="H134:J134"/>
    <mergeCell ref="H139:J139"/>
    <mergeCell ref="M94:O94"/>
    <mergeCell ref="M99:O99"/>
    <mergeCell ref="M104:O104"/>
    <mergeCell ref="M109:O109"/>
    <mergeCell ref="M114:O114"/>
    <mergeCell ref="M119:O119"/>
    <mergeCell ref="H144:J144"/>
    <mergeCell ref="H149:J149"/>
    <mergeCell ref="H154:J154"/>
    <mergeCell ref="B3:K3"/>
    <mergeCell ref="N3:Q3"/>
    <mergeCell ref="M184:O184"/>
    <mergeCell ref="B4:C4"/>
    <mergeCell ref="D4:E4"/>
    <mergeCell ref="F4:G4"/>
    <mergeCell ref="H4:I4"/>
    <mergeCell ref="J4:K4"/>
    <mergeCell ref="M154:O154"/>
    <mergeCell ref="M159:O159"/>
    <mergeCell ref="M164:O164"/>
    <mergeCell ref="M169:O169"/>
    <mergeCell ref="M174:O174"/>
    <mergeCell ref="M179:O179"/>
    <mergeCell ref="M124:O124"/>
    <mergeCell ref="M129:O129"/>
    <mergeCell ref="M134:O134"/>
    <mergeCell ref="M139:O139"/>
    <mergeCell ref="M144:O144"/>
    <mergeCell ref="M149:O149"/>
    <mergeCell ref="H174:J174"/>
    <mergeCell ref="H179:J179"/>
    <mergeCell ref="H184:J184"/>
    <mergeCell ref="M89:O89"/>
  </mergeCells>
  <hyperlinks>
    <hyperlink ref="C66" location="B66:B66" tooltip="605" display="Net 1" xr:uid="{AC07C3A3-F2B6-45C1-8E06-8D448D843386}"/>
    <hyperlink ref="C67" location="B67:B67" tooltip="605" display="Net 2" xr:uid="{E184FBBD-6296-428F-90D3-2B235A66217E}"/>
    <hyperlink ref="C68" location="B68:B68" tooltip="605" display="Net 3" xr:uid="{ECB391EF-45F1-46EC-9175-52BA6F1C3010}"/>
    <hyperlink ref="C69" location="B69:B69" tooltip="605" display="Net 4" xr:uid="{2FB574E9-3F6F-4C17-8736-64D2099D37DF}"/>
    <hyperlink ref="C70" location="B70:B70" tooltip="605" display="Net 5" xr:uid="{4C0551BE-95FC-4AFE-8DDE-D01258B899B7}"/>
    <hyperlink ref="C71" location="B71:B71" tooltip="605" display="Net 6" xr:uid="{AE0FC3ED-A5C4-46B0-BE8B-9D6773F2E452}"/>
    <hyperlink ref="C72" location="B72:B72" tooltip="605" display="Net 7" xr:uid="{03063793-1208-407C-B2E9-15DD9A764A40}"/>
    <hyperlink ref="C73" location="B73:B73" tooltip="605" display="Net 8" xr:uid="{FAC681A5-CB06-4DE9-BBF5-92171F11CFAB}"/>
    <hyperlink ref="C74" location="B74:B74" tooltip="605" display="Net 9" xr:uid="{F68FD978-90AC-4E89-B041-A769EF736EBC}"/>
    <hyperlink ref="C75" location="B75:B75" tooltip="605" display="Net 10" xr:uid="{48D8B2D6-2C42-4B51-BFF3-7D1DCF11DD90}"/>
    <hyperlink ref="C76" location="B76:B76" tooltip="605" display="Net 11" xr:uid="{CC5D22D8-9E6E-4120-819B-07A18A11E27C}"/>
    <hyperlink ref="C77" location="B77:B77" tooltip="605" display="Net 12" xr:uid="{A6549E76-70D9-4758-AB6E-F987F713D418}"/>
    <hyperlink ref="C78" location="B78:B78" tooltip="605" display="Net 13" xr:uid="{F56363CB-7748-4479-A55A-8FBDB5618569}"/>
    <hyperlink ref="C79" location="B79:B79" tooltip="605" display="Net 14" xr:uid="{AC58D416-3758-4A79-91C9-D0BCF696853B}"/>
    <hyperlink ref="C80" location="B80:B80" tooltip="605" display="Net 15" xr:uid="{5F571650-2BC4-42D2-835A-A0341491FA3F}"/>
    <hyperlink ref="C81" location="B81:B81" tooltip="605" display="Net 16" xr:uid="{5509C7EB-5355-44BB-9678-9B6E9CEB5B28}"/>
    <hyperlink ref="C82" location="B82:B82" tooltip="605" display="Net 17" xr:uid="{EC2B1788-55D4-4299-90B8-AC6614F61B13}"/>
    <hyperlink ref="C83" location="B83:B83" tooltip="605" display="Net 18" xr:uid="{BAA266BA-266F-468A-95DA-032E7952177F}"/>
    <hyperlink ref="C84" location="B84:B84" tooltip="605" display="Net 19" xr:uid="{019200B3-3350-4D7A-8AD5-19380E38DD86}"/>
    <hyperlink ref="C85" location="B85:B85" tooltip="605" display="Net 20" xr:uid="{997ED80D-FE45-4390-A6C8-499E5ACABEF6}"/>
    <hyperlink ref="B4" location="'NNC_Output1'!$B$10:$B$10" display="Inputs" xr:uid="{11E3A8CC-F990-4AD7-A61B-6ED46B3D57AA}"/>
    <hyperlink ref="D4" location="'NNC_Output1'!$B$63:$B$63" display="Architecture Search Error Log" xr:uid="{A00BF9EF-9DB3-4EAC-8ED7-3A3BB4CC1C57}"/>
    <hyperlink ref="F4" location="'NNC_Output1'!$B$87:$B$87" display="Training" xr:uid="{B28590B9-243E-46E8-8C23-093DBB9F8CCC}"/>
    <hyperlink ref="H4" location="'NNC_Output1'!$G$87:$G$87" display="Validation" xr:uid="{49CC36A3-A856-4D70-801A-F2D16861518D}"/>
    <hyperlink ref="J4" location="'NNC_Output1'!$L$87:$L$87" display="Testing" xr:uid="{666775CC-C7E0-4117-8BAF-7A02775CB44C}"/>
  </hyperlinks>
  <pageMargins left="0.7" right="0.7" top="0.75" bottom="0.75" header="0.3" footer="0.3"/>
  <tableParts count="61">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A97AE-C9F9-4F54-9569-1F327D2B1C16}">
  <dimension ref="B1:X187"/>
  <sheetViews>
    <sheetView showGridLines="0" rightToLeft="1" topLeftCell="A37" workbookViewId="0"/>
  </sheetViews>
  <sheetFormatPr defaultRowHeight="13.05" x14ac:dyDescent="0.2"/>
  <cols>
    <col min="3" max="3" width="17.5" customWidth="1"/>
    <col min="8" max="8" width="17.5" customWidth="1"/>
    <col min="13" max="13" width="17.5" customWidth="1"/>
    <col min="14" max="14" width="15.375" bestFit="1" customWidth="1"/>
  </cols>
  <sheetData>
    <row r="1" spans="2:17" ht="17.850000000000001" x14ac:dyDescent="0.3">
      <c r="B1" s="41" t="s">
        <v>193</v>
      </c>
      <c r="N1" t="s">
        <v>194</v>
      </c>
    </row>
    <row r="3" spans="2:17" ht="16.5" x14ac:dyDescent="0.3">
      <c r="B3" s="52" t="s">
        <v>51</v>
      </c>
      <c r="C3" s="53"/>
      <c r="D3" s="53"/>
      <c r="E3" s="53"/>
      <c r="F3" s="53"/>
      <c r="G3" s="53"/>
      <c r="H3" s="53"/>
      <c r="I3" s="53"/>
      <c r="J3" s="53"/>
      <c r="K3" s="54"/>
      <c r="N3" s="52" t="s">
        <v>52</v>
      </c>
      <c r="O3" s="53"/>
      <c r="P3" s="53"/>
      <c r="Q3" s="54"/>
    </row>
    <row r="4" spans="2:17" ht="13.75" x14ac:dyDescent="0.25">
      <c r="B4" s="50" t="s">
        <v>57</v>
      </c>
      <c r="C4" s="51"/>
      <c r="D4" s="50" t="s">
        <v>96</v>
      </c>
      <c r="E4" s="51"/>
      <c r="F4" s="50" t="s">
        <v>157</v>
      </c>
      <c r="G4" s="51"/>
      <c r="H4" s="50" t="s">
        <v>159</v>
      </c>
      <c r="I4" s="51"/>
      <c r="J4" s="50" t="s">
        <v>160</v>
      </c>
      <c r="K4" s="51"/>
      <c r="N4" s="46" t="s">
        <v>53</v>
      </c>
      <c r="O4" s="46" t="s">
        <v>54</v>
      </c>
      <c r="P4" s="46" t="s">
        <v>55</v>
      </c>
      <c r="Q4" s="46" t="s">
        <v>56</v>
      </c>
    </row>
    <row r="5" spans="2:17" ht="13.75" x14ac:dyDescent="0.25">
      <c r="N5" s="45">
        <v>2</v>
      </c>
      <c r="O5" s="45">
        <v>637</v>
      </c>
      <c r="P5" s="45">
        <v>3</v>
      </c>
      <c r="Q5" s="45">
        <v>642</v>
      </c>
    </row>
    <row r="10" spans="2:17" ht="17.850000000000001" x14ac:dyDescent="0.3">
      <c r="B10" s="42" t="s">
        <v>57</v>
      </c>
    </row>
    <row r="12" spans="2:17" ht="16.5" x14ac:dyDescent="0.3">
      <c r="C12" s="52" t="s">
        <v>58</v>
      </c>
      <c r="D12" s="53"/>
      <c r="E12" s="53"/>
      <c r="F12" s="53"/>
      <c r="G12" s="53"/>
      <c r="H12" s="53"/>
      <c r="I12" s="53"/>
      <c r="J12" s="53"/>
      <c r="K12" s="54"/>
    </row>
    <row r="13" spans="2:17" ht="13.75" x14ac:dyDescent="0.25">
      <c r="C13" s="55" t="s">
        <v>59</v>
      </c>
      <c r="D13" s="56"/>
      <c r="E13" s="56"/>
      <c r="F13" s="57"/>
      <c r="G13" s="58" t="s">
        <v>60</v>
      </c>
      <c r="H13" s="59"/>
      <c r="I13" s="59"/>
      <c r="J13" s="59"/>
      <c r="K13" s="60"/>
    </row>
    <row r="14" spans="2:17" ht="13.75" x14ac:dyDescent="0.25">
      <c r="C14" s="55" t="s">
        <v>61</v>
      </c>
      <c r="D14" s="56"/>
      <c r="E14" s="56"/>
      <c r="F14" s="57"/>
      <c r="G14" s="58" t="s">
        <v>195</v>
      </c>
      <c r="H14" s="59"/>
      <c r="I14" s="59"/>
      <c r="J14" s="59"/>
      <c r="K14" s="60"/>
    </row>
    <row r="15" spans="2:17" ht="13.75" x14ac:dyDescent="0.25">
      <c r="C15" s="55" t="s">
        <v>196</v>
      </c>
      <c r="D15" s="56"/>
      <c r="E15" s="56"/>
      <c r="F15" s="57"/>
      <c r="G15" s="58" t="s">
        <v>197</v>
      </c>
      <c r="H15" s="59"/>
      <c r="I15" s="59"/>
      <c r="J15" s="59"/>
      <c r="K15" s="60"/>
    </row>
    <row r="16" spans="2:17" ht="13.75" x14ac:dyDescent="0.25">
      <c r="C16" s="55" t="s">
        <v>198</v>
      </c>
      <c r="D16" s="56"/>
      <c r="E16" s="56"/>
      <c r="F16" s="57"/>
      <c r="G16" s="58">
        <v>18</v>
      </c>
      <c r="H16" s="59"/>
      <c r="I16" s="59"/>
      <c r="J16" s="59"/>
      <c r="K16" s="60"/>
    </row>
    <row r="17" spans="3:11" ht="13.75" x14ac:dyDescent="0.25">
      <c r="C17" s="55" t="s">
        <v>199</v>
      </c>
      <c r="D17" s="56"/>
      <c r="E17" s="56"/>
      <c r="F17" s="57"/>
      <c r="G17" s="58" t="s">
        <v>200</v>
      </c>
      <c r="H17" s="59"/>
      <c r="I17" s="59"/>
      <c r="J17" s="59"/>
      <c r="K17" s="60"/>
    </row>
    <row r="18" spans="3:11" ht="13.75" x14ac:dyDescent="0.25">
      <c r="C18" s="55" t="s">
        <v>201</v>
      </c>
      <c r="D18" s="56"/>
      <c r="E18" s="56"/>
      <c r="F18" s="57"/>
      <c r="G18" s="58">
        <v>6</v>
      </c>
      <c r="H18" s="59"/>
      <c r="I18" s="59"/>
      <c r="J18" s="59"/>
      <c r="K18" s="60"/>
    </row>
    <row r="19" spans="3:11" ht="13.75" x14ac:dyDescent="0.25">
      <c r="C19" s="55" t="s">
        <v>202</v>
      </c>
      <c r="D19" s="56"/>
      <c r="E19" s="56"/>
      <c r="F19" s="57"/>
      <c r="G19" s="58" t="s">
        <v>203</v>
      </c>
      <c r="H19" s="59"/>
      <c r="I19" s="59"/>
      <c r="J19" s="59"/>
      <c r="K19" s="60"/>
    </row>
    <row r="20" spans="3:11" ht="13.75" x14ac:dyDescent="0.25">
      <c r="C20" s="55" t="s">
        <v>204</v>
      </c>
      <c r="D20" s="56"/>
      <c r="E20" s="56"/>
      <c r="F20" s="57"/>
      <c r="G20" s="58">
        <v>6</v>
      </c>
      <c r="H20" s="59"/>
      <c r="I20" s="59"/>
      <c r="J20" s="59"/>
      <c r="K20" s="60"/>
    </row>
    <row r="22" spans="3:11" ht="16.5" x14ac:dyDescent="0.3">
      <c r="C22" s="52" t="s">
        <v>64</v>
      </c>
      <c r="D22" s="53"/>
      <c r="E22" s="53"/>
      <c r="F22" s="53"/>
      <c r="G22" s="53"/>
      <c r="H22" s="54"/>
    </row>
    <row r="23" spans="3:11" ht="13.75" x14ac:dyDescent="0.25">
      <c r="C23" s="55" t="s">
        <v>65</v>
      </c>
      <c r="D23" s="57"/>
      <c r="E23" s="58">
        <v>4</v>
      </c>
      <c r="F23" s="59"/>
      <c r="G23" s="59"/>
      <c r="H23" s="60"/>
    </row>
    <row r="24" spans="3:11" ht="13.75" x14ac:dyDescent="0.25">
      <c r="C24" s="55" t="s">
        <v>66</v>
      </c>
      <c r="D24" s="57"/>
      <c r="E24" s="45" t="s">
        <v>121</v>
      </c>
      <c r="F24" s="45" t="s">
        <v>122</v>
      </c>
      <c r="G24" s="45" t="s">
        <v>123</v>
      </c>
      <c r="H24" s="45" t="s">
        <v>124</v>
      </c>
    </row>
    <row r="25" spans="3:11" ht="13.75" x14ac:dyDescent="0.25">
      <c r="C25" s="55" t="s">
        <v>67</v>
      </c>
      <c r="D25" s="57"/>
      <c r="E25" s="45"/>
      <c r="F25" s="45"/>
      <c r="G25" s="45"/>
      <c r="H25" s="45"/>
    </row>
    <row r="26" spans="3:11" ht="13.75" x14ac:dyDescent="0.25">
      <c r="C26" s="55" t="s">
        <v>68</v>
      </c>
      <c r="D26" s="57"/>
      <c r="E26" s="61" t="s">
        <v>125</v>
      </c>
      <c r="F26" s="62"/>
      <c r="G26" s="62"/>
      <c r="H26" s="51"/>
    </row>
    <row r="28" spans="3:11" ht="16.5" x14ac:dyDescent="0.3">
      <c r="C28" s="52" t="s">
        <v>69</v>
      </c>
      <c r="D28" s="53"/>
      <c r="E28" s="53"/>
      <c r="F28" s="53"/>
      <c r="G28" s="53"/>
      <c r="H28" s="53"/>
      <c r="I28" s="54"/>
    </row>
    <row r="29" spans="3:11" ht="13.75" x14ac:dyDescent="0.25">
      <c r="C29" s="55" t="s">
        <v>70</v>
      </c>
      <c r="D29" s="56"/>
      <c r="E29" s="57"/>
      <c r="F29" s="58" t="b">
        <v>0</v>
      </c>
      <c r="G29" s="59"/>
      <c r="H29" s="59"/>
      <c r="I29" s="60"/>
    </row>
    <row r="31" spans="3:11" ht="16.5" x14ac:dyDescent="0.3">
      <c r="C31" s="52" t="s">
        <v>71</v>
      </c>
      <c r="D31" s="53"/>
      <c r="E31" s="53"/>
      <c r="F31" s="53"/>
      <c r="G31" s="53"/>
      <c r="H31" s="53"/>
      <c r="I31" s="54"/>
    </row>
    <row r="32" spans="3:11" ht="13.75" x14ac:dyDescent="0.25">
      <c r="C32" s="55" t="s">
        <v>72</v>
      </c>
      <c r="D32" s="56"/>
      <c r="E32" s="57"/>
      <c r="F32" s="58">
        <v>12345</v>
      </c>
      <c r="G32" s="59"/>
      <c r="H32" s="59"/>
      <c r="I32" s="60"/>
    </row>
    <row r="33" spans="3:9" ht="13.75" x14ac:dyDescent="0.25">
      <c r="C33" s="55" t="s">
        <v>73</v>
      </c>
      <c r="D33" s="56"/>
      <c r="E33" s="57"/>
      <c r="F33" s="58">
        <v>2</v>
      </c>
      <c r="G33" s="59"/>
      <c r="H33" s="59"/>
      <c r="I33" s="60"/>
    </row>
    <row r="34" spans="3:9" ht="13.75" x14ac:dyDescent="0.25">
      <c r="C34" s="55" t="s">
        <v>74</v>
      </c>
      <c r="D34" s="56"/>
      <c r="E34" s="57"/>
      <c r="F34" s="58">
        <v>4</v>
      </c>
      <c r="G34" s="59"/>
      <c r="H34" s="59"/>
      <c r="I34" s="60"/>
    </row>
    <row r="35" spans="3:9" ht="13.75" x14ac:dyDescent="0.25">
      <c r="C35" s="55" t="s">
        <v>75</v>
      </c>
      <c r="D35" s="56"/>
      <c r="E35" s="57"/>
      <c r="F35" s="58">
        <v>4</v>
      </c>
      <c r="G35" s="59"/>
      <c r="H35" s="59"/>
      <c r="I35" s="60"/>
    </row>
    <row r="36" spans="3:9" ht="13.75" x14ac:dyDescent="0.25">
      <c r="C36" s="55" t="s">
        <v>76</v>
      </c>
      <c r="D36" s="56"/>
      <c r="E36" s="57"/>
      <c r="F36" s="58">
        <v>0.1</v>
      </c>
      <c r="G36" s="59"/>
      <c r="H36" s="59"/>
      <c r="I36" s="60"/>
    </row>
    <row r="37" spans="3:9" ht="13.75" x14ac:dyDescent="0.25">
      <c r="C37" s="55" t="s">
        <v>77</v>
      </c>
      <c r="D37" s="56"/>
      <c r="E37" s="57"/>
      <c r="F37" s="58">
        <v>0.6</v>
      </c>
      <c r="G37" s="59"/>
      <c r="H37" s="59"/>
      <c r="I37" s="60"/>
    </row>
    <row r="38" spans="3:9" ht="13.75" x14ac:dyDescent="0.25">
      <c r="C38" s="55" t="s">
        <v>78</v>
      </c>
      <c r="D38" s="56"/>
      <c r="E38" s="57"/>
      <c r="F38" s="58">
        <v>0.01</v>
      </c>
      <c r="G38" s="59"/>
      <c r="H38" s="59"/>
      <c r="I38" s="60"/>
    </row>
    <row r="39" spans="3:9" ht="13.75" x14ac:dyDescent="0.25">
      <c r="C39" s="55" t="s">
        <v>79</v>
      </c>
      <c r="D39" s="56"/>
      <c r="E39" s="57"/>
      <c r="F39" s="58">
        <v>0</v>
      </c>
      <c r="G39" s="59"/>
      <c r="H39" s="59"/>
      <c r="I39" s="60"/>
    </row>
    <row r="40" spans="3:9" ht="13.75" x14ac:dyDescent="0.25">
      <c r="C40" s="55" t="s">
        <v>80</v>
      </c>
      <c r="D40" s="56"/>
      <c r="E40" s="57"/>
      <c r="F40" s="58" t="s">
        <v>205</v>
      </c>
      <c r="G40" s="59"/>
      <c r="H40" s="59"/>
      <c r="I40" s="60"/>
    </row>
    <row r="41" spans="3:9" ht="13.75" x14ac:dyDescent="0.25">
      <c r="C41" s="55" t="s">
        <v>81</v>
      </c>
      <c r="D41" s="56"/>
      <c r="E41" s="57"/>
      <c r="F41" s="58" t="s">
        <v>82</v>
      </c>
      <c r="G41" s="59"/>
      <c r="H41" s="59"/>
      <c r="I41" s="60"/>
    </row>
    <row r="42" spans="3:9" ht="13.75" x14ac:dyDescent="0.25">
      <c r="C42" s="55" t="s">
        <v>83</v>
      </c>
      <c r="D42" s="56"/>
      <c r="E42" s="57"/>
      <c r="F42" s="58" t="s">
        <v>82</v>
      </c>
      <c r="G42" s="59"/>
      <c r="H42" s="59"/>
      <c r="I42" s="60"/>
    </row>
    <row r="43" spans="3:9" ht="13.75" x14ac:dyDescent="0.25">
      <c r="C43" s="55" t="s">
        <v>84</v>
      </c>
      <c r="D43" s="56"/>
      <c r="E43" s="57"/>
      <c r="F43" s="58" t="s">
        <v>85</v>
      </c>
      <c r="G43" s="59"/>
      <c r="H43" s="59"/>
      <c r="I43" s="60"/>
    </row>
    <row r="44" spans="3:9" ht="13.75" x14ac:dyDescent="0.25">
      <c r="C44" s="55" t="s">
        <v>86</v>
      </c>
      <c r="D44" s="56"/>
      <c r="E44" s="57"/>
      <c r="F44" s="58">
        <v>0.01</v>
      </c>
      <c r="G44" s="59"/>
      <c r="H44" s="59"/>
      <c r="I44" s="60"/>
    </row>
    <row r="45" spans="3:9" ht="13.75" x14ac:dyDescent="0.25">
      <c r="C45" s="55" t="s">
        <v>87</v>
      </c>
      <c r="D45" s="56"/>
      <c r="E45" s="57"/>
      <c r="F45" s="58" t="s">
        <v>88</v>
      </c>
      <c r="G45" s="59"/>
      <c r="H45" s="59"/>
      <c r="I45" s="60"/>
    </row>
    <row r="46" spans="3:9" ht="13.75" x14ac:dyDescent="0.25">
      <c r="C46" s="55" t="s">
        <v>89</v>
      </c>
      <c r="D46" s="56"/>
      <c r="E46" s="57"/>
      <c r="F46" s="58">
        <v>30</v>
      </c>
      <c r="G46" s="59"/>
      <c r="H46" s="59"/>
      <c r="I46" s="60"/>
    </row>
    <row r="47" spans="3:9" ht="13.75" x14ac:dyDescent="0.25">
      <c r="C47" s="55" t="s">
        <v>90</v>
      </c>
      <c r="D47" s="56"/>
      <c r="E47" s="57"/>
      <c r="F47" s="58">
        <v>5</v>
      </c>
      <c r="G47" s="59"/>
      <c r="H47" s="59"/>
      <c r="I47" s="60"/>
    </row>
    <row r="48" spans="3:9" ht="13.75" x14ac:dyDescent="0.25">
      <c r="C48" s="55" t="s">
        <v>91</v>
      </c>
      <c r="D48" s="56"/>
      <c r="E48" s="57"/>
      <c r="F48" s="58">
        <v>3600</v>
      </c>
      <c r="G48" s="59"/>
      <c r="H48" s="59"/>
      <c r="I48" s="60"/>
    </row>
    <row r="49" spans="2:9" ht="13.75" x14ac:dyDescent="0.25">
      <c r="C49" s="55" t="s">
        <v>92</v>
      </c>
      <c r="D49" s="56"/>
      <c r="E49" s="57"/>
      <c r="F49" s="58">
        <v>1E-4</v>
      </c>
      <c r="G49" s="59"/>
      <c r="H49" s="59"/>
      <c r="I49" s="60"/>
    </row>
    <row r="50" spans="2:9" ht="13.75" x14ac:dyDescent="0.25">
      <c r="C50" s="55" t="s">
        <v>93</v>
      </c>
      <c r="D50" s="56"/>
      <c r="E50" s="57"/>
      <c r="F50" s="58">
        <v>1E-3</v>
      </c>
      <c r="G50" s="59"/>
      <c r="H50" s="59"/>
      <c r="I50" s="60"/>
    </row>
    <row r="52" spans="2:9" ht="16.5" x14ac:dyDescent="0.3">
      <c r="C52" s="52" t="s">
        <v>206</v>
      </c>
      <c r="D52" s="53"/>
      <c r="E52" s="53"/>
      <c r="F52" s="53"/>
      <c r="G52" s="53"/>
      <c r="H52" s="53"/>
      <c r="I52" s="54"/>
    </row>
    <row r="53" spans="2:9" ht="13.75" x14ac:dyDescent="0.25">
      <c r="C53" s="55" t="s">
        <v>207</v>
      </c>
      <c r="D53" s="56"/>
      <c r="E53" s="57"/>
      <c r="F53" s="58" t="s">
        <v>208</v>
      </c>
      <c r="G53" s="59"/>
      <c r="H53" s="59"/>
      <c r="I53" s="60"/>
    </row>
    <row r="55" spans="2:9" ht="16.5" x14ac:dyDescent="0.3">
      <c r="C55" s="52" t="s">
        <v>209</v>
      </c>
      <c r="D55" s="53"/>
      <c r="E55" s="53"/>
      <c r="F55" s="53"/>
      <c r="G55" s="53"/>
      <c r="H55" s="53"/>
      <c r="I55" s="54"/>
    </row>
    <row r="56" spans="2:9" ht="13.75" x14ac:dyDescent="0.25">
      <c r="C56" s="55" t="s">
        <v>210</v>
      </c>
      <c r="D56" s="56"/>
      <c r="E56" s="57"/>
      <c r="F56" s="58">
        <v>2</v>
      </c>
      <c r="G56" s="59"/>
      <c r="H56" s="59"/>
      <c r="I56" s="60"/>
    </row>
    <row r="57" spans="2:9" ht="13.75" x14ac:dyDescent="0.25">
      <c r="C57" s="55" t="s">
        <v>211</v>
      </c>
      <c r="D57" s="56"/>
      <c r="E57" s="57"/>
      <c r="F57" s="58">
        <v>2</v>
      </c>
      <c r="G57" s="59"/>
      <c r="H57" s="59"/>
      <c r="I57" s="60"/>
    </row>
    <row r="58" spans="2:9" ht="13.75" x14ac:dyDescent="0.25">
      <c r="C58" s="55" t="s">
        <v>212</v>
      </c>
      <c r="D58" s="56"/>
      <c r="E58" s="57"/>
      <c r="F58" s="58">
        <v>0.5</v>
      </c>
      <c r="G58" s="59"/>
      <c r="H58" s="59"/>
      <c r="I58" s="60"/>
    </row>
    <row r="60" spans="2:9" ht="16.5" x14ac:dyDescent="0.3">
      <c r="C60" s="52" t="s">
        <v>94</v>
      </c>
      <c r="D60" s="53"/>
      <c r="E60" s="53"/>
      <c r="F60" s="53"/>
      <c r="G60" s="53"/>
      <c r="H60" s="53"/>
      <c r="I60" s="54"/>
    </row>
    <row r="61" spans="2:9" ht="13.75" x14ac:dyDescent="0.25">
      <c r="C61" s="55" t="s">
        <v>95</v>
      </c>
      <c r="D61" s="56"/>
      <c r="E61" s="57"/>
      <c r="F61" s="58" t="b">
        <v>1</v>
      </c>
      <c r="G61" s="59"/>
      <c r="H61" s="59"/>
      <c r="I61" s="60"/>
    </row>
    <row r="63" spans="2:9" ht="17.850000000000001" x14ac:dyDescent="0.3">
      <c r="B63" s="42" t="s">
        <v>96</v>
      </c>
    </row>
    <row r="65" spans="2:24" ht="68.599999999999994" x14ac:dyDescent="0.25">
      <c r="C65" s="44" t="s">
        <v>97</v>
      </c>
      <c r="D65" s="40" t="s">
        <v>98</v>
      </c>
      <c r="E65" s="40" t="s">
        <v>99</v>
      </c>
      <c r="F65" s="40" t="s">
        <v>100</v>
      </c>
      <c r="G65" s="40" t="s">
        <v>213</v>
      </c>
      <c r="H65" s="40" t="s">
        <v>214</v>
      </c>
      <c r="I65" s="40" t="s">
        <v>215</v>
      </c>
      <c r="J65" s="40" t="s">
        <v>216</v>
      </c>
      <c r="K65" s="40" t="s">
        <v>217</v>
      </c>
      <c r="L65" s="40" t="s">
        <v>218</v>
      </c>
      <c r="M65" s="40" t="s">
        <v>219</v>
      </c>
      <c r="N65" s="40" t="s">
        <v>220</v>
      </c>
      <c r="O65" s="40" t="s">
        <v>221</v>
      </c>
      <c r="P65" s="40" t="s">
        <v>222</v>
      </c>
      <c r="Q65" s="40" t="s">
        <v>223</v>
      </c>
      <c r="R65" s="40" t="s">
        <v>224</v>
      </c>
      <c r="S65" s="40" t="s">
        <v>225</v>
      </c>
      <c r="T65" s="40" t="s">
        <v>226</v>
      </c>
      <c r="U65" s="40" t="s">
        <v>227</v>
      </c>
      <c r="V65" s="40" t="s">
        <v>228</v>
      </c>
      <c r="W65" s="40" t="s">
        <v>229</v>
      </c>
      <c r="X65" s="40" t="s">
        <v>230</v>
      </c>
    </row>
    <row r="66" spans="2:24" x14ac:dyDescent="0.2">
      <c r="B66" s="47" t="s">
        <v>231</v>
      </c>
      <c r="C66" s="48" t="s">
        <v>101</v>
      </c>
      <c r="D66" s="43">
        <v>1</v>
      </c>
      <c r="E66" s="43">
        <v>1</v>
      </c>
      <c r="F66" s="43">
        <v>0</v>
      </c>
      <c r="G66" s="43">
        <v>5</v>
      </c>
      <c r="H66" s="43">
        <v>27.777777777777786</v>
      </c>
      <c r="I66" s="43">
        <v>0</v>
      </c>
      <c r="J66" s="43">
        <v>100</v>
      </c>
      <c r="K66" s="43" t="s">
        <v>232</v>
      </c>
      <c r="L66" s="43" t="s">
        <v>232</v>
      </c>
      <c r="M66" s="43">
        <v>5</v>
      </c>
      <c r="N66" s="43">
        <v>83.333333333333343</v>
      </c>
      <c r="O66" s="43">
        <v>0</v>
      </c>
      <c r="P66" s="43">
        <v>100</v>
      </c>
      <c r="Q66" s="43" t="s">
        <v>232</v>
      </c>
      <c r="R66" s="43" t="s">
        <v>232</v>
      </c>
      <c r="S66" s="43">
        <v>4</v>
      </c>
      <c r="T66" s="43">
        <v>66.666666666666671</v>
      </c>
      <c r="U66" s="43">
        <v>0</v>
      </c>
      <c r="V66" s="43">
        <v>100</v>
      </c>
      <c r="W66" s="43" t="s">
        <v>232</v>
      </c>
      <c r="X66" s="43" t="s">
        <v>232</v>
      </c>
    </row>
    <row r="67" spans="2:24" x14ac:dyDescent="0.2">
      <c r="B67" s="47" t="s">
        <v>233</v>
      </c>
      <c r="C67" s="48" t="s">
        <v>102</v>
      </c>
      <c r="D67" s="43">
        <v>1</v>
      </c>
      <c r="E67" s="43">
        <v>2</v>
      </c>
      <c r="F67" s="43">
        <v>0</v>
      </c>
      <c r="G67" s="43">
        <v>5</v>
      </c>
      <c r="H67" s="43">
        <v>27.777777777777786</v>
      </c>
      <c r="I67" s="43">
        <v>0</v>
      </c>
      <c r="J67" s="43">
        <v>100</v>
      </c>
      <c r="K67" s="43" t="s">
        <v>232</v>
      </c>
      <c r="L67" s="43" t="s">
        <v>232</v>
      </c>
      <c r="M67" s="43">
        <v>5</v>
      </c>
      <c r="N67" s="43">
        <v>83.333333333333343</v>
      </c>
      <c r="O67" s="43">
        <v>0</v>
      </c>
      <c r="P67" s="43">
        <v>100</v>
      </c>
      <c r="Q67" s="43" t="s">
        <v>232</v>
      </c>
      <c r="R67" s="43" t="s">
        <v>232</v>
      </c>
      <c r="S67" s="43">
        <v>4</v>
      </c>
      <c r="T67" s="43">
        <v>66.666666666666671</v>
      </c>
      <c r="U67" s="43">
        <v>0</v>
      </c>
      <c r="V67" s="43">
        <v>100</v>
      </c>
      <c r="W67" s="43" t="s">
        <v>232</v>
      </c>
      <c r="X67" s="43" t="s">
        <v>232</v>
      </c>
    </row>
    <row r="68" spans="2:24" x14ac:dyDescent="0.2">
      <c r="B68" s="47" t="s">
        <v>234</v>
      </c>
      <c r="C68" s="48" t="s">
        <v>103</v>
      </c>
      <c r="D68" s="43">
        <v>1</v>
      </c>
      <c r="E68" s="43">
        <v>3</v>
      </c>
      <c r="F68" s="43">
        <v>0</v>
      </c>
      <c r="G68" s="43">
        <v>5</v>
      </c>
      <c r="H68" s="43">
        <v>27.777777777777786</v>
      </c>
      <c r="I68" s="43">
        <v>0</v>
      </c>
      <c r="J68" s="43">
        <v>100</v>
      </c>
      <c r="K68" s="43" t="s">
        <v>232</v>
      </c>
      <c r="L68" s="43" t="s">
        <v>232</v>
      </c>
      <c r="M68" s="43">
        <v>5</v>
      </c>
      <c r="N68" s="43">
        <v>83.333333333333343</v>
      </c>
      <c r="O68" s="43">
        <v>0</v>
      </c>
      <c r="P68" s="43">
        <v>100</v>
      </c>
      <c r="Q68" s="43" t="s">
        <v>232</v>
      </c>
      <c r="R68" s="43" t="s">
        <v>232</v>
      </c>
      <c r="S68" s="43">
        <v>4</v>
      </c>
      <c r="T68" s="43">
        <v>66.666666666666671</v>
      </c>
      <c r="U68" s="43">
        <v>0</v>
      </c>
      <c r="V68" s="43">
        <v>100</v>
      </c>
      <c r="W68" s="43" t="s">
        <v>232</v>
      </c>
      <c r="X68" s="43" t="s">
        <v>232</v>
      </c>
    </row>
    <row r="69" spans="2:24" x14ac:dyDescent="0.2">
      <c r="B69" s="47" t="s">
        <v>235</v>
      </c>
      <c r="C69" s="48" t="s">
        <v>104</v>
      </c>
      <c r="D69" s="43">
        <v>1</v>
      </c>
      <c r="E69" s="43">
        <v>4</v>
      </c>
      <c r="F69" s="43">
        <v>0</v>
      </c>
      <c r="G69" s="43">
        <v>5</v>
      </c>
      <c r="H69" s="43">
        <v>27.777777777777786</v>
      </c>
      <c r="I69" s="43">
        <v>0</v>
      </c>
      <c r="J69" s="43">
        <v>100</v>
      </c>
      <c r="K69" s="43" t="s">
        <v>232</v>
      </c>
      <c r="L69" s="43" t="s">
        <v>232</v>
      </c>
      <c r="M69" s="43">
        <v>5</v>
      </c>
      <c r="N69" s="43">
        <v>83.333333333333343</v>
      </c>
      <c r="O69" s="43">
        <v>0</v>
      </c>
      <c r="P69" s="43">
        <v>100</v>
      </c>
      <c r="Q69" s="43" t="s">
        <v>232</v>
      </c>
      <c r="R69" s="43" t="s">
        <v>232</v>
      </c>
      <c r="S69" s="43">
        <v>4</v>
      </c>
      <c r="T69" s="43">
        <v>66.666666666666671</v>
      </c>
      <c r="U69" s="43">
        <v>0</v>
      </c>
      <c r="V69" s="43">
        <v>100</v>
      </c>
      <c r="W69" s="43" t="s">
        <v>232</v>
      </c>
      <c r="X69" s="43" t="s">
        <v>232</v>
      </c>
    </row>
    <row r="70" spans="2:24" x14ac:dyDescent="0.2">
      <c r="B70" s="47" t="s">
        <v>236</v>
      </c>
      <c r="C70" s="48" t="s">
        <v>105</v>
      </c>
      <c r="D70" s="43">
        <v>2</v>
      </c>
      <c r="E70" s="43">
        <v>1</v>
      </c>
      <c r="F70" s="43">
        <v>1</v>
      </c>
      <c r="G70" s="43">
        <v>5</v>
      </c>
      <c r="H70" s="43">
        <v>27.777777777777786</v>
      </c>
      <c r="I70" s="43">
        <v>0</v>
      </c>
      <c r="J70" s="43">
        <v>100</v>
      </c>
      <c r="K70" s="43" t="s">
        <v>232</v>
      </c>
      <c r="L70" s="43" t="s">
        <v>232</v>
      </c>
      <c r="M70" s="43">
        <v>5</v>
      </c>
      <c r="N70" s="43">
        <v>83.333333333333343</v>
      </c>
      <c r="O70" s="43">
        <v>0</v>
      </c>
      <c r="P70" s="43">
        <v>100</v>
      </c>
      <c r="Q70" s="43" t="s">
        <v>232</v>
      </c>
      <c r="R70" s="43" t="s">
        <v>232</v>
      </c>
      <c r="S70" s="43">
        <v>4</v>
      </c>
      <c r="T70" s="43">
        <v>66.666666666666671</v>
      </c>
      <c r="U70" s="43">
        <v>0</v>
      </c>
      <c r="V70" s="43">
        <v>100</v>
      </c>
      <c r="W70" s="43" t="s">
        <v>232</v>
      </c>
      <c r="X70" s="43" t="s">
        <v>232</v>
      </c>
    </row>
    <row r="71" spans="2:24" x14ac:dyDescent="0.2">
      <c r="B71" s="47" t="s">
        <v>237</v>
      </c>
      <c r="C71" s="48" t="s">
        <v>106</v>
      </c>
      <c r="D71" s="43">
        <v>2</v>
      </c>
      <c r="E71" s="43">
        <v>1</v>
      </c>
      <c r="F71" s="43">
        <v>2</v>
      </c>
      <c r="G71" s="43">
        <v>5</v>
      </c>
      <c r="H71" s="43">
        <v>27.777777777777786</v>
      </c>
      <c r="I71" s="43">
        <v>0</v>
      </c>
      <c r="J71" s="43">
        <v>100</v>
      </c>
      <c r="K71" s="43" t="s">
        <v>232</v>
      </c>
      <c r="L71" s="43" t="s">
        <v>232</v>
      </c>
      <c r="M71" s="43">
        <v>5</v>
      </c>
      <c r="N71" s="43">
        <v>83.333333333333343</v>
      </c>
      <c r="O71" s="43">
        <v>0</v>
      </c>
      <c r="P71" s="43">
        <v>100</v>
      </c>
      <c r="Q71" s="43" t="s">
        <v>232</v>
      </c>
      <c r="R71" s="43" t="s">
        <v>232</v>
      </c>
      <c r="S71" s="43">
        <v>4</v>
      </c>
      <c r="T71" s="43">
        <v>66.666666666666671</v>
      </c>
      <c r="U71" s="43">
        <v>0</v>
      </c>
      <c r="V71" s="43">
        <v>100</v>
      </c>
      <c r="W71" s="43" t="s">
        <v>232</v>
      </c>
      <c r="X71" s="43" t="s">
        <v>232</v>
      </c>
    </row>
    <row r="72" spans="2:24" x14ac:dyDescent="0.2">
      <c r="B72" s="47" t="s">
        <v>238</v>
      </c>
      <c r="C72" s="48" t="s">
        <v>107</v>
      </c>
      <c r="D72" s="43">
        <v>2</v>
      </c>
      <c r="E72" s="43">
        <v>1</v>
      </c>
      <c r="F72" s="43">
        <v>3</v>
      </c>
      <c r="G72" s="43">
        <v>5</v>
      </c>
      <c r="H72" s="43">
        <v>27.777777777777786</v>
      </c>
      <c r="I72" s="43">
        <v>0</v>
      </c>
      <c r="J72" s="43">
        <v>100</v>
      </c>
      <c r="K72" s="43" t="s">
        <v>232</v>
      </c>
      <c r="L72" s="43" t="s">
        <v>232</v>
      </c>
      <c r="M72" s="43">
        <v>5</v>
      </c>
      <c r="N72" s="43">
        <v>83.333333333333343</v>
      </c>
      <c r="O72" s="43">
        <v>0</v>
      </c>
      <c r="P72" s="43">
        <v>100</v>
      </c>
      <c r="Q72" s="43" t="s">
        <v>232</v>
      </c>
      <c r="R72" s="43" t="s">
        <v>232</v>
      </c>
      <c r="S72" s="43">
        <v>4</v>
      </c>
      <c r="T72" s="43">
        <v>66.666666666666671</v>
      </c>
      <c r="U72" s="43">
        <v>0</v>
      </c>
      <c r="V72" s="43">
        <v>100</v>
      </c>
      <c r="W72" s="43" t="s">
        <v>232</v>
      </c>
      <c r="X72" s="43" t="s">
        <v>232</v>
      </c>
    </row>
    <row r="73" spans="2:24" x14ac:dyDescent="0.2">
      <c r="B73" s="47" t="s">
        <v>239</v>
      </c>
      <c r="C73" s="48" t="s">
        <v>108</v>
      </c>
      <c r="D73" s="43">
        <v>2</v>
      </c>
      <c r="E73" s="43">
        <v>1</v>
      </c>
      <c r="F73" s="43">
        <v>4</v>
      </c>
      <c r="G73" s="43">
        <v>5</v>
      </c>
      <c r="H73" s="43">
        <v>27.777777777777786</v>
      </c>
      <c r="I73" s="43">
        <v>0</v>
      </c>
      <c r="J73" s="43">
        <v>100</v>
      </c>
      <c r="K73" s="43" t="s">
        <v>232</v>
      </c>
      <c r="L73" s="43" t="s">
        <v>232</v>
      </c>
      <c r="M73" s="43">
        <v>5</v>
      </c>
      <c r="N73" s="43">
        <v>83.333333333333343</v>
      </c>
      <c r="O73" s="43">
        <v>0</v>
      </c>
      <c r="P73" s="43">
        <v>100</v>
      </c>
      <c r="Q73" s="43" t="s">
        <v>232</v>
      </c>
      <c r="R73" s="43" t="s">
        <v>232</v>
      </c>
      <c r="S73" s="43">
        <v>4</v>
      </c>
      <c r="T73" s="43">
        <v>66.666666666666671</v>
      </c>
      <c r="U73" s="43">
        <v>0</v>
      </c>
      <c r="V73" s="43">
        <v>100</v>
      </c>
      <c r="W73" s="43" t="s">
        <v>232</v>
      </c>
      <c r="X73" s="43" t="s">
        <v>232</v>
      </c>
    </row>
    <row r="74" spans="2:24" x14ac:dyDescent="0.2">
      <c r="B74" s="47" t="s">
        <v>240</v>
      </c>
      <c r="C74" s="48" t="s">
        <v>109</v>
      </c>
      <c r="D74" s="43">
        <v>2</v>
      </c>
      <c r="E74" s="43">
        <v>2</v>
      </c>
      <c r="F74" s="43">
        <v>1</v>
      </c>
      <c r="G74" s="43">
        <v>5</v>
      </c>
      <c r="H74" s="43">
        <v>27.777777777777786</v>
      </c>
      <c r="I74" s="43">
        <v>0</v>
      </c>
      <c r="J74" s="43">
        <v>100</v>
      </c>
      <c r="K74" s="43" t="s">
        <v>232</v>
      </c>
      <c r="L74" s="43" t="s">
        <v>232</v>
      </c>
      <c r="M74" s="43">
        <v>5</v>
      </c>
      <c r="N74" s="43">
        <v>83.333333333333343</v>
      </c>
      <c r="O74" s="43">
        <v>0</v>
      </c>
      <c r="P74" s="43">
        <v>100</v>
      </c>
      <c r="Q74" s="43" t="s">
        <v>232</v>
      </c>
      <c r="R74" s="43" t="s">
        <v>232</v>
      </c>
      <c r="S74" s="43">
        <v>4</v>
      </c>
      <c r="T74" s="43">
        <v>66.666666666666671</v>
      </c>
      <c r="U74" s="43">
        <v>0</v>
      </c>
      <c r="V74" s="43">
        <v>100</v>
      </c>
      <c r="W74" s="43" t="s">
        <v>232</v>
      </c>
      <c r="X74" s="43" t="s">
        <v>232</v>
      </c>
    </row>
    <row r="75" spans="2:24" x14ac:dyDescent="0.2">
      <c r="B75" s="47" t="s">
        <v>241</v>
      </c>
      <c r="C75" s="48" t="s">
        <v>110</v>
      </c>
      <c r="D75" s="43">
        <v>2</v>
      </c>
      <c r="E75" s="43">
        <v>2</v>
      </c>
      <c r="F75" s="43">
        <v>2</v>
      </c>
      <c r="G75" s="43">
        <v>5</v>
      </c>
      <c r="H75" s="43">
        <v>27.777777777777786</v>
      </c>
      <c r="I75" s="43">
        <v>0</v>
      </c>
      <c r="J75" s="43">
        <v>100</v>
      </c>
      <c r="K75" s="43" t="s">
        <v>232</v>
      </c>
      <c r="L75" s="43" t="s">
        <v>232</v>
      </c>
      <c r="M75" s="43">
        <v>5</v>
      </c>
      <c r="N75" s="43">
        <v>83.333333333333343</v>
      </c>
      <c r="O75" s="43">
        <v>0</v>
      </c>
      <c r="P75" s="43">
        <v>100</v>
      </c>
      <c r="Q75" s="43" t="s">
        <v>232</v>
      </c>
      <c r="R75" s="43" t="s">
        <v>232</v>
      </c>
      <c r="S75" s="43">
        <v>4</v>
      </c>
      <c r="T75" s="43">
        <v>66.666666666666671</v>
      </c>
      <c r="U75" s="43">
        <v>0</v>
      </c>
      <c r="V75" s="43">
        <v>100</v>
      </c>
      <c r="W75" s="43" t="s">
        <v>232</v>
      </c>
      <c r="X75" s="43" t="s">
        <v>232</v>
      </c>
    </row>
    <row r="76" spans="2:24" x14ac:dyDescent="0.2">
      <c r="B76" s="47" t="s">
        <v>242</v>
      </c>
      <c r="C76" s="48" t="s">
        <v>111</v>
      </c>
      <c r="D76" s="43">
        <v>2</v>
      </c>
      <c r="E76" s="43">
        <v>2</v>
      </c>
      <c r="F76" s="43">
        <v>3</v>
      </c>
      <c r="G76" s="43">
        <v>5</v>
      </c>
      <c r="H76" s="43">
        <v>27.777777777777786</v>
      </c>
      <c r="I76" s="43">
        <v>0</v>
      </c>
      <c r="J76" s="43">
        <v>100</v>
      </c>
      <c r="K76" s="43" t="s">
        <v>232</v>
      </c>
      <c r="L76" s="43" t="s">
        <v>232</v>
      </c>
      <c r="M76" s="43">
        <v>5</v>
      </c>
      <c r="N76" s="43">
        <v>83.333333333333343</v>
      </c>
      <c r="O76" s="43">
        <v>0</v>
      </c>
      <c r="P76" s="43">
        <v>100</v>
      </c>
      <c r="Q76" s="43" t="s">
        <v>232</v>
      </c>
      <c r="R76" s="43" t="s">
        <v>232</v>
      </c>
      <c r="S76" s="43">
        <v>4</v>
      </c>
      <c r="T76" s="43">
        <v>66.666666666666671</v>
      </c>
      <c r="U76" s="43">
        <v>0</v>
      </c>
      <c r="V76" s="43">
        <v>100</v>
      </c>
      <c r="W76" s="43" t="s">
        <v>232</v>
      </c>
      <c r="X76" s="43" t="s">
        <v>232</v>
      </c>
    </row>
    <row r="77" spans="2:24" x14ac:dyDescent="0.2">
      <c r="B77" s="47" t="s">
        <v>243</v>
      </c>
      <c r="C77" s="48" t="s">
        <v>112</v>
      </c>
      <c r="D77" s="43">
        <v>2</v>
      </c>
      <c r="E77" s="43">
        <v>2</v>
      </c>
      <c r="F77" s="43">
        <v>4</v>
      </c>
      <c r="G77" s="43">
        <v>5</v>
      </c>
      <c r="H77" s="43">
        <v>27.777777777777786</v>
      </c>
      <c r="I77" s="43">
        <v>0</v>
      </c>
      <c r="J77" s="43">
        <v>100</v>
      </c>
      <c r="K77" s="43" t="s">
        <v>232</v>
      </c>
      <c r="L77" s="43" t="s">
        <v>232</v>
      </c>
      <c r="M77" s="43">
        <v>5</v>
      </c>
      <c r="N77" s="43">
        <v>83.333333333333343</v>
      </c>
      <c r="O77" s="43">
        <v>0</v>
      </c>
      <c r="P77" s="43">
        <v>100</v>
      </c>
      <c r="Q77" s="43" t="s">
        <v>232</v>
      </c>
      <c r="R77" s="43" t="s">
        <v>232</v>
      </c>
      <c r="S77" s="43">
        <v>4</v>
      </c>
      <c r="T77" s="43">
        <v>66.666666666666671</v>
      </c>
      <c r="U77" s="43">
        <v>0</v>
      </c>
      <c r="V77" s="43">
        <v>100</v>
      </c>
      <c r="W77" s="43" t="s">
        <v>232</v>
      </c>
      <c r="X77" s="43" t="s">
        <v>232</v>
      </c>
    </row>
    <row r="78" spans="2:24" x14ac:dyDescent="0.2">
      <c r="B78" s="47" t="s">
        <v>244</v>
      </c>
      <c r="C78" s="48" t="s">
        <v>113</v>
      </c>
      <c r="D78" s="43">
        <v>2</v>
      </c>
      <c r="E78" s="43">
        <v>3</v>
      </c>
      <c r="F78" s="43">
        <v>1</v>
      </c>
      <c r="G78" s="43">
        <v>5</v>
      </c>
      <c r="H78" s="43">
        <v>27.777777777777786</v>
      </c>
      <c r="I78" s="43">
        <v>0</v>
      </c>
      <c r="J78" s="43">
        <v>100</v>
      </c>
      <c r="K78" s="43" t="s">
        <v>232</v>
      </c>
      <c r="L78" s="43" t="s">
        <v>232</v>
      </c>
      <c r="M78" s="43">
        <v>5</v>
      </c>
      <c r="N78" s="43">
        <v>83.333333333333343</v>
      </c>
      <c r="O78" s="43">
        <v>0</v>
      </c>
      <c r="P78" s="43">
        <v>100</v>
      </c>
      <c r="Q78" s="43" t="s">
        <v>232</v>
      </c>
      <c r="R78" s="43" t="s">
        <v>232</v>
      </c>
      <c r="S78" s="43">
        <v>4</v>
      </c>
      <c r="T78" s="43">
        <v>66.666666666666671</v>
      </c>
      <c r="U78" s="43">
        <v>0</v>
      </c>
      <c r="V78" s="43">
        <v>100</v>
      </c>
      <c r="W78" s="43" t="s">
        <v>232</v>
      </c>
      <c r="X78" s="43" t="s">
        <v>232</v>
      </c>
    </row>
    <row r="79" spans="2:24" x14ac:dyDescent="0.2">
      <c r="B79" s="47" t="s">
        <v>245</v>
      </c>
      <c r="C79" s="48" t="s">
        <v>114</v>
      </c>
      <c r="D79" s="43">
        <v>2</v>
      </c>
      <c r="E79" s="43">
        <v>3</v>
      </c>
      <c r="F79" s="43">
        <v>2</v>
      </c>
      <c r="G79" s="43">
        <v>5</v>
      </c>
      <c r="H79" s="43">
        <v>27.777777777777786</v>
      </c>
      <c r="I79" s="43">
        <v>0</v>
      </c>
      <c r="J79" s="43">
        <v>100</v>
      </c>
      <c r="K79" s="43" t="s">
        <v>232</v>
      </c>
      <c r="L79" s="43" t="s">
        <v>232</v>
      </c>
      <c r="M79" s="43">
        <v>5</v>
      </c>
      <c r="N79" s="43">
        <v>83.333333333333343</v>
      </c>
      <c r="O79" s="43">
        <v>0</v>
      </c>
      <c r="P79" s="43">
        <v>100</v>
      </c>
      <c r="Q79" s="43" t="s">
        <v>232</v>
      </c>
      <c r="R79" s="43" t="s">
        <v>232</v>
      </c>
      <c r="S79" s="43">
        <v>4</v>
      </c>
      <c r="T79" s="43">
        <v>66.666666666666671</v>
      </c>
      <c r="U79" s="43">
        <v>0</v>
      </c>
      <c r="V79" s="43">
        <v>100</v>
      </c>
      <c r="W79" s="43" t="s">
        <v>232</v>
      </c>
      <c r="X79" s="43" t="s">
        <v>232</v>
      </c>
    </row>
    <row r="80" spans="2:24" x14ac:dyDescent="0.2">
      <c r="B80" s="47" t="s">
        <v>246</v>
      </c>
      <c r="C80" s="48" t="s">
        <v>115</v>
      </c>
      <c r="D80" s="43">
        <v>2</v>
      </c>
      <c r="E80" s="43">
        <v>3</v>
      </c>
      <c r="F80" s="43">
        <v>3</v>
      </c>
      <c r="G80" s="43">
        <v>5</v>
      </c>
      <c r="H80" s="43">
        <v>27.777777777777786</v>
      </c>
      <c r="I80" s="43">
        <v>0</v>
      </c>
      <c r="J80" s="43">
        <v>100</v>
      </c>
      <c r="K80" s="43" t="s">
        <v>232</v>
      </c>
      <c r="L80" s="43" t="s">
        <v>232</v>
      </c>
      <c r="M80" s="43">
        <v>5</v>
      </c>
      <c r="N80" s="43">
        <v>83.333333333333343</v>
      </c>
      <c r="O80" s="43">
        <v>0</v>
      </c>
      <c r="P80" s="43">
        <v>100</v>
      </c>
      <c r="Q80" s="43" t="s">
        <v>232</v>
      </c>
      <c r="R80" s="43" t="s">
        <v>232</v>
      </c>
      <c r="S80" s="43">
        <v>4</v>
      </c>
      <c r="T80" s="43">
        <v>66.666666666666671</v>
      </c>
      <c r="U80" s="43">
        <v>0</v>
      </c>
      <c r="V80" s="43">
        <v>100</v>
      </c>
      <c r="W80" s="43" t="s">
        <v>232</v>
      </c>
      <c r="X80" s="43" t="s">
        <v>232</v>
      </c>
    </row>
    <row r="81" spans="2:24" x14ac:dyDescent="0.2">
      <c r="B81" s="47" t="s">
        <v>247</v>
      </c>
      <c r="C81" s="48" t="s">
        <v>116</v>
      </c>
      <c r="D81" s="43">
        <v>2</v>
      </c>
      <c r="E81" s="43">
        <v>3</v>
      </c>
      <c r="F81" s="43">
        <v>4</v>
      </c>
      <c r="G81" s="43">
        <v>5</v>
      </c>
      <c r="H81" s="43">
        <v>27.777777777777786</v>
      </c>
      <c r="I81" s="43">
        <v>0</v>
      </c>
      <c r="J81" s="43">
        <v>100</v>
      </c>
      <c r="K81" s="43" t="s">
        <v>232</v>
      </c>
      <c r="L81" s="43" t="s">
        <v>232</v>
      </c>
      <c r="M81" s="43">
        <v>5</v>
      </c>
      <c r="N81" s="43">
        <v>83.333333333333343</v>
      </c>
      <c r="O81" s="43">
        <v>0</v>
      </c>
      <c r="P81" s="43">
        <v>100</v>
      </c>
      <c r="Q81" s="43" t="s">
        <v>232</v>
      </c>
      <c r="R81" s="43" t="s">
        <v>232</v>
      </c>
      <c r="S81" s="43">
        <v>4</v>
      </c>
      <c r="T81" s="43">
        <v>66.666666666666671</v>
      </c>
      <c r="U81" s="43">
        <v>0</v>
      </c>
      <c r="V81" s="43">
        <v>100</v>
      </c>
      <c r="W81" s="43" t="s">
        <v>232</v>
      </c>
      <c r="X81" s="43" t="s">
        <v>232</v>
      </c>
    </row>
    <row r="82" spans="2:24" x14ac:dyDescent="0.2">
      <c r="B82" s="47" t="s">
        <v>248</v>
      </c>
      <c r="C82" s="48" t="s">
        <v>117</v>
      </c>
      <c r="D82" s="43">
        <v>2</v>
      </c>
      <c r="E82" s="43">
        <v>4</v>
      </c>
      <c r="F82" s="43">
        <v>1</v>
      </c>
      <c r="G82" s="43">
        <v>5</v>
      </c>
      <c r="H82" s="43">
        <v>27.777777777777786</v>
      </c>
      <c r="I82" s="43">
        <v>0</v>
      </c>
      <c r="J82" s="43">
        <v>100</v>
      </c>
      <c r="K82" s="43" t="s">
        <v>232</v>
      </c>
      <c r="L82" s="43" t="s">
        <v>232</v>
      </c>
      <c r="M82" s="43">
        <v>5</v>
      </c>
      <c r="N82" s="43">
        <v>83.333333333333343</v>
      </c>
      <c r="O82" s="43">
        <v>0</v>
      </c>
      <c r="P82" s="43">
        <v>100</v>
      </c>
      <c r="Q82" s="43" t="s">
        <v>232</v>
      </c>
      <c r="R82" s="43" t="s">
        <v>232</v>
      </c>
      <c r="S82" s="43">
        <v>4</v>
      </c>
      <c r="T82" s="43">
        <v>66.666666666666671</v>
      </c>
      <c r="U82" s="43">
        <v>0</v>
      </c>
      <c r="V82" s="43">
        <v>100</v>
      </c>
      <c r="W82" s="43" t="s">
        <v>232</v>
      </c>
      <c r="X82" s="43" t="s">
        <v>232</v>
      </c>
    </row>
    <row r="83" spans="2:24" x14ac:dyDescent="0.2">
      <c r="B83" s="47" t="s">
        <v>249</v>
      </c>
      <c r="C83" s="48" t="s">
        <v>118</v>
      </c>
      <c r="D83" s="43">
        <v>2</v>
      </c>
      <c r="E83" s="43">
        <v>4</v>
      </c>
      <c r="F83" s="43">
        <v>2</v>
      </c>
      <c r="G83" s="43">
        <v>5</v>
      </c>
      <c r="H83" s="43">
        <v>27.777777777777786</v>
      </c>
      <c r="I83" s="43">
        <v>0</v>
      </c>
      <c r="J83" s="43">
        <v>100</v>
      </c>
      <c r="K83" s="43" t="s">
        <v>232</v>
      </c>
      <c r="L83" s="43" t="s">
        <v>232</v>
      </c>
      <c r="M83" s="43">
        <v>5</v>
      </c>
      <c r="N83" s="43">
        <v>83.333333333333343</v>
      </c>
      <c r="O83" s="43">
        <v>0</v>
      </c>
      <c r="P83" s="43">
        <v>100</v>
      </c>
      <c r="Q83" s="43" t="s">
        <v>232</v>
      </c>
      <c r="R83" s="43" t="s">
        <v>232</v>
      </c>
      <c r="S83" s="43">
        <v>4</v>
      </c>
      <c r="T83" s="43">
        <v>66.666666666666671</v>
      </c>
      <c r="U83" s="43">
        <v>0</v>
      </c>
      <c r="V83" s="43">
        <v>100</v>
      </c>
      <c r="W83" s="43" t="s">
        <v>232</v>
      </c>
      <c r="X83" s="43" t="s">
        <v>232</v>
      </c>
    </row>
    <row r="84" spans="2:24" x14ac:dyDescent="0.2">
      <c r="B84" s="47" t="s">
        <v>250</v>
      </c>
      <c r="C84" s="48" t="s">
        <v>119</v>
      </c>
      <c r="D84" s="43">
        <v>2</v>
      </c>
      <c r="E84" s="43">
        <v>4</v>
      </c>
      <c r="F84" s="43">
        <v>3</v>
      </c>
      <c r="G84" s="43">
        <v>5</v>
      </c>
      <c r="H84" s="43">
        <v>27.777777777777786</v>
      </c>
      <c r="I84" s="43">
        <v>0</v>
      </c>
      <c r="J84" s="43">
        <v>100</v>
      </c>
      <c r="K84" s="43" t="s">
        <v>232</v>
      </c>
      <c r="L84" s="43" t="s">
        <v>232</v>
      </c>
      <c r="M84" s="43">
        <v>5</v>
      </c>
      <c r="N84" s="43">
        <v>83.333333333333343</v>
      </c>
      <c r="O84" s="43">
        <v>0</v>
      </c>
      <c r="P84" s="43">
        <v>100</v>
      </c>
      <c r="Q84" s="43" t="s">
        <v>232</v>
      </c>
      <c r="R84" s="43" t="s">
        <v>232</v>
      </c>
      <c r="S84" s="43">
        <v>4</v>
      </c>
      <c r="T84" s="43">
        <v>66.666666666666671</v>
      </c>
      <c r="U84" s="43">
        <v>0</v>
      </c>
      <c r="V84" s="43">
        <v>100</v>
      </c>
      <c r="W84" s="43" t="s">
        <v>232</v>
      </c>
      <c r="X84" s="43" t="s">
        <v>232</v>
      </c>
    </row>
    <row r="85" spans="2:24" x14ac:dyDescent="0.2">
      <c r="B85" s="47" t="s">
        <v>251</v>
      </c>
      <c r="C85" s="48" t="s">
        <v>120</v>
      </c>
      <c r="D85" s="43">
        <v>2</v>
      </c>
      <c r="E85" s="43">
        <v>4</v>
      </c>
      <c r="F85" s="43">
        <v>4</v>
      </c>
      <c r="G85" s="43">
        <v>5</v>
      </c>
      <c r="H85" s="43">
        <v>27.777777777777786</v>
      </c>
      <c r="I85" s="43">
        <v>0</v>
      </c>
      <c r="J85" s="43">
        <v>100</v>
      </c>
      <c r="K85" s="43" t="s">
        <v>232</v>
      </c>
      <c r="L85" s="43" t="s">
        <v>232</v>
      </c>
      <c r="M85" s="43">
        <v>5</v>
      </c>
      <c r="N85" s="43">
        <v>83.333333333333343</v>
      </c>
      <c r="O85" s="43">
        <v>0</v>
      </c>
      <c r="P85" s="43">
        <v>100</v>
      </c>
      <c r="Q85" s="43" t="s">
        <v>232</v>
      </c>
      <c r="R85" s="43" t="s">
        <v>232</v>
      </c>
      <c r="S85" s="43">
        <v>4</v>
      </c>
      <c r="T85" s="43">
        <v>66.666666666666671</v>
      </c>
      <c r="U85" s="43">
        <v>0</v>
      </c>
      <c r="V85" s="43">
        <v>100</v>
      </c>
      <c r="W85" s="43" t="s">
        <v>232</v>
      </c>
      <c r="X85" s="43" t="s">
        <v>232</v>
      </c>
    </row>
    <row r="87" spans="2:24" ht="17.850000000000001" x14ac:dyDescent="0.3">
      <c r="B87" s="42" t="s">
        <v>157</v>
      </c>
      <c r="G87" s="42" t="s">
        <v>159</v>
      </c>
      <c r="L87" s="42" t="s">
        <v>160</v>
      </c>
    </row>
    <row r="89" spans="2:24" ht="16.5" x14ac:dyDescent="0.3">
      <c r="C89" s="63" t="s">
        <v>252</v>
      </c>
      <c r="D89" s="64"/>
      <c r="E89" s="65"/>
      <c r="H89" s="63" t="s">
        <v>253</v>
      </c>
      <c r="I89" s="64"/>
      <c r="J89" s="65"/>
      <c r="M89" s="63" t="s">
        <v>254</v>
      </c>
      <c r="N89" s="64"/>
      <c r="O89" s="65"/>
    </row>
    <row r="90" spans="2:24" x14ac:dyDescent="0.2">
      <c r="C90" s="44" t="s">
        <v>255</v>
      </c>
      <c r="D90" s="49" t="s">
        <v>10</v>
      </c>
      <c r="E90" s="49" t="s">
        <v>16</v>
      </c>
      <c r="H90" s="44" t="s">
        <v>255</v>
      </c>
      <c r="I90" s="49" t="s">
        <v>10</v>
      </c>
      <c r="J90" s="49" t="s">
        <v>16</v>
      </c>
      <c r="M90" s="44" t="s">
        <v>255</v>
      </c>
      <c r="N90" s="49" t="s">
        <v>10</v>
      </c>
      <c r="O90" s="49" t="s">
        <v>16</v>
      </c>
    </row>
    <row r="91" spans="2:24" x14ac:dyDescent="0.2">
      <c r="C91" s="44">
        <v>1</v>
      </c>
      <c r="D91" s="43">
        <v>13</v>
      </c>
      <c r="E91" s="43">
        <v>0</v>
      </c>
      <c r="H91" s="44">
        <v>1</v>
      </c>
      <c r="I91" s="43">
        <v>1</v>
      </c>
      <c r="J91" s="43">
        <v>0</v>
      </c>
      <c r="M91" s="44">
        <v>1</v>
      </c>
      <c r="N91" s="43">
        <v>2</v>
      </c>
      <c r="O91" s="43">
        <v>0</v>
      </c>
    </row>
    <row r="92" spans="2:24" x14ac:dyDescent="0.2">
      <c r="C92" s="44">
        <v>2</v>
      </c>
      <c r="D92" s="43">
        <v>5</v>
      </c>
      <c r="E92" s="43">
        <v>0</v>
      </c>
      <c r="H92" s="44">
        <v>2</v>
      </c>
      <c r="I92" s="43">
        <v>5</v>
      </c>
      <c r="J92" s="43">
        <v>0</v>
      </c>
      <c r="M92" s="44">
        <v>2</v>
      </c>
      <c r="N92" s="43">
        <v>4</v>
      </c>
      <c r="O92" s="43">
        <v>0</v>
      </c>
    </row>
    <row r="94" spans="2:24" ht="16.5" x14ac:dyDescent="0.3">
      <c r="C94" s="63" t="s">
        <v>256</v>
      </c>
      <c r="D94" s="64"/>
      <c r="E94" s="65"/>
      <c r="H94" s="63" t="s">
        <v>257</v>
      </c>
      <c r="I94" s="64"/>
      <c r="J94" s="65"/>
      <c r="M94" s="63" t="s">
        <v>258</v>
      </c>
      <c r="N94" s="64"/>
      <c r="O94" s="65"/>
    </row>
    <row r="95" spans="2:24" x14ac:dyDescent="0.2">
      <c r="C95" s="44" t="s">
        <v>255</v>
      </c>
      <c r="D95" s="49" t="s">
        <v>10</v>
      </c>
      <c r="E95" s="49" t="s">
        <v>16</v>
      </c>
      <c r="H95" s="44" t="s">
        <v>255</v>
      </c>
      <c r="I95" s="49" t="s">
        <v>10</v>
      </c>
      <c r="J95" s="49" t="s">
        <v>16</v>
      </c>
      <c r="M95" s="44" t="s">
        <v>255</v>
      </c>
      <c r="N95" s="49" t="s">
        <v>10</v>
      </c>
      <c r="O95" s="49" t="s">
        <v>16</v>
      </c>
    </row>
    <row r="96" spans="2:24" x14ac:dyDescent="0.2">
      <c r="C96" s="44">
        <v>1</v>
      </c>
      <c r="D96" s="43">
        <v>13</v>
      </c>
      <c r="E96" s="43">
        <v>0</v>
      </c>
      <c r="H96" s="44">
        <v>1</v>
      </c>
      <c r="I96" s="43">
        <v>1</v>
      </c>
      <c r="J96" s="43">
        <v>0</v>
      </c>
      <c r="M96" s="44">
        <v>1</v>
      </c>
      <c r="N96" s="43">
        <v>2</v>
      </c>
      <c r="O96" s="43">
        <v>0</v>
      </c>
    </row>
    <row r="97" spans="3:15" x14ac:dyDescent="0.2">
      <c r="C97" s="44">
        <v>2</v>
      </c>
      <c r="D97" s="43">
        <v>5</v>
      </c>
      <c r="E97" s="43">
        <v>0</v>
      </c>
      <c r="H97" s="44">
        <v>2</v>
      </c>
      <c r="I97" s="43">
        <v>5</v>
      </c>
      <c r="J97" s="43">
        <v>0</v>
      </c>
      <c r="M97" s="44">
        <v>2</v>
      </c>
      <c r="N97" s="43">
        <v>4</v>
      </c>
      <c r="O97" s="43">
        <v>0</v>
      </c>
    </row>
    <row r="99" spans="3:15" ht="16.5" x14ac:dyDescent="0.3">
      <c r="C99" s="63" t="s">
        <v>259</v>
      </c>
      <c r="D99" s="64"/>
      <c r="E99" s="65"/>
      <c r="H99" s="63" t="s">
        <v>260</v>
      </c>
      <c r="I99" s="64"/>
      <c r="J99" s="65"/>
      <c r="M99" s="63" t="s">
        <v>261</v>
      </c>
      <c r="N99" s="64"/>
      <c r="O99" s="65"/>
    </row>
    <row r="100" spans="3:15" x14ac:dyDescent="0.2">
      <c r="C100" s="44" t="s">
        <v>255</v>
      </c>
      <c r="D100" s="49" t="s">
        <v>10</v>
      </c>
      <c r="E100" s="49" t="s">
        <v>16</v>
      </c>
      <c r="H100" s="44" t="s">
        <v>255</v>
      </c>
      <c r="I100" s="49" t="s">
        <v>10</v>
      </c>
      <c r="J100" s="49" t="s">
        <v>16</v>
      </c>
      <c r="M100" s="44" t="s">
        <v>255</v>
      </c>
      <c r="N100" s="49" t="s">
        <v>10</v>
      </c>
      <c r="O100" s="49" t="s">
        <v>16</v>
      </c>
    </row>
    <row r="101" spans="3:15" x14ac:dyDescent="0.2">
      <c r="C101" s="44">
        <v>1</v>
      </c>
      <c r="D101" s="43">
        <v>13</v>
      </c>
      <c r="E101" s="43">
        <v>0</v>
      </c>
      <c r="H101" s="44">
        <v>1</v>
      </c>
      <c r="I101" s="43">
        <v>1</v>
      </c>
      <c r="J101" s="43">
        <v>0</v>
      </c>
      <c r="M101" s="44">
        <v>1</v>
      </c>
      <c r="N101" s="43">
        <v>2</v>
      </c>
      <c r="O101" s="43">
        <v>0</v>
      </c>
    </row>
    <row r="102" spans="3:15" x14ac:dyDescent="0.2">
      <c r="C102" s="44">
        <v>2</v>
      </c>
      <c r="D102" s="43">
        <v>5</v>
      </c>
      <c r="E102" s="43">
        <v>0</v>
      </c>
      <c r="H102" s="44">
        <v>2</v>
      </c>
      <c r="I102" s="43">
        <v>5</v>
      </c>
      <c r="J102" s="43">
        <v>0</v>
      </c>
      <c r="M102" s="44">
        <v>2</v>
      </c>
      <c r="N102" s="43">
        <v>4</v>
      </c>
      <c r="O102" s="43">
        <v>0</v>
      </c>
    </row>
    <row r="104" spans="3:15" ht="16.5" x14ac:dyDescent="0.3">
      <c r="C104" s="63" t="s">
        <v>262</v>
      </c>
      <c r="D104" s="64"/>
      <c r="E104" s="65"/>
      <c r="H104" s="63" t="s">
        <v>263</v>
      </c>
      <c r="I104" s="64"/>
      <c r="J104" s="65"/>
      <c r="M104" s="63" t="s">
        <v>264</v>
      </c>
      <c r="N104" s="64"/>
      <c r="O104" s="65"/>
    </row>
    <row r="105" spans="3:15" x14ac:dyDescent="0.2">
      <c r="C105" s="44" t="s">
        <v>255</v>
      </c>
      <c r="D105" s="49" t="s">
        <v>10</v>
      </c>
      <c r="E105" s="49" t="s">
        <v>16</v>
      </c>
      <c r="H105" s="44" t="s">
        <v>255</v>
      </c>
      <c r="I105" s="49" t="s">
        <v>10</v>
      </c>
      <c r="J105" s="49" t="s">
        <v>16</v>
      </c>
      <c r="M105" s="44" t="s">
        <v>255</v>
      </c>
      <c r="N105" s="49" t="s">
        <v>10</v>
      </c>
      <c r="O105" s="49" t="s">
        <v>16</v>
      </c>
    </row>
    <row r="106" spans="3:15" x14ac:dyDescent="0.2">
      <c r="C106" s="44">
        <v>1</v>
      </c>
      <c r="D106" s="43">
        <v>13</v>
      </c>
      <c r="E106" s="43">
        <v>0</v>
      </c>
      <c r="H106" s="44">
        <v>1</v>
      </c>
      <c r="I106" s="43">
        <v>1</v>
      </c>
      <c r="J106" s="43">
        <v>0</v>
      </c>
      <c r="M106" s="44">
        <v>1</v>
      </c>
      <c r="N106" s="43">
        <v>2</v>
      </c>
      <c r="O106" s="43">
        <v>0</v>
      </c>
    </row>
    <row r="107" spans="3:15" x14ac:dyDescent="0.2">
      <c r="C107" s="44">
        <v>2</v>
      </c>
      <c r="D107" s="43">
        <v>5</v>
      </c>
      <c r="E107" s="43">
        <v>0</v>
      </c>
      <c r="H107" s="44">
        <v>2</v>
      </c>
      <c r="I107" s="43">
        <v>5</v>
      </c>
      <c r="J107" s="43">
        <v>0</v>
      </c>
      <c r="M107" s="44">
        <v>2</v>
      </c>
      <c r="N107" s="43">
        <v>4</v>
      </c>
      <c r="O107" s="43">
        <v>0</v>
      </c>
    </row>
    <row r="109" spans="3:15" ht="16.5" x14ac:dyDescent="0.3">
      <c r="C109" s="63" t="s">
        <v>265</v>
      </c>
      <c r="D109" s="64"/>
      <c r="E109" s="65"/>
      <c r="H109" s="63" t="s">
        <v>266</v>
      </c>
      <c r="I109" s="64"/>
      <c r="J109" s="65"/>
      <c r="M109" s="63" t="s">
        <v>267</v>
      </c>
      <c r="N109" s="64"/>
      <c r="O109" s="65"/>
    </row>
    <row r="110" spans="3:15" x14ac:dyDescent="0.2">
      <c r="C110" s="44" t="s">
        <v>255</v>
      </c>
      <c r="D110" s="49" t="s">
        <v>10</v>
      </c>
      <c r="E110" s="49" t="s">
        <v>16</v>
      </c>
      <c r="H110" s="44" t="s">
        <v>255</v>
      </c>
      <c r="I110" s="49" t="s">
        <v>10</v>
      </c>
      <c r="J110" s="49" t="s">
        <v>16</v>
      </c>
      <c r="M110" s="44" t="s">
        <v>255</v>
      </c>
      <c r="N110" s="49" t="s">
        <v>10</v>
      </c>
      <c r="O110" s="49" t="s">
        <v>16</v>
      </c>
    </row>
    <row r="111" spans="3:15" x14ac:dyDescent="0.2">
      <c r="C111" s="44">
        <v>1</v>
      </c>
      <c r="D111" s="43">
        <v>13</v>
      </c>
      <c r="E111" s="43">
        <v>0</v>
      </c>
      <c r="H111" s="44">
        <v>1</v>
      </c>
      <c r="I111" s="43">
        <v>1</v>
      </c>
      <c r="J111" s="43">
        <v>0</v>
      </c>
      <c r="M111" s="44">
        <v>1</v>
      </c>
      <c r="N111" s="43">
        <v>2</v>
      </c>
      <c r="O111" s="43">
        <v>0</v>
      </c>
    </row>
    <row r="112" spans="3:15" x14ac:dyDescent="0.2">
      <c r="C112" s="44">
        <v>2</v>
      </c>
      <c r="D112" s="43">
        <v>5</v>
      </c>
      <c r="E112" s="43">
        <v>0</v>
      </c>
      <c r="H112" s="44">
        <v>2</v>
      </c>
      <c r="I112" s="43">
        <v>5</v>
      </c>
      <c r="J112" s="43">
        <v>0</v>
      </c>
      <c r="M112" s="44">
        <v>2</v>
      </c>
      <c r="N112" s="43">
        <v>4</v>
      </c>
      <c r="O112" s="43">
        <v>0</v>
      </c>
    </row>
    <row r="114" spans="3:15" ht="16.5" x14ac:dyDescent="0.3">
      <c r="C114" s="63" t="s">
        <v>268</v>
      </c>
      <c r="D114" s="64"/>
      <c r="E114" s="65"/>
      <c r="H114" s="63" t="s">
        <v>269</v>
      </c>
      <c r="I114" s="64"/>
      <c r="J114" s="65"/>
      <c r="M114" s="63" t="s">
        <v>270</v>
      </c>
      <c r="N114" s="64"/>
      <c r="O114" s="65"/>
    </row>
    <row r="115" spans="3:15" x14ac:dyDescent="0.2">
      <c r="C115" s="44" t="s">
        <v>255</v>
      </c>
      <c r="D115" s="49" t="s">
        <v>10</v>
      </c>
      <c r="E115" s="49" t="s">
        <v>16</v>
      </c>
      <c r="H115" s="44" t="s">
        <v>255</v>
      </c>
      <c r="I115" s="49" t="s">
        <v>10</v>
      </c>
      <c r="J115" s="49" t="s">
        <v>16</v>
      </c>
      <c r="M115" s="44" t="s">
        <v>255</v>
      </c>
      <c r="N115" s="49" t="s">
        <v>10</v>
      </c>
      <c r="O115" s="49" t="s">
        <v>16</v>
      </c>
    </row>
    <row r="116" spans="3:15" x14ac:dyDescent="0.2">
      <c r="C116" s="44">
        <v>1</v>
      </c>
      <c r="D116" s="43">
        <v>13</v>
      </c>
      <c r="E116" s="43">
        <v>0</v>
      </c>
      <c r="H116" s="44">
        <v>1</v>
      </c>
      <c r="I116" s="43">
        <v>1</v>
      </c>
      <c r="J116" s="43">
        <v>0</v>
      </c>
      <c r="M116" s="44">
        <v>1</v>
      </c>
      <c r="N116" s="43">
        <v>2</v>
      </c>
      <c r="O116" s="43">
        <v>0</v>
      </c>
    </row>
    <row r="117" spans="3:15" x14ac:dyDescent="0.2">
      <c r="C117" s="44">
        <v>2</v>
      </c>
      <c r="D117" s="43">
        <v>5</v>
      </c>
      <c r="E117" s="43">
        <v>0</v>
      </c>
      <c r="H117" s="44">
        <v>2</v>
      </c>
      <c r="I117" s="43">
        <v>5</v>
      </c>
      <c r="J117" s="43">
        <v>0</v>
      </c>
      <c r="M117" s="44">
        <v>2</v>
      </c>
      <c r="N117" s="43">
        <v>4</v>
      </c>
      <c r="O117" s="43">
        <v>0</v>
      </c>
    </row>
    <row r="119" spans="3:15" ht="16.5" x14ac:dyDescent="0.3">
      <c r="C119" s="63" t="s">
        <v>271</v>
      </c>
      <c r="D119" s="64"/>
      <c r="E119" s="65"/>
      <c r="H119" s="63" t="s">
        <v>272</v>
      </c>
      <c r="I119" s="64"/>
      <c r="J119" s="65"/>
      <c r="M119" s="63" t="s">
        <v>273</v>
      </c>
      <c r="N119" s="64"/>
      <c r="O119" s="65"/>
    </row>
    <row r="120" spans="3:15" x14ac:dyDescent="0.2">
      <c r="C120" s="44" t="s">
        <v>255</v>
      </c>
      <c r="D120" s="49" t="s">
        <v>10</v>
      </c>
      <c r="E120" s="49" t="s">
        <v>16</v>
      </c>
      <c r="H120" s="44" t="s">
        <v>255</v>
      </c>
      <c r="I120" s="49" t="s">
        <v>10</v>
      </c>
      <c r="J120" s="49" t="s">
        <v>16</v>
      </c>
      <c r="M120" s="44" t="s">
        <v>255</v>
      </c>
      <c r="N120" s="49" t="s">
        <v>10</v>
      </c>
      <c r="O120" s="49" t="s">
        <v>16</v>
      </c>
    </row>
    <row r="121" spans="3:15" x14ac:dyDescent="0.2">
      <c r="C121" s="44">
        <v>1</v>
      </c>
      <c r="D121" s="43">
        <v>13</v>
      </c>
      <c r="E121" s="43">
        <v>0</v>
      </c>
      <c r="H121" s="44">
        <v>1</v>
      </c>
      <c r="I121" s="43">
        <v>1</v>
      </c>
      <c r="J121" s="43">
        <v>0</v>
      </c>
      <c r="M121" s="44">
        <v>1</v>
      </c>
      <c r="N121" s="43">
        <v>2</v>
      </c>
      <c r="O121" s="43">
        <v>0</v>
      </c>
    </row>
    <row r="122" spans="3:15" x14ac:dyDescent="0.2">
      <c r="C122" s="44">
        <v>2</v>
      </c>
      <c r="D122" s="43">
        <v>5</v>
      </c>
      <c r="E122" s="43">
        <v>0</v>
      </c>
      <c r="H122" s="44">
        <v>2</v>
      </c>
      <c r="I122" s="43">
        <v>5</v>
      </c>
      <c r="J122" s="43">
        <v>0</v>
      </c>
      <c r="M122" s="44">
        <v>2</v>
      </c>
      <c r="N122" s="43">
        <v>4</v>
      </c>
      <c r="O122" s="43">
        <v>0</v>
      </c>
    </row>
    <row r="124" spans="3:15" ht="16.5" x14ac:dyDescent="0.3">
      <c r="C124" s="63" t="s">
        <v>274</v>
      </c>
      <c r="D124" s="64"/>
      <c r="E124" s="65"/>
      <c r="H124" s="63" t="s">
        <v>275</v>
      </c>
      <c r="I124" s="64"/>
      <c r="J124" s="65"/>
      <c r="M124" s="63" t="s">
        <v>276</v>
      </c>
      <c r="N124" s="64"/>
      <c r="O124" s="65"/>
    </row>
    <row r="125" spans="3:15" x14ac:dyDescent="0.2">
      <c r="C125" s="44" t="s">
        <v>255</v>
      </c>
      <c r="D125" s="49" t="s">
        <v>10</v>
      </c>
      <c r="E125" s="49" t="s">
        <v>16</v>
      </c>
      <c r="H125" s="44" t="s">
        <v>255</v>
      </c>
      <c r="I125" s="49" t="s">
        <v>10</v>
      </c>
      <c r="J125" s="49" t="s">
        <v>16</v>
      </c>
      <c r="M125" s="44" t="s">
        <v>255</v>
      </c>
      <c r="N125" s="49" t="s">
        <v>10</v>
      </c>
      <c r="O125" s="49" t="s">
        <v>16</v>
      </c>
    </row>
    <row r="126" spans="3:15" x14ac:dyDescent="0.2">
      <c r="C126" s="44">
        <v>1</v>
      </c>
      <c r="D126" s="43">
        <v>13</v>
      </c>
      <c r="E126" s="43">
        <v>0</v>
      </c>
      <c r="H126" s="44">
        <v>1</v>
      </c>
      <c r="I126" s="43">
        <v>1</v>
      </c>
      <c r="J126" s="43">
        <v>0</v>
      </c>
      <c r="M126" s="44">
        <v>1</v>
      </c>
      <c r="N126" s="43">
        <v>2</v>
      </c>
      <c r="O126" s="43">
        <v>0</v>
      </c>
    </row>
    <row r="127" spans="3:15" x14ac:dyDescent="0.2">
      <c r="C127" s="44">
        <v>2</v>
      </c>
      <c r="D127" s="43">
        <v>5</v>
      </c>
      <c r="E127" s="43">
        <v>0</v>
      </c>
      <c r="H127" s="44">
        <v>2</v>
      </c>
      <c r="I127" s="43">
        <v>5</v>
      </c>
      <c r="J127" s="43">
        <v>0</v>
      </c>
      <c r="M127" s="44">
        <v>2</v>
      </c>
      <c r="N127" s="43">
        <v>4</v>
      </c>
      <c r="O127" s="43">
        <v>0</v>
      </c>
    </row>
    <row r="129" spans="3:15" ht="16.5" x14ac:dyDescent="0.3">
      <c r="C129" s="63" t="s">
        <v>277</v>
      </c>
      <c r="D129" s="64"/>
      <c r="E129" s="65"/>
      <c r="H129" s="63" t="s">
        <v>278</v>
      </c>
      <c r="I129" s="64"/>
      <c r="J129" s="65"/>
      <c r="M129" s="63" t="s">
        <v>279</v>
      </c>
      <c r="N129" s="64"/>
      <c r="O129" s="65"/>
    </row>
    <row r="130" spans="3:15" x14ac:dyDescent="0.2">
      <c r="C130" s="44" t="s">
        <v>255</v>
      </c>
      <c r="D130" s="49" t="s">
        <v>10</v>
      </c>
      <c r="E130" s="49" t="s">
        <v>16</v>
      </c>
      <c r="H130" s="44" t="s">
        <v>255</v>
      </c>
      <c r="I130" s="49" t="s">
        <v>10</v>
      </c>
      <c r="J130" s="49" t="s">
        <v>16</v>
      </c>
      <c r="M130" s="44" t="s">
        <v>255</v>
      </c>
      <c r="N130" s="49" t="s">
        <v>10</v>
      </c>
      <c r="O130" s="49" t="s">
        <v>16</v>
      </c>
    </row>
    <row r="131" spans="3:15" x14ac:dyDescent="0.2">
      <c r="C131" s="44">
        <v>1</v>
      </c>
      <c r="D131" s="43">
        <v>13</v>
      </c>
      <c r="E131" s="43">
        <v>0</v>
      </c>
      <c r="H131" s="44">
        <v>1</v>
      </c>
      <c r="I131" s="43">
        <v>1</v>
      </c>
      <c r="J131" s="43">
        <v>0</v>
      </c>
      <c r="M131" s="44">
        <v>1</v>
      </c>
      <c r="N131" s="43">
        <v>2</v>
      </c>
      <c r="O131" s="43">
        <v>0</v>
      </c>
    </row>
    <row r="132" spans="3:15" x14ac:dyDescent="0.2">
      <c r="C132" s="44">
        <v>2</v>
      </c>
      <c r="D132" s="43">
        <v>5</v>
      </c>
      <c r="E132" s="43">
        <v>0</v>
      </c>
      <c r="H132" s="44">
        <v>2</v>
      </c>
      <c r="I132" s="43">
        <v>5</v>
      </c>
      <c r="J132" s="43">
        <v>0</v>
      </c>
      <c r="M132" s="44">
        <v>2</v>
      </c>
      <c r="N132" s="43">
        <v>4</v>
      </c>
      <c r="O132" s="43">
        <v>0</v>
      </c>
    </row>
    <row r="134" spans="3:15" ht="16.5" x14ac:dyDescent="0.3">
      <c r="C134" s="63" t="s">
        <v>280</v>
      </c>
      <c r="D134" s="64"/>
      <c r="E134" s="65"/>
      <c r="H134" s="63" t="s">
        <v>281</v>
      </c>
      <c r="I134" s="64"/>
      <c r="J134" s="65"/>
      <c r="M134" s="63" t="s">
        <v>282</v>
      </c>
      <c r="N134" s="64"/>
      <c r="O134" s="65"/>
    </row>
    <row r="135" spans="3:15" x14ac:dyDescent="0.2">
      <c r="C135" s="44" t="s">
        <v>255</v>
      </c>
      <c r="D135" s="49" t="s">
        <v>10</v>
      </c>
      <c r="E135" s="49" t="s">
        <v>16</v>
      </c>
      <c r="H135" s="44" t="s">
        <v>255</v>
      </c>
      <c r="I135" s="49" t="s">
        <v>10</v>
      </c>
      <c r="J135" s="49" t="s">
        <v>16</v>
      </c>
      <c r="M135" s="44" t="s">
        <v>255</v>
      </c>
      <c r="N135" s="49" t="s">
        <v>10</v>
      </c>
      <c r="O135" s="49" t="s">
        <v>16</v>
      </c>
    </row>
    <row r="136" spans="3:15" x14ac:dyDescent="0.2">
      <c r="C136" s="44">
        <v>1</v>
      </c>
      <c r="D136" s="43">
        <v>13</v>
      </c>
      <c r="E136" s="43">
        <v>0</v>
      </c>
      <c r="H136" s="44">
        <v>1</v>
      </c>
      <c r="I136" s="43">
        <v>1</v>
      </c>
      <c r="J136" s="43">
        <v>0</v>
      </c>
      <c r="M136" s="44">
        <v>1</v>
      </c>
      <c r="N136" s="43">
        <v>2</v>
      </c>
      <c r="O136" s="43">
        <v>0</v>
      </c>
    </row>
    <row r="137" spans="3:15" x14ac:dyDescent="0.2">
      <c r="C137" s="44">
        <v>2</v>
      </c>
      <c r="D137" s="43">
        <v>5</v>
      </c>
      <c r="E137" s="43">
        <v>0</v>
      </c>
      <c r="H137" s="44">
        <v>2</v>
      </c>
      <c r="I137" s="43">
        <v>5</v>
      </c>
      <c r="J137" s="43">
        <v>0</v>
      </c>
      <c r="M137" s="44">
        <v>2</v>
      </c>
      <c r="N137" s="43">
        <v>4</v>
      </c>
      <c r="O137" s="43">
        <v>0</v>
      </c>
    </row>
    <row r="139" spans="3:15" ht="16.5" x14ac:dyDescent="0.3">
      <c r="C139" s="63" t="s">
        <v>283</v>
      </c>
      <c r="D139" s="64"/>
      <c r="E139" s="65"/>
      <c r="H139" s="63" t="s">
        <v>284</v>
      </c>
      <c r="I139" s="64"/>
      <c r="J139" s="65"/>
      <c r="M139" s="63" t="s">
        <v>285</v>
      </c>
      <c r="N139" s="64"/>
      <c r="O139" s="65"/>
    </row>
    <row r="140" spans="3:15" x14ac:dyDescent="0.2">
      <c r="C140" s="44" t="s">
        <v>255</v>
      </c>
      <c r="D140" s="49" t="s">
        <v>10</v>
      </c>
      <c r="E140" s="49" t="s">
        <v>16</v>
      </c>
      <c r="H140" s="44" t="s">
        <v>255</v>
      </c>
      <c r="I140" s="49" t="s">
        <v>10</v>
      </c>
      <c r="J140" s="49" t="s">
        <v>16</v>
      </c>
      <c r="M140" s="44" t="s">
        <v>255</v>
      </c>
      <c r="N140" s="49" t="s">
        <v>10</v>
      </c>
      <c r="O140" s="49" t="s">
        <v>16</v>
      </c>
    </row>
    <row r="141" spans="3:15" x14ac:dyDescent="0.2">
      <c r="C141" s="44">
        <v>1</v>
      </c>
      <c r="D141" s="43">
        <v>13</v>
      </c>
      <c r="E141" s="43">
        <v>0</v>
      </c>
      <c r="H141" s="44">
        <v>1</v>
      </c>
      <c r="I141" s="43">
        <v>1</v>
      </c>
      <c r="J141" s="43">
        <v>0</v>
      </c>
      <c r="M141" s="44">
        <v>1</v>
      </c>
      <c r="N141" s="43">
        <v>2</v>
      </c>
      <c r="O141" s="43">
        <v>0</v>
      </c>
    </row>
    <row r="142" spans="3:15" x14ac:dyDescent="0.2">
      <c r="C142" s="44">
        <v>2</v>
      </c>
      <c r="D142" s="43">
        <v>5</v>
      </c>
      <c r="E142" s="43">
        <v>0</v>
      </c>
      <c r="H142" s="44">
        <v>2</v>
      </c>
      <c r="I142" s="43">
        <v>5</v>
      </c>
      <c r="J142" s="43">
        <v>0</v>
      </c>
      <c r="M142" s="44">
        <v>2</v>
      </c>
      <c r="N142" s="43">
        <v>4</v>
      </c>
      <c r="O142" s="43">
        <v>0</v>
      </c>
    </row>
    <row r="144" spans="3:15" ht="16.5" x14ac:dyDescent="0.3">
      <c r="C144" s="63" t="s">
        <v>286</v>
      </c>
      <c r="D144" s="64"/>
      <c r="E144" s="65"/>
      <c r="H144" s="63" t="s">
        <v>287</v>
      </c>
      <c r="I144" s="64"/>
      <c r="J144" s="65"/>
      <c r="M144" s="63" t="s">
        <v>288</v>
      </c>
      <c r="N144" s="64"/>
      <c r="O144" s="65"/>
    </row>
    <row r="145" spans="3:15" x14ac:dyDescent="0.2">
      <c r="C145" s="44" t="s">
        <v>255</v>
      </c>
      <c r="D145" s="49" t="s">
        <v>10</v>
      </c>
      <c r="E145" s="49" t="s">
        <v>16</v>
      </c>
      <c r="H145" s="44" t="s">
        <v>255</v>
      </c>
      <c r="I145" s="49" t="s">
        <v>10</v>
      </c>
      <c r="J145" s="49" t="s">
        <v>16</v>
      </c>
      <c r="M145" s="44" t="s">
        <v>255</v>
      </c>
      <c r="N145" s="49" t="s">
        <v>10</v>
      </c>
      <c r="O145" s="49" t="s">
        <v>16</v>
      </c>
    </row>
    <row r="146" spans="3:15" x14ac:dyDescent="0.2">
      <c r="C146" s="44">
        <v>1</v>
      </c>
      <c r="D146" s="43">
        <v>13</v>
      </c>
      <c r="E146" s="43">
        <v>0</v>
      </c>
      <c r="H146" s="44">
        <v>1</v>
      </c>
      <c r="I146" s="43">
        <v>1</v>
      </c>
      <c r="J146" s="43">
        <v>0</v>
      </c>
      <c r="M146" s="44">
        <v>1</v>
      </c>
      <c r="N146" s="43">
        <v>2</v>
      </c>
      <c r="O146" s="43">
        <v>0</v>
      </c>
    </row>
    <row r="147" spans="3:15" x14ac:dyDescent="0.2">
      <c r="C147" s="44">
        <v>2</v>
      </c>
      <c r="D147" s="43">
        <v>5</v>
      </c>
      <c r="E147" s="43">
        <v>0</v>
      </c>
      <c r="H147" s="44">
        <v>2</v>
      </c>
      <c r="I147" s="43">
        <v>5</v>
      </c>
      <c r="J147" s="43">
        <v>0</v>
      </c>
      <c r="M147" s="44">
        <v>2</v>
      </c>
      <c r="N147" s="43">
        <v>4</v>
      </c>
      <c r="O147" s="43">
        <v>0</v>
      </c>
    </row>
    <row r="149" spans="3:15" ht="16.5" x14ac:dyDescent="0.3">
      <c r="C149" s="63" t="s">
        <v>289</v>
      </c>
      <c r="D149" s="64"/>
      <c r="E149" s="65"/>
      <c r="H149" s="63" t="s">
        <v>290</v>
      </c>
      <c r="I149" s="64"/>
      <c r="J149" s="65"/>
      <c r="M149" s="63" t="s">
        <v>291</v>
      </c>
      <c r="N149" s="64"/>
      <c r="O149" s="65"/>
    </row>
    <row r="150" spans="3:15" x14ac:dyDescent="0.2">
      <c r="C150" s="44" t="s">
        <v>255</v>
      </c>
      <c r="D150" s="49" t="s">
        <v>10</v>
      </c>
      <c r="E150" s="49" t="s">
        <v>16</v>
      </c>
      <c r="H150" s="44" t="s">
        <v>255</v>
      </c>
      <c r="I150" s="49" t="s">
        <v>10</v>
      </c>
      <c r="J150" s="49" t="s">
        <v>16</v>
      </c>
      <c r="M150" s="44" t="s">
        <v>255</v>
      </c>
      <c r="N150" s="49" t="s">
        <v>10</v>
      </c>
      <c r="O150" s="49" t="s">
        <v>16</v>
      </c>
    </row>
    <row r="151" spans="3:15" x14ac:dyDescent="0.2">
      <c r="C151" s="44">
        <v>1</v>
      </c>
      <c r="D151" s="43">
        <v>13</v>
      </c>
      <c r="E151" s="43">
        <v>0</v>
      </c>
      <c r="H151" s="44">
        <v>1</v>
      </c>
      <c r="I151" s="43">
        <v>1</v>
      </c>
      <c r="J151" s="43">
        <v>0</v>
      </c>
      <c r="M151" s="44">
        <v>1</v>
      </c>
      <c r="N151" s="43">
        <v>2</v>
      </c>
      <c r="O151" s="43">
        <v>0</v>
      </c>
    </row>
    <row r="152" spans="3:15" x14ac:dyDescent="0.2">
      <c r="C152" s="44">
        <v>2</v>
      </c>
      <c r="D152" s="43">
        <v>5</v>
      </c>
      <c r="E152" s="43">
        <v>0</v>
      </c>
      <c r="H152" s="44">
        <v>2</v>
      </c>
      <c r="I152" s="43">
        <v>5</v>
      </c>
      <c r="J152" s="43">
        <v>0</v>
      </c>
      <c r="M152" s="44">
        <v>2</v>
      </c>
      <c r="N152" s="43">
        <v>4</v>
      </c>
      <c r="O152" s="43">
        <v>0</v>
      </c>
    </row>
    <row r="154" spans="3:15" ht="16.5" x14ac:dyDescent="0.3">
      <c r="C154" s="63" t="s">
        <v>292</v>
      </c>
      <c r="D154" s="64"/>
      <c r="E154" s="65"/>
      <c r="H154" s="63" t="s">
        <v>293</v>
      </c>
      <c r="I154" s="64"/>
      <c r="J154" s="65"/>
      <c r="M154" s="63" t="s">
        <v>294</v>
      </c>
      <c r="N154" s="64"/>
      <c r="O154" s="65"/>
    </row>
    <row r="155" spans="3:15" x14ac:dyDescent="0.2">
      <c r="C155" s="44" t="s">
        <v>255</v>
      </c>
      <c r="D155" s="49" t="s">
        <v>10</v>
      </c>
      <c r="E155" s="49" t="s">
        <v>16</v>
      </c>
      <c r="H155" s="44" t="s">
        <v>255</v>
      </c>
      <c r="I155" s="49" t="s">
        <v>10</v>
      </c>
      <c r="J155" s="49" t="s">
        <v>16</v>
      </c>
      <c r="M155" s="44" t="s">
        <v>255</v>
      </c>
      <c r="N155" s="49" t="s">
        <v>10</v>
      </c>
      <c r="O155" s="49" t="s">
        <v>16</v>
      </c>
    </row>
    <row r="156" spans="3:15" x14ac:dyDescent="0.2">
      <c r="C156" s="44">
        <v>1</v>
      </c>
      <c r="D156" s="43">
        <v>13</v>
      </c>
      <c r="E156" s="43">
        <v>0</v>
      </c>
      <c r="H156" s="44">
        <v>1</v>
      </c>
      <c r="I156" s="43">
        <v>1</v>
      </c>
      <c r="J156" s="43">
        <v>0</v>
      </c>
      <c r="M156" s="44">
        <v>1</v>
      </c>
      <c r="N156" s="43">
        <v>2</v>
      </c>
      <c r="O156" s="43">
        <v>0</v>
      </c>
    </row>
    <row r="157" spans="3:15" x14ac:dyDescent="0.2">
      <c r="C157" s="44">
        <v>2</v>
      </c>
      <c r="D157" s="43">
        <v>5</v>
      </c>
      <c r="E157" s="43">
        <v>0</v>
      </c>
      <c r="H157" s="44">
        <v>2</v>
      </c>
      <c r="I157" s="43">
        <v>5</v>
      </c>
      <c r="J157" s="43">
        <v>0</v>
      </c>
      <c r="M157" s="44">
        <v>2</v>
      </c>
      <c r="N157" s="43">
        <v>4</v>
      </c>
      <c r="O157" s="43">
        <v>0</v>
      </c>
    </row>
    <row r="159" spans="3:15" ht="16.5" x14ac:dyDescent="0.3">
      <c r="C159" s="63" t="s">
        <v>295</v>
      </c>
      <c r="D159" s="64"/>
      <c r="E159" s="65"/>
      <c r="H159" s="63" t="s">
        <v>296</v>
      </c>
      <c r="I159" s="64"/>
      <c r="J159" s="65"/>
      <c r="M159" s="63" t="s">
        <v>297</v>
      </c>
      <c r="N159" s="64"/>
      <c r="O159" s="65"/>
    </row>
    <row r="160" spans="3:15" x14ac:dyDescent="0.2">
      <c r="C160" s="44" t="s">
        <v>255</v>
      </c>
      <c r="D160" s="49" t="s">
        <v>10</v>
      </c>
      <c r="E160" s="49" t="s">
        <v>16</v>
      </c>
      <c r="H160" s="44" t="s">
        <v>255</v>
      </c>
      <c r="I160" s="49" t="s">
        <v>10</v>
      </c>
      <c r="J160" s="49" t="s">
        <v>16</v>
      </c>
      <c r="M160" s="44" t="s">
        <v>255</v>
      </c>
      <c r="N160" s="49" t="s">
        <v>10</v>
      </c>
      <c r="O160" s="49" t="s">
        <v>16</v>
      </c>
    </row>
    <row r="161" spans="3:15" x14ac:dyDescent="0.2">
      <c r="C161" s="44">
        <v>1</v>
      </c>
      <c r="D161" s="43">
        <v>13</v>
      </c>
      <c r="E161" s="43">
        <v>0</v>
      </c>
      <c r="H161" s="44">
        <v>1</v>
      </c>
      <c r="I161" s="43">
        <v>1</v>
      </c>
      <c r="J161" s="43">
        <v>0</v>
      </c>
      <c r="M161" s="44">
        <v>1</v>
      </c>
      <c r="N161" s="43">
        <v>2</v>
      </c>
      <c r="O161" s="43">
        <v>0</v>
      </c>
    </row>
    <row r="162" spans="3:15" x14ac:dyDescent="0.2">
      <c r="C162" s="44">
        <v>2</v>
      </c>
      <c r="D162" s="43">
        <v>5</v>
      </c>
      <c r="E162" s="43">
        <v>0</v>
      </c>
      <c r="H162" s="44">
        <v>2</v>
      </c>
      <c r="I162" s="43">
        <v>5</v>
      </c>
      <c r="J162" s="43">
        <v>0</v>
      </c>
      <c r="M162" s="44">
        <v>2</v>
      </c>
      <c r="N162" s="43">
        <v>4</v>
      </c>
      <c r="O162" s="43">
        <v>0</v>
      </c>
    </row>
    <row r="164" spans="3:15" ht="16.5" x14ac:dyDescent="0.3">
      <c r="C164" s="63" t="s">
        <v>298</v>
      </c>
      <c r="D164" s="64"/>
      <c r="E164" s="65"/>
      <c r="H164" s="63" t="s">
        <v>299</v>
      </c>
      <c r="I164" s="64"/>
      <c r="J164" s="65"/>
      <c r="M164" s="63" t="s">
        <v>300</v>
      </c>
      <c r="N164" s="64"/>
      <c r="O164" s="65"/>
    </row>
    <row r="165" spans="3:15" x14ac:dyDescent="0.2">
      <c r="C165" s="44" t="s">
        <v>255</v>
      </c>
      <c r="D165" s="49" t="s">
        <v>10</v>
      </c>
      <c r="E165" s="49" t="s">
        <v>16</v>
      </c>
      <c r="H165" s="44" t="s">
        <v>255</v>
      </c>
      <c r="I165" s="49" t="s">
        <v>10</v>
      </c>
      <c r="J165" s="49" t="s">
        <v>16</v>
      </c>
      <c r="M165" s="44" t="s">
        <v>255</v>
      </c>
      <c r="N165" s="49" t="s">
        <v>10</v>
      </c>
      <c r="O165" s="49" t="s">
        <v>16</v>
      </c>
    </row>
    <row r="166" spans="3:15" x14ac:dyDescent="0.2">
      <c r="C166" s="44">
        <v>1</v>
      </c>
      <c r="D166" s="43">
        <v>13</v>
      </c>
      <c r="E166" s="43">
        <v>0</v>
      </c>
      <c r="H166" s="44">
        <v>1</v>
      </c>
      <c r="I166" s="43">
        <v>1</v>
      </c>
      <c r="J166" s="43">
        <v>0</v>
      </c>
      <c r="M166" s="44">
        <v>1</v>
      </c>
      <c r="N166" s="43">
        <v>2</v>
      </c>
      <c r="O166" s="43">
        <v>0</v>
      </c>
    </row>
    <row r="167" spans="3:15" x14ac:dyDescent="0.2">
      <c r="C167" s="44">
        <v>2</v>
      </c>
      <c r="D167" s="43">
        <v>5</v>
      </c>
      <c r="E167" s="43">
        <v>0</v>
      </c>
      <c r="H167" s="44">
        <v>2</v>
      </c>
      <c r="I167" s="43">
        <v>5</v>
      </c>
      <c r="J167" s="43">
        <v>0</v>
      </c>
      <c r="M167" s="44">
        <v>2</v>
      </c>
      <c r="N167" s="43">
        <v>4</v>
      </c>
      <c r="O167" s="43">
        <v>0</v>
      </c>
    </row>
    <row r="169" spans="3:15" ht="16.5" x14ac:dyDescent="0.3">
      <c r="C169" s="63" t="s">
        <v>301</v>
      </c>
      <c r="D169" s="64"/>
      <c r="E169" s="65"/>
      <c r="H169" s="63" t="s">
        <v>302</v>
      </c>
      <c r="I169" s="64"/>
      <c r="J169" s="65"/>
      <c r="M169" s="63" t="s">
        <v>303</v>
      </c>
      <c r="N169" s="64"/>
      <c r="O169" s="65"/>
    </row>
    <row r="170" spans="3:15" x14ac:dyDescent="0.2">
      <c r="C170" s="44" t="s">
        <v>255</v>
      </c>
      <c r="D170" s="49" t="s">
        <v>10</v>
      </c>
      <c r="E170" s="49" t="s">
        <v>16</v>
      </c>
      <c r="H170" s="44" t="s">
        <v>255</v>
      </c>
      <c r="I170" s="49" t="s">
        <v>10</v>
      </c>
      <c r="J170" s="49" t="s">
        <v>16</v>
      </c>
      <c r="M170" s="44" t="s">
        <v>255</v>
      </c>
      <c r="N170" s="49" t="s">
        <v>10</v>
      </c>
      <c r="O170" s="49" t="s">
        <v>16</v>
      </c>
    </row>
    <row r="171" spans="3:15" x14ac:dyDescent="0.2">
      <c r="C171" s="44">
        <v>1</v>
      </c>
      <c r="D171" s="43">
        <v>13</v>
      </c>
      <c r="E171" s="43">
        <v>0</v>
      </c>
      <c r="H171" s="44">
        <v>1</v>
      </c>
      <c r="I171" s="43">
        <v>1</v>
      </c>
      <c r="J171" s="43">
        <v>0</v>
      </c>
      <c r="M171" s="44">
        <v>1</v>
      </c>
      <c r="N171" s="43">
        <v>2</v>
      </c>
      <c r="O171" s="43">
        <v>0</v>
      </c>
    </row>
    <row r="172" spans="3:15" x14ac:dyDescent="0.2">
      <c r="C172" s="44">
        <v>2</v>
      </c>
      <c r="D172" s="43">
        <v>5</v>
      </c>
      <c r="E172" s="43">
        <v>0</v>
      </c>
      <c r="H172" s="44">
        <v>2</v>
      </c>
      <c r="I172" s="43">
        <v>5</v>
      </c>
      <c r="J172" s="43">
        <v>0</v>
      </c>
      <c r="M172" s="44">
        <v>2</v>
      </c>
      <c r="N172" s="43">
        <v>4</v>
      </c>
      <c r="O172" s="43">
        <v>0</v>
      </c>
    </row>
    <row r="174" spans="3:15" ht="16.5" x14ac:dyDescent="0.3">
      <c r="C174" s="63" t="s">
        <v>304</v>
      </c>
      <c r="D174" s="64"/>
      <c r="E174" s="65"/>
      <c r="H174" s="63" t="s">
        <v>305</v>
      </c>
      <c r="I174" s="64"/>
      <c r="J174" s="65"/>
      <c r="M174" s="63" t="s">
        <v>306</v>
      </c>
      <c r="N174" s="64"/>
      <c r="O174" s="65"/>
    </row>
    <row r="175" spans="3:15" x14ac:dyDescent="0.2">
      <c r="C175" s="44" t="s">
        <v>255</v>
      </c>
      <c r="D175" s="49" t="s">
        <v>10</v>
      </c>
      <c r="E175" s="49" t="s">
        <v>16</v>
      </c>
      <c r="H175" s="44" t="s">
        <v>255</v>
      </c>
      <c r="I175" s="49" t="s">
        <v>10</v>
      </c>
      <c r="J175" s="49" t="s">
        <v>16</v>
      </c>
      <c r="M175" s="44" t="s">
        <v>255</v>
      </c>
      <c r="N175" s="49" t="s">
        <v>10</v>
      </c>
      <c r="O175" s="49" t="s">
        <v>16</v>
      </c>
    </row>
    <row r="176" spans="3:15" x14ac:dyDescent="0.2">
      <c r="C176" s="44">
        <v>1</v>
      </c>
      <c r="D176" s="43">
        <v>13</v>
      </c>
      <c r="E176" s="43">
        <v>0</v>
      </c>
      <c r="H176" s="44">
        <v>1</v>
      </c>
      <c r="I176" s="43">
        <v>1</v>
      </c>
      <c r="J176" s="43">
        <v>0</v>
      </c>
      <c r="M176" s="44">
        <v>1</v>
      </c>
      <c r="N176" s="43">
        <v>2</v>
      </c>
      <c r="O176" s="43">
        <v>0</v>
      </c>
    </row>
    <row r="177" spans="3:15" x14ac:dyDescent="0.2">
      <c r="C177" s="44">
        <v>2</v>
      </c>
      <c r="D177" s="43">
        <v>5</v>
      </c>
      <c r="E177" s="43">
        <v>0</v>
      </c>
      <c r="H177" s="44">
        <v>2</v>
      </c>
      <c r="I177" s="43">
        <v>5</v>
      </c>
      <c r="J177" s="43">
        <v>0</v>
      </c>
      <c r="M177" s="44">
        <v>2</v>
      </c>
      <c r="N177" s="43">
        <v>4</v>
      </c>
      <c r="O177" s="43">
        <v>0</v>
      </c>
    </row>
    <row r="179" spans="3:15" ht="16.5" x14ac:dyDescent="0.3">
      <c r="C179" s="63" t="s">
        <v>307</v>
      </c>
      <c r="D179" s="64"/>
      <c r="E179" s="65"/>
      <c r="H179" s="63" t="s">
        <v>308</v>
      </c>
      <c r="I179" s="64"/>
      <c r="J179" s="65"/>
      <c r="M179" s="63" t="s">
        <v>309</v>
      </c>
      <c r="N179" s="64"/>
      <c r="O179" s="65"/>
    </row>
    <row r="180" spans="3:15" x14ac:dyDescent="0.2">
      <c r="C180" s="44" t="s">
        <v>255</v>
      </c>
      <c r="D180" s="49" t="s">
        <v>10</v>
      </c>
      <c r="E180" s="49" t="s">
        <v>16</v>
      </c>
      <c r="H180" s="44" t="s">
        <v>255</v>
      </c>
      <c r="I180" s="49" t="s">
        <v>10</v>
      </c>
      <c r="J180" s="49" t="s">
        <v>16</v>
      </c>
      <c r="M180" s="44" t="s">
        <v>255</v>
      </c>
      <c r="N180" s="49" t="s">
        <v>10</v>
      </c>
      <c r="O180" s="49" t="s">
        <v>16</v>
      </c>
    </row>
    <row r="181" spans="3:15" x14ac:dyDescent="0.2">
      <c r="C181" s="44">
        <v>1</v>
      </c>
      <c r="D181" s="43">
        <v>13</v>
      </c>
      <c r="E181" s="43">
        <v>0</v>
      </c>
      <c r="H181" s="44">
        <v>1</v>
      </c>
      <c r="I181" s="43">
        <v>1</v>
      </c>
      <c r="J181" s="43">
        <v>0</v>
      </c>
      <c r="M181" s="44">
        <v>1</v>
      </c>
      <c r="N181" s="43">
        <v>2</v>
      </c>
      <c r="O181" s="43">
        <v>0</v>
      </c>
    </row>
    <row r="182" spans="3:15" x14ac:dyDescent="0.2">
      <c r="C182" s="44">
        <v>2</v>
      </c>
      <c r="D182" s="43">
        <v>5</v>
      </c>
      <c r="E182" s="43">
        <v>0</v>
      </c>
      <c r="H182" s="44">
        <v>2</v>
      </c>
      <c r="I182" s="43">
        <v>5</v>
      </c>
      <c r="J182" s="43">
        <v>0</v>
      </c>
      <c r="M182" s="44">
        <v>2</v>
      </c>
      <c r="N182" s="43">
        <v>4</v>
      </c>
      <c r="O182" s="43">
        <v>0</v>
      </c>
    </row>
    <row r="184" spans="3:15" ht="16.5" x14ac:dyDescent="0.3">
      <c r="C184" s="63" t="s">
        <v>310</v>
      </c>
      <c r="D184" s="64"/>
      <c r="E184" s="65"/>
      <c r="H184" s="63" t="s">
        <v>311</v>
      </c>
      <c r="I184" s="64"/>
      <c r="J184" s="65"/>
      <c r="M184" s="63" t="s">
        <v>312</v>
      </c>
      <c r="N184" s="64"/>
      <c r="O184" s="65"/>
    </row>
    <row r="185" spans="3:15" x14ac:dyDescent="0.2">
      <c r="C185" s="44" t="s">
        <v>255</v>
      </c>
      <c r="D185" s="49" t="s">
        <v>10</v>
      </c>
      <c r="E185" s="49" t="s">
        <v>16</v>
      </c>
      <c r="H185" s="44" t="s">
        <v>255</v>
      </c>
      <c r="I185" s="49" t="s">
        <v>10</v>
      </c>
      <c r="J185" s="49" t="s">
        <v>16</v>
      </c>
      <c r="M185" s="44" t="s">
        <v>255</v>
      </c>
      <c r="N185" s="49" t="s">
        <v>10</v>
      </c>
      <c r="O185" s="49" t="s">
        <v>16</v>
      </c>
    </row>
    <row r="186" spans="3:15" x14ac:dyDescent="0.2">
      <c r="C186" s="44">
        <v>1</v>
      </c>
      <c r="D186" s="43">
        <v>13</v>
      </c>
      <c r="E186" s="43">
        <v>0</v>
      </c>
      <c r="H186" s="44">
        <v>1</v>
      </c>
      <c r="I186" s="43">
        <v>1</v>
      </c>
      <c r="J186" s="43">
        <v>0</v>
      </c>
      <c r="M186" s="44">
        <v>1</v>
      </c>
      <c r="N186" s="43">
        <v>2</v>
      </c>
      <c r="O186" s="43">
        <v>0</v>
      </c>
    </row>
    <row r="187" spans="3:15" x14ac:dyDescent="0.2">
      <c r="C187" s="44">
        <v>2</v>
      </c>
      <c r="D187" s="43">
        <v>5</v>
      </c>
      <c r="E187" s="43">
        <v>0</v>
      </c>
      <c r="H187" s="44">
        <v>2</v>
      </c>
      <c r="I187" s="43">
        <v>5</v>
      </c>
      <c r="J187" s="43">
        <v>0</v>
      </c>
      <c r="M187" s="44">
        <v>2</v>
      </c>
      <c r="N187" s="43">
        <v>4</v>
      </c>
      <c r="O187" s="43">
        <v>0</v>
      </c>
    </row>
  </sheetData>
  <mergeCells count="146">
    <mergeCell ref="C12:K12"/>
    <mergeCell ref="C13:F13"/>
    <mergeCell ref="C14:F14"/>
    <mergeCell ref="C15:F15"/>
    <mergeCell ref="C16:F16"/>
    <mergeCell ref="C17:F17"/>
    <mergeCell ref="C18:F18"/>
    <mergeCell ref="C19:F19"/>
    <mergeCell ref="C20:F20"/>
    <mergeCell ref="G13:K13"/>
    <mergeCell ref="G14:K14"/>
    <mergeCell ref="G15:K15"/>
    <mergeCell ref="G16:K16"/>
    <mergeCell ref="G17:K17"/>
    <mergeCell ref="G18:K18"/>
    <mergeCell ref="G19:K19"/>
    <mergeCell ref="C28:I28"/>
    <mergeCell ref="C29:E29"/>
    <mergeCell ref="F29:I29"/>
    <mergeCell ref="C31:I31"/>
    <mergeCell ref="C32:E32"/>
    <mergeCell ref="C33:E33"/>
    <mergeCell ref="G20:K20"/>
    <mergeCell ref="C22:H22"/>
    <mergeCell ref="C23:D23"/>
    <mergeCell ref="C24:D24"/>
    <mergeCell ref="C25:D25"/>
    <mergeCell ref="C26:D26"/>
    <mergeCell ref="E23:H23"/>
    <mergeCell ref="E26:H26"/>
    <mergeCell ref="F32:I32"/>
    <mergeCell ref="F33:I33"/>
    <mergeCell ref="F34:I34"/>
    <mergeCell ref="F35:I35"/>
    <mergeCell ref="F36:I36"/>
    <mergeCell ref="C40:E40"/>
    <mergeCell ref="C41:E41"/>
    <mergeCell ref="C42:E42"/>
    <mergeCell ref="C43:E43"/>
    <mergeCell ref="C34:E34"/>
    <mergeCell ref="C35:E35"/>
    <mergeCell ref="C36:E36"/>
    <mergeCell ref="C37:E37"/>
    <mergeCell ref="C38:E38"/>
    <mergeCell ref="C39:E39"/>
    <mergeCell ref="F37:I37"/>
    <mergeCell ref="F38:I38"/>
    <mergeCell ref="F39:I39"/>
    <mergeCell ref="F40:I40"/>
    <mergeCell ref="F41:I41"/>
    <mergeCell ref="F42:I42"/>
    <mergeCell ref="C46:E46"/>
    <mergeCell ref="C47:E47"/>
    <mergeCell ref="C48:E48"/>
    <mergeCell ref="C44:E44"/>
    <mergeCell ref="C45:E45"/>
    <mergeCell ref="F49:I49"/>
    <mergeCell ref="F50:I50"/>
    <mergeCell ref="C52:I52"/>
    <mergeCell ref="C53:E53"/>
    <mergeCell ref="F53:I53"/>
    <mergeCell ref="C55:I55"/>
    <mergeCell ref="F43:I43"/>
    <mergeCell ref="F44:I44"/>
    <mergeCell ref="F45:I45"/>
    <mergeCell ref="F46:I46"/>
    <mergeCell ref="F47:I47"/>
    <mergeCell ref="F48:I48"/>
    <mergeCell ref="C49:E49"/>
    <mergeCell ref="C50:E50"/>
    <mergeCell ref="C60:I60"/>
    <mergeCell ref="C61:E61"/>
    <mergeCell ref="F61:I61"/>
    <mergeCell ref="C89:E89"/>
    <mergeCell ref="C94:E94"/>
    <mergeCell ref="C99:E99"/>
    <mergeCell ref="C56:E56"/>
    <mergeCell ref="C57:E57"/>
    <mergeCell ref="C58:E58"/>
    <mergeCell ref="F56:I56"/>
    <mergeCell ref="F57:I57"/>
    <mergeCell ref="F58:I58"/>
    <mergeCell ref="C164:E164"/>
    <mergeCell ref="C169:E169"/>
    <mergeCell ref="C174:E174"/>
    <mergeCell ref="C179:E179"/>
    <mergeCell ref="C184:E184"/>
    <mergeCell ref="H89:J89"/>
    <mergeCell ref="H94:J94"/>
    <mergeCell ref="H99:J99"/>
    <mergeCell ref="H104:J104"/>
    <mergeCell ref="H109:J109"/>
    <mergeCell ref="C134:E134"/>
    <mergeCell ref="C139:E139"/>
    <mergeCell ref="C144:E144"/>
    <mergeCell ref="C149:E149"/>
    <mergeCell ref="C154:E154"/>
    <mergeCell ref="C159:E159"/>
    <mergeCell ref="C104:E104"/>
    <mergeCell ref="C109:E109"/>
    <mergeCell ref="C114:E114"/>
    <mergeCell ref="C119:E119"/>
    <mergeCell ref="C124:E124"/>
    <mergeCell ref="C129:E129"/>
    <mergeCell ref="H159:J159"/>
    <mergeCell ref="H164:J164"/>
    <mergeCell ref="H169:J169"/>
    <mergeCell ref="H114:J114"/>
    <mergeCell ref="H119:J119"/>
    <mergeCell ref="H124:J124"/>
    <mergeCell ref="H129:J129"/>
    <mergeCell ref="H134:J134"/>
    <mergeCell ref="H139:J139"/>
    <mergeCell ref="M94:O94"/>
    <mergeCell ref="M99:O99"/>
    <mergeCell ref="M104:O104"/>
    <mergeCell ref="M109:O109"/>
    <mergeCell ref="M114:O114"/>
    <mergeCell ref="M119:O119"/>
    <mergeCell ref="H144:J144"/>
    <mergeCell ref="H149:J149"/>
    <mergeCell ref="H154:J154"/>
    <mergeCell ref="B3:K3"/>
    <mergeCell ref="N3:Q3"/>
    <mergeCell ref="M184:O184"/>
    <mergeCell ref="B4:C4"/>
    <mergeCell ref="D4:E4"/>
    <mergeCell ref="F4:G4"/>
    <mergeCell ref="H4:I4"/>
    <mergeCell ref="J4:K4"/>
    <mergeCell ref="M154:O154"/>
    <mergeCell ref="M159:O159"/>
    <mergeCell ref="M164:O164"/>
    <mergeCell ref="M169:O169"/>
    <mergeCell ref="M174:O174"/>
    <mergeCell ref="M179:O179"/>
    <mergeCell ref="M124:O124"/>
    <mergeCell ref="M129:O129"/>
    <mergeCell ref="M134:O134"/>
    <mergeCell ref="M139:O139"/>
    <mergeCell ref="M144:O144"/>
    <mergeCell ref="M149:O149"/>
    <mergeCell ref="H174:J174"/>
    <mergeCell ref="H179:J179"/>
    <mergeCell ref="H184:J184"/>
    <mergeCell ref="M89:O89"/>
  </mergeCells>
  <hyperlinks>
    <hyperlink ref="C66" location="B66:B66" tooltip="605" display="Net 1" xr:uid="{DD962327-36E7-4D35-AEE0-C5CE02F244C3}"/>
    <hyperlink ref="C67" location="B67:B67" tooltip="605" display="Net 2" xr:uid="{AE522969-AEB6-4166-99B9-9FFC73E92DD9}"/>
    <hyperlink ref="C68" location="B68:B68" tooltip="605" display="Net 3" xr:uid="{F3D7BFB7-5412-4195-9590-41B8499D7120}"/>
    <hyperlink ref="C69" location="B69:B69" tooltip="605" display="Net 4" xr:uid="{D8A2A99F-4AB3-49F9-AA13-5C1EBCCB58DE}"/>
    <hyperlink ref="C70" location="B70:B70" tooltip="605" display="Net 5" xr:uid="{C27491BE-ABAD-4C31-9F86-F0173BCEB7A2}"/>
    <hyperlink ref="C71" location="B71:B71" tooltip="605" display="Net 6" xr:uid="{5ACDE72D-C6F9-4DBD-8B39-409385BC9804}"/>
    <hyperlink ref="C72" location="B72:B72" tooltip="605" display="Net 7" xr:uid="{B3EA8C05-0CAE-489D-A851-4D4EBFC65958}"/>
    <hyperlink ref="C73" location="B73:B73" tooltip="605" display="Net 8" xr:uid="{AA58C489-B380-419D-9EB7-3DE9CCFF475C}"/>
    <hyperlink ref="C74" location="B74:B74" tooltip="605" display="Net 9" xr:uid="{138ABFFE-9AC8-412C-A8FA-AB7E4C7054E2}"/>
    <hyperlink ref="C75" location="B75:B75" tooltip="605" display="Net 10" xr:uid="{148B18AE-0C41-4C90-9B3F-E97BF1E919F2}"/>
    <hyperlink ref="C76" location="B76:B76" tooltip="605" display="Net 11" xr:uid="{13B85B4E-2363-47C9-B443-D92E20890E3F}"/>
    <hyperlink ref="C77" location="B77:B77" tooltip="605" display="Net 12" xr:uid="{41B62CFC-387D-4FA3-AFCA-4A6164F94EAA}"/>
    <hyperlink ref="C78" location="B78:B78" tooltip="605" display="Net 13" xr:uid="{2B5D932D-8C42-45EE-BEAA-0C552C256184}"/>
    <hyperlink ref="C79" location="B79:B79" tooltip="605" display="Net 14" xr:uid="{3A22FB2F-C1C8-4669-A4FB-09667D62F1BB}"/>
    <hyperlink ref="C80" location="B80:B80" tooltip="605" display="Net 15" xr:uid="{1E692EE8-389E-46AE-9429-F0660BE08B8E}"/>
    <hyperlink ref="C81" location="B81:B81" tooltip="605" display="Net 16" xr:uid="{A6EDA678-FDA8-45F1-B322-29F231B0BA39}"/>
    <hyperlink ref="C82" location="B82:B82" tooltip="605" display="Net 17" xr:uid="{B2E824A9-E0D5-4345-8AE9-E85E9FD036B8}"/>
    <hyperlink ref="C83" location="B83:B83" tooltip="605" display="Net 18" xr:uid="{A5E85E60-C2CD-48EE-A48C-D3E354DDEC3A}"/>
    <hyperlink ref="C84" location="B84:B84" tooltip="605" display="Net 19" xr:uid="{51C8C8D9-8D30-41A4-B9B9-9587B660ED64}"/>
    <hyperlink ref="C85" location="B85:B85" tooltip="605" display="Net 20" xr:uid="{8293D433-2E14-478F-B655-47A95098C397}"/>
    <hyperlink ref="B4" location="'NNC_Output'!$B$10:$B$10" display="Inputs" xr:uid="{0624BC97-6D0A-48BE-9B9A-1B178BEEDB59}"/>
    <hyperlink ref="D4" location="'NNC_Output'!$B$63:$B$63" display="Architecture Search Error Log" xr:uid="{B0184A3B-EC4B-41AA-ABF9-87A4AC3E0E5E}"/>
    <hyperlink ref="F4" location="'NNC_Output'!$B$87:$B$87" display="Training" xr:uid="{DE17B112-5DD6-41C6-9FED-A26A018004FE}"/>
    <hyperlink ref="H4" location="'NNC_Output'!$G$87:$G$87" display="Validation" xr:uid="{D6986F68-164B-4717-A67A-5D53D9371595}"/>
    <hyperlink ref="J4" location="'NNC_Output'!$L$87:$L$87" display="Testing" xr:uid="{13F8F95D-7532-4B41-8C30-C98ED7FB6CE6}"/>
  </hyperlinks>
  <pageMargins left="0.7" right="0.7" top="0.75" bottom="0.75" header="0.3" footer="0.3"/>
  <tableParts count="61">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15</vt:i4>
      </vt:variant>
    </vt:vector>
  </HeadingPairs>
  <TitlesOfParts>
    <vt:vector size="15" baseType="lpstr">
      <vt:lpstr>תגובות לטופס</vt:lpstr>
      <vt:lpstr>לפי תשלום לועד בית</vt:lpstr>
      <vt:lpstr>לפי מין</vt:lpstr>
      <vt:lpstr>מצב כלכלי</vt:lpstr>
      <vt:lpstr>גילאים</vt:lpstr>
      <vt:lpstr>מודל למידה</vt:lpstr>
      <vt:lpstr>STDPartition</vt:lpstr>
      <vt:lpstr>NNC_Output2</vt:lpstr>
      <vt:lpstr>NNC_TrainLog</vt:lpstr>
      <vt:lpstr>NNC_TrainingScore</vt:lpstr>
      <vt:lpstr>NNC_ValidationScore</vt:lpstr>
      <vt:lpstr>NNC_TestScore</vt:lpstr>
      <vt:lpstr>NNC_Stored</vt:lpstr>
      <vt:lpstr>NNC_Output1</vt:lpstr>
      <vt:lpstr>NNC_Output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Elad</cp:lastModifiedBy>
  <dcterms:modified xsi:type="dcterms:W3CDTF">2020-06-26T10:55:48Z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a5cc17ed-0876-4bde-87d2-f55b8fe78167</vt:lpwstr>
  </property>
</Properties>
</file>