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hais\Downloads\"/>
    </mc:Choice>
  </mc:AlternateContent>
  <xr:revisionPtr revIDLastSave="0" documentId="13_ncr:1_{3DA13A58-C2A9-4EC7-BA6A-8D7AB25DE77D}" xr6:coauthVersionLast="34" xr6:coauthVersionMax="34" xr10:uidLastSave="{00000000-0000-0000-0000-000000000000}"/>
  <bookViews>
    <workbookView xWindow="0" yWindow="0" windowWidth="15345" windowHeight="4485" activeTab="2" xr2:uid="{00000000-000D-0000-FFFF-FFFF00000000}"/>
  </bookViews>
  <sheets>
    <sheet name="Total" sheetId="5" r:id="rId1"/>
    <sheet name="Colaboradores" sheetId="1" r:id="rId2"/>
    <sheet name="Ativos" sheetId="3" r:id="rId3"/>
    <sheet name="Contas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3" l="1"/>
  <c r="K24" i="3"/>
  <c r="E17" i="4"/>
  <c r="D17" i="4"/>
  <c r="D13" i="4"/>
  <c r="D14" i="4"/>
  <c r="D15" i="4"/>
  <c r="D16" i="4"/>
  <c r="D12" i="4"/>
  <c r="B17" i="4"/>
  <c r="J24" i="3"/>
  <c r="J18" i="3"/>
  <c r="J19" i="3"/>
  <c r="J20" i="3"/>
  <c r="J21" i="3"/>
  <c r="J22" i="3"/>
  <c r="J23" i="3"/>
  <c r="J17" i="3"/>
  <c r="B24" i="3"/>
  <c r="G23" i="3"/>
  <c r="H23" i="3" s="1"/>
  <c r="E23" i="3"/>
  <c r="F23" i="3" s="1"/>
  <c r="D23" i="3"/>
  <c r="E22" i="3"/>
  <c r="F22" i="3" s="1"/>
  <c r="D22" i="3"/>
  <c r="G22" i="3" s="1"/>
  <c r="H22" i="3" s="1"/>
  <c r="E21" i="3"/>
  <c r="F21" i="3" s="1"/>
  <c r="D21" i="3"/>
  <c r="G21" i="3" s="1"/>
  <c r="H21" i="3" s="1"/>
  <c r="E20" i="3"/>
  <c r="F20" i="3" s="1"/>
  <c r="D20" i="3"/>
  <c r="G20" i="3" s="1"/>
  <c r="H20" i="3" s="1"/>
  <c r="E19" i="3"/>
  <c r="F19" i="3" s="1"/>
  <c r="D19" i="3"/>
  <c r="G19" i="3" s="1"/>
  <c r="H19" i="3" s="1"/>
  <c r="E18" i="3"/>
  <c r="F18" i="3" s="1"/>
  <c r="D18" i="3"/>
  <c r="G18" i="3" s="1"/>
  <c r="H18" i="3" s="1"/>
  <c r="E17" i="3"/>
  <c r="F17" i="3" s="1"/>
  <c r="D17" i="3"/>
  <c r="G17" i="3" s="1"/>
  <c r="D8" i="3"/>
  <c r="D9" i="3"/>
  <c r="D5" i="3"/>
  <c r="C10" i="3"/>
  <c r="B8" i="4"/>
  <c r="D7" i="3"/>
  <c r="D4" i="3"/>
  <c r="D6" i="3"/>
  <c r="D3" i="3"/>
  <c r="B10" i="3"/>
  <c r="G4" i="1"/>
  <c r="G5" i="1"/>
  <c r="G6" i="1"/>
  <c r="G7" i="1"/>
  <c r="G8" i="1" s="1"/>
  <c r="G3" i="1"/>
  <c r="G24" i="3" l="1"/>
  <c r="H17" i="3"/>
  <c r="H24" i="3" s="1"/>
  <c r="C8" i="4"/>
  <c r="D10" i="3"/>
  <c r="E10" i="3" s="1"/>
  <c r="F8" i="1"/>
  <c r="E4" i="1"/>
  <c r="E5" i="1"/>
  <c r="E6" i="1"/>
  <c r="E7" i="1"/>
  <c r="E3" i="1"/>
  <c r="E8" i="1" s="1"/>
  <c r="D8" i="1"/>
  <c r="B8" i="1"/>
  <c r="C4" i="1"/>
  <c r="C5" i="1"/>
  <c r="C6" i="1"/>
  <c r="C7" i="1"/>
  <c r="C3" i="1"/>
  <c r="C8" i="1" l="1"/>
  <c r="H8" i="1" s="1"/>
</calcChain>
</file>

<file path=xl/sharedStrings.xml><?xml version="1.0" encoding="utf-8"?>
<sst xmlns="http://schemas.openxmlformats.org/spreadsheetml/2006/main" count="66" uniqueCount="43">
  <si>
    <t>Colaborador</t>
  </si>
  <si>
    <t>Designer</t>
  </si>
  <si>
    <t>Programador</t>
  </si>
  <si>
    <t>Gerente</t>
  </si>
  <si>
    <t>Analista</t>
  </si>
  <si>
    <t>Total/Mês</t>
  </si>
  <si>
    <t>Tester</t>
  </si>
  <si>
    <t>Beneficio R$/dia V.R</t>
  </si>
  <si>
    <t>TOTAL</t>
  </si>
  <si>
    <t>Transporte/dia</t>
  </si>
  <si>
    <t>Salario Hr</t>
  </si>
  <si>
    <t>salario Mês</t>
  </si>
  <si>
    <t>TABELA DE CUSTOS - Colaboradores</t>
  </si>
  <si>
    <t>TABELA DE CUSTOS - Ativo</t>
  </si>
  <si>
    <t>Ativo</t>
  </si>
  <si>
    <t>Cadeira</t>
  </si>
  <si>
    <t>Mesa</t>
  </si>
  <si>
    <t>Quantidade</t>
  </si>
  <si>
    <t>Valor</t>
  </si>
  <si>
    <t>Notebook Expert X30 - Samsung</t>
  </si>
  <si>
    <t>Notebook Samsung E30</t>
  </si>
  <si>
    <t>Total</t>
  </si>
  <si>
    <t xml:space="preserve">Aluguel - sala comercial </t>
  </si>
  <si>
    <t>Teclado e mouse</t>
  </si>
  <si>
    <t>TABELA DE CUSTOS - Contas</t>
  </si>
  <si>
    <t>Agua</t>
  </si>
  <si>
    <t>Luz</t>
  </si>
  <si>
    <t>Telefone</t>
  </si>
  <si>
    <t>Internet - 5 mega</t>
  </si>
  <si>
    <t>Telefone - Todo o Brasil</t>
  </si>
  <si>
    <t>Suporte regulavel - notebook</t>
  </si>
  <si>
    <t>DEPRECIAÇÃO</t>
  </si>
  <si>
    <t>Vida útil- Mês</t>
  </si>
  <si>
    <t>Taxa anual</t>
  </si>
  <si>
    <t>Taxa Mensal</t>
  </si>
  <si>
    <t>vida útil-Ano</t>
  </si>
  <si>
    <t>Valor mensal</t>
  </si>
  <si>
    <t>qnt de cada eqp</t>
  </si>
  <si>
    <t xml:space="preserve">total </t>
  </si>
  <si>
    <t>Total uni.</t>
  </si>
  <si>
    <t>TABELA DE CUSTOS - Rateio</t>
  </si>
  <si>
    <t>total</t>
  </si>
  <si>
    <t>Qnt de colaboradores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</si>
</sst>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* #,##0.00_-;\-[$R$-416]* #,##0.00_-;_-[$R$-416]* &quot;-&quot;??_-;_-@_-"/>
    <numFmt numFmtId="168" formatCode="_-* #,##0_-;\-* #,##0_-;_-* &quot;-&quot;??_-;_-@_-"/>
    <numFmt numFmtId="173" formatCode="0.0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5" fontId="0" fillId="0" borderId="0" xfId="0" applyNumberFormat="1"/>
    <xf numFmtId="0" fontId="2" fillId="2" borderId="2" xfId="0" applyFont="1" applyFill="1" applyBorder="1"/>
    <xf numFmtId="164" fontId="2" fillId="2" borderId="3" xfId="0" applyNumberFormat="1" applyFont="1" applyFill="1" applyBorder="1"/>
    <xf numFmtId="165" fontId="2" fillId="2" borderId="5" xfId="0" applyNumberFormat="1" applyFont="1" applyFill="1" applyBorder="1"/>
    <xf numFmtId="164" fontId="2" fillId="2" borderId="6" xfId="1" applyFont="1" applyFill="1" applyBorder="1"/>
    <xf numFmtId="164" fontId="2" fillId="2" borderId="4" xfId="0" applyNumberFormat="1" applyFont="1" applyFill="1" applyBorder="1"/>
    <xf numFmtId="164" fontId="2" fillId="2" borderId="1" xfId="0" applyNumberFormat="1" applyFont="1" applyFill="1" applyBorder="1"/>
    <xf numFmtId="0" fontId="0" fillId="5" borderId="1" xfId="0" applyFill="1" applyBorder="1"/>
    <xf numFmtId="164" fontId="0" fillId="5" borderId="1" xfId="1" applyFont="1" applyFill="1" applyBorder="1" applyAlignment="1">
      <alignment horizontal="center"/>
    </xf>
    <xf numFmtId="165" fontId="0" fillId="5" borderId="1" xfId="0" applyNumberFormat="1" applyFill="1" applyBorder="1"/>
    <xf numFmtId="164" fontId="0" fillId="4" borderId="1" xfId="1" applyFont="1" applyFill="1" applyBorder="1"/>
    <xf numFmtId="164" fontId="0" fillId="4" borderId="1" xfId="0" applyNumberFormat="1" applyFill="1" applyBorder="1"/>
    <xf numFmtId="164" fontId="0" fillId="3" borderId="1" xfId="1" applyFont="1" applyFill="1" applyBorder="1"/>
    <xf numFmtId="164" fontId="0" fillId="3" borderId="1" xfId="0" applyNumberFormat="1" applyFill="1" applyBorder="1"/>
    <xf numFmtId="165" fontId="4" fillId="5" borderId="1" xfId="0" applyNumberFormat="1" applyFont="1" applyFill="1" applyBorder="1"/>
    <xf numFmtId="0" fontId="3" fillId="0" borderId="0" xfId="0" applyFont="1" applyBorder="1" applyAlignment="1"/>
    <xf numFmtId="0" fontId="3" fillId="5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0" fontId="2" fillId="2" borderId="3" xfId="2" applyNumberFormat="1" applyFont="1" applyFill="1" applyBorder="1"/>
    <xf numFmtId="0" fontId="0" fillId="5" borderId="0" xfId="0" applyFill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2" fillId="2" borderId="3" xfId="1" applyFont="1" applyFill="1" applyBorder="1"/>
    <xf numFmtId="168" fontId="0" fillId="4" borderId="1" xfId="2" applyNumberFormat="1" applyFont="1" applyFill="1" applyBorder="1"/>
    <xf numFmtId="9" fontId="0" fillId="4" borderId="1" xfId="3" applyFont="1" applyFill="1" applyBorder="1"/>
    <xf numFmtId="173" fontId="0" fillId="4" borderId="1" xfId="3" applyNumberFormat="1" applyFont="1" applyFill="1" applyBorder="1"/>
    <xf numFmtId="0" fontId="0" fillId="4" borderId="1" xfId="3" applyNumberFormat="1" applyFont="1" applyFill="1" applyBorder="1" applyAlignment="1">
      <alignment horizontal="center"/>
    </xf>
    <xf numFmtId="43" fontId="0" fillId="4" borderId="1" xfId="2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1" xfId="0" applyFill="1" applyBorder="1"/>
    <xf numFmtId="165" fontId="4" fillId="2" borderId="1" xfId="0" applyNumberFormat="1" applyFont="1" applyFill="1" applyBorder="1"/>
    <xf numFmtId="164" fontId="0" fillId="4" borderId="2" xfId="0" applyNumberFormat="1" applyFill="1" applyBorder="1"/>
    <xf numFmtId="0" fontId="3" fillId="0" borderId="9" xfId="0" applyFont="1" applyBorder="1" applyAlignment="1">
      <alignment horizontal="center"/>
    </xf>
    <xf numFmtId="4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44" fontId="6" fillId="5" borderId="1" xfId="0" applyNumberFormat="1" applyFont="1" applyFill="1" applyBorder="1"/>
    <xf numFmtId="0" fontId="5" fillId="0" borderId="10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0" fillId="0" borderId="1" xfId="0" applyBorder="1"/>
    <xf numFmtId="0" fontId="7" fillId="4" borderId="1" xfId="0" applyFont="1" applyFill="1" applyBorder="1" applyAlignment="1">
      <alignment horizontal="center"/>
    </xf>
    <xf numFmtId="44" fontId="9" fillId="2" borderId="1" xfId="0" applyNumberFormat="1" applyFont="1" applyFill="1" applyBorder="1"/>
    <xf numFmtId="44" fontId="8" fillId="2" borderId="2" xfId="0" applyNumberFormat="1" applyFont="1" applyFill="1" applyBorder="1"/>
    <xf numFmtId="164" fontId="6" fillId="5" borderId="1" xfId="0" applyNumberFormat="1" applyFont="1" applyFill="1" applyBorder="1"/>
  </cellXfs>
  <cellStyles count="4">
    <cellStyle name="Moeda" xfId="1" builtinId="4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4B1B-877A-41B2-85BC-717A22B563C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K9"/>
  <sheetViews>
    <sheetView zoomScaleNormal="100" workbookViewId="0">
      <selection activeCell="B22" sqref="B22"/>
    </sheetView>
  </sheetViews>
  <sheetFormatPr defaultRowHeight="15" x14ac:dyDescent="0.25"/>
  <cols>
    <col min="1" max="1" width="15.28515625" bestFit="1" customWidth="1"/>
    <col min="2" max="2" width="25" bestFit="1" customWidth="1"/>
    <col min="3" max="3" width="13.5703125" bestFit="1" customWidth="1"/>
    <col min="4" max="4" width="18.5703125" bestFit="1" customWidth="1"/>
    <col min="5" max="5" width="13.5703125" bestFit="1" customWidth="1"/>
    <col min="6" max="6" width="12.28515625" bestFit="1" customWidth="1"/>
    <col min="7" max="7" width="14.5703125" bestFit="1" customWidth="1"/>
    <col min="8" max="8" width="19.140625" bestFit="1" customWidth="1"/>
  </cols>
  <sheetData>
    <row r="1" spans="1:11" ht="18.75" x14ac:dyDescent="0.3">
      <c r="A1" s="24" t="s">
        <v>12</v>
      </c>
      <c r="B1" s="24"/>
      <c r="C1" s="24"/>
      <c r="D1" s="24"/>
      <c r="E1" s="24"/>
      <c r="F1" s="24"/>
      <c r="G1" s="24"/>
      <c r="H1" s="24"/>
      <c r="I1" s="16"/>
      <c r="J1" s="16"/>
      <c r="K1" s="16"/>
    </row>
    <row r="2" spans="1:11" ht="18.75" x14ac:dyDescent="0.3">
      <c r="A2" s="17" t="s">
        <v>0</v>
      </c>
      <c r="B2" s="18" t="s">
        <v>7</v>
      </c>
      <c r="C2" s="19" t="s">
        <v>5</v>
      </c>
      <c r="D2" s="20" t="s">
        <v>9</v>
      </c>
      <c r="E2" s="21" t="s">
        <v>5</v>
      </c>
      <c r="F2" s="22" t="s">
        <v>10</v>
      </c>
      <c r="G2" s="23" t="s">
        <v>11</v>
      </c>
    </row>
    <row r="3" spans="1:11" x14ac:dyDescent="0.25">
      <c r="A3" s="8" t="s">
        <v>1</v>
      </c>
      <c r="B3" s="9">
        <v>20</v>
      </c>
      <c r="C3" s="10">
        <f>B3*22</f>
        <v>440</v>
      </c>
      <c r="D3" s="11">
        <v>13.92</v>
      </c>
      <c r="E3" s="12">
        <f>SUM(D3*22)</f>
        <v>306.24</v>
      </c>
      <c r="F3" s="13">
        <v>18</v>
      </c>
      <c r="G3" s="14">
        <f>(F3*8)*22</f>
        <v>3168</v>
      </c>
    </row>
    <row r="4" spans="1:11" x14ac:dyDescent="0.25">
      <c r="A4" s="8" t="s">
        <v>2</v>
      </c>
      <c r="B4" s="9">
        <v>20</v>
      </c>
      <c r="C4" s="10">
        <f>B4*22</f>
        <v>440</v>
      </c>
      <c r="D4" s="11">
        <v>13.92</v>
      </c>
      <c r="E4" s="12">
        <f>SUM(D4*22)</f>
        <v>306.24</v>
      </c>
      <c r="F4" s="13">
        <v>21</v>
      </c>
      <c r="G4" s="14">
        <f>(F4*8)*22</f>
        <v>3696</v>
      </c>
    </row>
    <row r="5" spans="1:11" x14ac:dyDescent="0.25">
      <c r="A5" s="8" t="s">
        <v>6</v>
      </c>
      <c r="B5" s="9">
        <v>20</v>
      </c>
      <c r="C5" s="10">
        <f>B5*22</f>
        <v>440</v>
      </c>
      <c r="D5" s="11">
        <v>13.92</v>
      </c>
      <c r="E5" s="12">
        <f>SUM(D5*22)</f>
        <v>306.24</v>
      </c>
      <c r="F5" s="13">
        <v>17</v>
      </c>
      <c r="G5" s="14">
        <f>(F5*8)*22</f>
        <v>2992</v>
      </c>
    </row>
    <row r="6" spans="1:11" x14ac:dyDescent="0.25">
      <c r="A6" s="8" t="s">
        <v>3</v>
      </c>
      <c r="B6" s="9">
        <v>20</v>
      </c>
      <c r="C6" s="10">
        <f>B6*22</f>
        <v>440</v>
      </c>
      <c r="D6" s="11">
        <v>13.92</v>
      </c>
      <c r="E6" s="12">
        <f>SUM(D6*22)</f>
        <v>306.24</v>
      </c>
      <c r="F6" s="13">
        <v>79</v>
      </c>
      <c r="G6" s="14">
        <f>(F6*8)*22</f>
        <v>13904</v>
      </c>
    </row>
    <row r="7" spans="1:11" x14ac:dyDescent="0.25">
      <c r="A7" s="8" t="s">
        <v>4</v>
      </c>
      <c r="B7" s="9">
        <v>20</v>
      </c>
      <c r="C7" s="10">
        <f>B7*22</f>
        <v>440</v>
      </c>
      <c r="D7" s="11">
        <v>13.92</v>
      </c>
      <c r="E7" s="12">
        <f>SUM(D7*22)</f>
        <v>306.24</v>
      </c>
      <c r="F7" s="13">
        <v>36</v>
      </c>
      <c r="G7" s="14">
        <f>(F7*8)*22</f>
        <v>6336</v>
      </c>
    </row>
    <row r="8" spans="1:11" ht="21" x14ac:dyDescent="0.35">
      <c r="A8" s="2" t="s">
        <v>8</v>
      </c>
      <c r="B8" s="3">
        <f>SUM(B3:B7)</f>
        <v>100</v>
      </c>
      <c r="C8" s="4">
        <f>SUM(C3:C7)</f>
        <v>2200</v>
      </c>
      <c r="D8" s="5">
        <f>SUM(D3:D7)</f>
        <v>69.599999999999994</v>
      </c>
      <c r="E8" s="6">
        <f>SUM(E3:E7)</f>
        <v>1531.2</v>
      </c>
      <c r="F8" s="7">
        <f>SUM(F3:F7)</f>
        <v>171</v>
      </c>
      <c r="G8" s="7">
        <f>SUM(G3:G7)</f>
        <v>30096</v>
      </c>
      <c r="H8" s="15">
        <f>SUM(C8,E8,G8)</f>
        <v>33827.199999999997</v>
      </c>
    </row>
    <row r="9" spans="1:11" x14ac:dyDescent="0.25">
      <c r="C9" s="1"/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BF62-73AE-4ED6-8027-019EA607914B}">
  <sheetPr codeName="Planilha2"/>
  <dimension ref="A1:K25"/>
  <sheetViews>
    <sheetView tabSelected="1" topLeftCell="A6" zoomScaleNormal="100" workbookViewId="0">
      <selection activeCell="K24" sqref="K24"/>
    </sheetView>
  </sheetViews>
  <sheetFormatPr defaultRowHeight="15" x14ac:dyDescent="0.25"/>
  <cols>
    <col min="1" max="1" width="12" bestFit="1" customWidth="1"/>
    <col min="2" max="2" width="14" customWidth="1"/>
    <col min="3" max="3" width="13.28515625" bestFit="1" customWidth="1"/>
    <col min="4" max="4" width="14.7109375" bestFit="1" customWidth="1"/>
    <col min="5" max="5" width="19.140625" bestFit="1" customWidth="1"/>
    <col min="6" max="6" width="17.28515625" bestFit="1" customWidth="1"/>
    <col min="7" max="7" width="16.5703125" customWidth="1"/>
    <col min="8" max="8" width="12.85546875" bestFit="1" customWidth="1"/>
    <col min="9" max="9" width="19.42578125" bestFit="1" customWidth="1"/>
    <col min="10" max="11" width="21.85546875" bestFit="1" customWidth="1"/>
    <col min="12" max="13" width="17.28515625" customWidth="1"/>
    <col min="14" max="14" width="12.85546875" bestFit="1" customWidth="1"/>
    <col min="15" max="15" width="19.140625" bestFit="1" customWidth="1"/>
  </cols>
  <sheetData>
    <row r="1" spans="1:10" ht="18.75" x14ac:dyDescent="0.3">
      <c r="A1" s="24" t="s">
        <v>13</v>
      </c>
      <c r="B1" s="24"/>
      <c r="C1" s="24"/>
      <c r="D1" s="24"/>
      <c r="E1" s="24"/>
    </row>
    <row r="2" spans="1:10" ht="18.75" x14ac:dyDescent="0.3">
      <c r="A2" s="17" t="s">
        <v>14</v>
      </c>
      <c r="B2" s="18" t="s">
        <v>17</v>
      </c>
      <c r="C2" s="20" t="s">
        <v>18</v>
      </c>
      <c r="D2" s="21" t="s">
        <v>21</v>
      </c>
    </row>
    <row r="3" spans="1:10" ht="15" customHeight="1" x14ac:dyDescent="0.25">
      <c r="A3" s="8" t="s">
        <v>20</v>
      </c>
      <c r="B3" s="25">
        <v>3</v>
      </c>
      <c r="C3" s="11">
        <v>1699.99</v>
      </c>
      <c r="D3" s="12">
        <f>(C3*B3)</f>
        <v>5099.97</v>
      </c>
    </row>
    <row r="4" spans="1:10" ht="15" customHeight="1" x14ac:dyDescent="0.25">
      <c r="A4" s="8" t="s">
        <v>19</v>
      </c>
      <c r="B4" s="25">
        <v>2</v>
      </c>
      <c r="C4" s="11">
        <v>2542.9899999999998</v>
      </c>
      <c r="D4" s="12">
        <f t="shared" ref="D4:D9" si="0">(C4*B4)</f>
        <v>5085.9799999999996</v>
      </c>
    </row>
    <row r="5" spans="1:10" ht="15" customHeight="1" x14ac:dyDescent="0.25">
      <c r="A5" s="8" t="s">
        <v>30</v>
      </c>
      <c r="B5" s="25">
        <v>5</v>
      </c>
      <c r="C5" s="11">
        <v>18.850000000000001</v>
      </c>
      <c r="D5" s="12">
        <f>B5*C5</f>
        <v>94.25</v>
      </c>
    </row>
    <row r="6" spans="1:10" ht="15" customHeight="1" x14ac:dyDescent="0.25">
      <c r="A6" s="8" t="s">
        <v>23</v>
      </c>
      <c r="B6" s="25">
        <v>5</v>
      </c>
      <c r="C6" s="11">
        <v>100</v>
      </c>
      <c r="D6" s="12">
        <f t="shared" si="0"/>
        <v>500</v>
      </c>
    </row>
    <row r="7" spans="1:10" ht="15" customHeight="1" x14ac:dyDescent="0.25">
      <c r="A7" s="8" t="s">
        <v>15</v>
      </c>
      <c r="B7" s="25">
        <v>5</v>
      </c>
      <c r="C7" s="11">
        <v>179</v>
      </c>
      <c r="D7" s="12">
        <f>B7*C7</f>
        <v>895</v>
      </c>
    </row>
    <row r="8" spans="1:10" ht="15" customHeight="1" x14ac:dyDescent="0.25">
      <c r="A8" s="8" t="s">
        <v>27</v>
      </c>
      <c r="B8" s="25">
        <v>1</v>
      </c>
      <c r="C8" s="11">
        <v>40</v>
      </c>
      <c r="D8" s="12">
        <f>B8*C8</f>
        <v>40</v>
      </c>
    </row>
    <row r="9" spans="1:10" ht="15" customHeight="1" x14ac:dyDescent="0.25">
      <c r="A9" s="8" t="s">
        <v>16</v>
      </c>
      <c r="B9" s="25">
        <v>5</v>
      </c>
      <c r="C9" s="11">
        <v>169</v>
      </c>
      <c r="D9" s="12">
        <f t="shared" si="0"/>
        <v>845</v>
      </c>
    </row>
    <row r="10" spans="1:10" ht="21" x14ac:dyDescent="0.35">
      <c r="A10" s="2" t="s">
        <v>8</v>
      </c>
      <c r="B10" s="26">
        <f>SUM(B3:B9)</f>
        <v>26</v>
      </c>
      <c r="C10" s="5">
        <f>SUM(C3:C9)</f>
        <v>4749.83</v>
      </c>
      <c r="D10" s="6">
        <f>SUM(D3:D9)</f>
        <v>12560.2</v>
      </c>
      <c r="E10" s="15">
        <f>SUM(B10:D10)</f>
        <v>17336.03</v>
      </c>
    </row>
    <row r="15" spans="1:10" ht="18.75" x14ac:dyDescent="0.3">
      <c r="A15" s="36" t="s">
        <v>31</v>
      </c>
      <c r="B15" s="37"/>
      <c r="C15" s="37"/>
      <c r="D15" s="37"/>
      <c r="E15" s="37"/>
      <c r="F15" s="37"/>
      <c r="G15" s="37"/>
      <c r="H15" s="37"/>
      <c r="I15" s="41"/>
    </row>
    <row r="16" spans="1:10" ht="18.75" x14ac:dyDescent="0.3">
      <c r="A16" s="17" t="s">
        <v>14</v>
      </c>
      <c r="B16" s="20" t="s">
        <v>18</v>
      </c>
      <c r="C16" s="29" t="s">
        <v>33</v>
      </c>
      <c r="D16" s="29" t="s">
        <v>34</v>
      </c>
      <c r="E16" s="29" t="s">
        <v>35</v>
      </c>
      <c r="F16" s="29" t="s">
        <v>32</v>
      </c>
      <c r="G16" s="29" t="s">
        <v>36</v>
      </c>
      <c r="H16" s="29" t="s">
        <v>39</v>
      </c>
      <c r="I16" s="28" t="s">
        <v>37</v>
      </c>
      <c r="J16" s="28" t="s">
        <v>38</v>
      </c>
    </row>
    <row r="17" spans="1:11" x14ac:dyDescent="0.25">
      <c r="A17" s="8" t="s">
        <v>20</v>
      </c>
      <c r="B17" s="11">
        <v>1699.99</v>
      </c>
      <c r="C17" s="32">
        <v>0.2</v>
      </c>
      <c r="D17" s="33">
        <f>C17/12</f>
        <v>1.6666666666666666E-2</v>
      </c>
      <c r="E17" s="34">
        <f>100/20</f>
        <v>5</v>
      </c>
      <c r="F17" s="31">
        <f>E17*12</f>
        <v>60</v>
      </c>
      <c r="G17" s="35">
        <f>B17*D17</f>
        <v>28.333166666666667</v>
      </c>
      <c r="H17" s="40">
        <f>B17-G17</f>
        <v>1671.6568333333335</v>
      </c>
      <c r="I17" s="43">
        <v>3</v>
      </c>
      <c r="J17" s="42">
        <f>I17*H17</f>
        <v>5014.9705000000004</v>
      </c>
    </row>
    <row r="18" spans="1:11" x14ac:dyDescent="0.25">
      <c r="A18" s="8" t="s">
        <v>19</v>
      </c>
      <c r="B18" s="11">
        <v>2542.9899999999998</v>
      </c>
      <c r="C18" s="32">
        <v>0.2</v>
      </c>
      <c r="D18" s="33">
        <f t="shared" ref="D18:D23" si="1">C18/12</f>
        <v>1.6666666666666666E-2</v>
      </c>
      <c r="E18" s="34">
        <f>100/20</f>
        <v>5</v>
      </c>
      <c r="F18" s="31">
        <f t="shared" ref="F18:F23" si="2">E18*12</f>
        <v>60</v>
      </c>
      <c r="G18" s="35">
        <f>B18*D18</f>
        <v>42.383166666666661</v>
      </c>
      <c r="H18" s="40">
        <f>B18-G18</f>
        <v>2500.6068333333333</v>
      </c>
      <c r="I18" s="43">
        <v>2</v>
      </c>
      <c r="J18" s="42">
        <f t="shared" ref="J18:J23" si="3">I18*H18</f>
        <v>5001.2136666666665</v>
      </c>
    </row>
    <row r="19" spans="1:11" x14ac:dyDescent="0.25">
      <c r="A19" s="8" t="s">
        <v>30</v>
      </c>
      <c r="B19" s="11">
        <v>18.850000000000001</v>
      </c>
      <c r="C19" s="32">
        <v>0.1</v>
      </c>
      <c r="D19" s="33">
        <f t="shared" si="1"/>
        <v>8.3333333333333332E-3</v>
      </c>
      <c r="E19" s="34">
        <f>100/10</f>
        <v>10</v>
      </c>
      <c r="F19" s="31">
        <f t="shared" si="2"/>
        <v>120</v>
      </c>
      <c r="G19" s="35">
        <f>B19*D19</f>
        <v>0.15708333333333335</v>
      </c>
      <c r="H19" s="40">
        <f>B19-G19</f>
        <v>18.692916666666669</v>
      </c>
      <c r="I19" s="43">
        <v>5</v>
      </c>
      <c r="J19" s="42">
        <f t="shared" si="3"/>
        <v>93.464583333333337</v>
      </c>
    </row>
    <row r="20" spans="1:11" x14ac:dyDescent="0.25">
      <c r="A20" s="8" t="s">
        <v>23</v>
      </c>
      <c r="B20" s="11">
        <v>100</v>
      </c>
      <c r="C20" s="32">
        <v>0.2</v>
      </c>
      <c r="D20" s="33">
        <f t="shared" si="1"/>
        <v>1.6666666666666666E-2</v>
      </c>
      <c r="E20" s="34">
        <f>100/20</f>
        <v>5</v>
      </c>
      <c r="F20" s="31">
        <f t="shared" si="2"/>
        <v>60</v>
      </c>
      <c r="G20" s="35">
        <f>B20*D20</f>
        <v>1.6666666666666667</v>
      </c>
      <c r="H20" s="40">
        <f>B20-G20</f>
        <v>98.333333333333329</v>
      </c>
      <c r="I20" s="43">
        <v>5</v>
      </c>
      <c r="J20" s="42">
        <f t="shared" si="3"/>
        <v>491.66666666666663</v>
      </c>
    </row>
    <row r="21" spans="1:11" x14ac:dyDescent="0.25">
      <c r="A21" s="8" t="s">
        <v>15</v>
      </c>
      <c r="B21" s="11">
        <v>179</v>
      </c>
      <c r="C21" s="32">
        <v>0.1</v>
      </c>
      <c r="D21" s="33">
        <f t="shared" si="1"/>
        <v>8.3333333333333332E-3</v>
      </c>
      <c r="E21" s="34">
        <f>100/10</f>
        <v>10</v>
      </c>
      <c r="F21" s="31">
        <f t="shared" si="2"/>
        <v>120</v>
      </c>
      <c r="G21" s="35">
        <f>B21*D21</f>
        <v>1.4916666666666667</v>
      </c>
      <c r="H21" s="40">
        <f>B21-G21</f>
        <v>177.50833333333333</v>
      </c>
      <c r="I21" s="43">
        <v>5</v>
      </c>
      <c r="J21" s="42">
        <f t="shared" si="3"/>
        <v>887.54166666666663</v>
      </c>
    </row>
    <row r="22" spans="1:11" x14ac:dyDescent="0.25">
      <c r="A22" s="8" t="s">
        <v>27</v>
      </c>
      <c r="B22" s="11">
        <v>40</v>
      </c>
      <c r="C22" s="32">
        <v>0.1</v>
      </c>
      <c r="D22" s="33">
        <f t="shared" si="1"/>
        <v>8.3333333333333332E-3</v>
      </c>
      <c r="E22" s="34">
        <f t="shared" ref="E22:E23" si="4">100/10</f>
        <v>10</v>
      </c>
      <c r="F22" s="31">
        <f t="shared" si="2"/>
        <v>120</v>
      </c>
      <c r="G22" s="35">
        <f>B22*D22</f>
        <v>0.33333333333333331</v>
      </c>
      <c r="H22" s="40">
        <f>B22-G22</f>
        <v>39.666666666666664</v>
      </c>
      <c r="I22" s="43">
        <v>1</v>
      </c>
      <c r="J22" s="42">
        <f t="shared" si="3"/>
        <v>39.666666666666664</v>
      </c>
    </row>
    <row r="23" spans="1:11" x14ac:dyDescent="0.25">
      <c r="A23" s="8" t="s">
        <v>16</v>
      </c>
      <c r="B23" s="11">
        <v>169</v>
      </c>
      <c r="C23" s="32">
        <v>0.1</v>
      </c>
      <c r="D23" s="33">
        <f t="shared" si="1"/>
        <v>8.3333333333333332E-3</v>
      </c>
      <c r="E23" s="34">
        <f t="shared" si="4"/>
        <v>10</v>
      </c>
      <c r="F23" s="31">
        <f t="shared" si="2"/>
        <v>120</v>
      </c>
      <c r="G23" s="35">
        <f>B23*D23</f>
        <v>1.4083333333333332</v>
      </c>
      <c r="H23" s="40">
        <f>B23-G23</f>
        <v>167.59166666666667</v>
      </c>
      <c r="I23" s="43">
        <v>5</v>
      </c>
      <c r="J23" s="42">
        <f t="shared" si="3"/>
        <v>837.95833333333337</v>
      </c>
    </row>
    <row r="24" spans="1:11" ht="23.25" x14ac:dyDescent="0.35">
      <c r="A24" s="2" t="s">
        <v>8</v>
      </c>
      <c r="B24" s="5">
        <f>SUM(B17:B23)</f>
        <v>4749.83</v>
      </c>
      <c r="C24" s="30"/>
      <c r="D24" s="30"/>
      <c r="E24" s="30"/>
      <c r="F24" s="30"/>
      <c r="G24" s="30">
        <f>SUM(G17:G23)</f>
        <v>75.773416666666648</v>
      </c>
      <c r="H24" s="3">
        <f>SUM(H17:H23)</f>
        <v>4674.056583333333</v>
      </c>
      <c r="I24" s="39"/>
      <c r="J24" s="53">
        <f>SUM(J17:J23)</f>
        <v>12366.482083333331</v>
      </c>
      <c r="K24" s="44">
        <f>J24</f>
        <v>12366.482083333331</v>
      </c>
    </row>
    <row r="25" spans="1:11" ht="23.25" x14ac:dyDescent="0.35">
      <c r="K25" s="54">
        <f>H24</f>
        <v>4674.056583333333</v>
      </c>
    </row>
  </sheetData>
  <mergeCells count="2">
    <mergeCell ref="A1:E1"/>
    <mergeCell ref="A15:I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EBBC-B96F-452B-B88D-0D69EE0C259E}">
  <sheetPr codeName="Planilha3"/>
  <dimension ref="A1:E17"/>
  <sheetViews>
    <sheetView workbookViewId="0">
      <selection activeCell="E15" sqref="E15"/>
    </sheetView>
  </sheetViews>
  <sheetFormatPr defaultRowHeight="15" x14ac:dyDescent="0.25"/>
  <cols>
    <col min="1" max="1" width="29.7109375" bestFit="1" customWidth="1"/>
    <col min="2" max="2" width="12.85546875" bestFit="1" customWidth="1"/>
    <col min="3" max="3" width="19.140625" bestFit="1" customWidth="1"/>
    <col min="4" max="4" width="17.140625" bestFit="1" customWidth="1"/>
    <col min="5" max="5" width="15" bestFit="1" customWidth="1"/>
  </cols>
  <sheetData>
    <row r="1" spans="1:4" ht="18.75" x14ac:dyDescent="0.3">
      <c r="A1" s="24" t="s">
        <v>24</v>
      </c>
      <c r="B1" s="24"/>
      <c r="C1" s="24"/>
    </row>
    <row r="2" spans="1:4" ht="18.75" x14ac:dyDescent="0.3">
      <c r="A2" s="17" t="s">
        <v>14</v>
      </c>
      <c r="B2" s="28" t="s">
        <v>18</v>
      </c>
    </row>
    <row r="3" spans="1:4" x14ac:dyDescent="0.25">
      <c r="A3" s="8" t="s">
        <v>22</v>
      </c>
      <c r="B3" s="11">
        <v>715</v>
      </c>
    </row>
    <row r="4" spans="1:4" x14ac:dyDescent="0.25">
      <c r="A4" s="8" t="s">
        <v>25</v>
      </c>
      <c r="B4" s="11">
        <v>80</v>
      </c>
    </row>
    <row r="5" spans="1:4" x14ac:dyDescent="0.25">
      <c r="A5" s="27" t="s">
        <v>26</v>
      </c>
      <c r="B5" s="11">
        <v>120</v>
      </c>
    </row>
    <row r="6" spans="1:4" x14ac:dyDescent="0.25">
      <c r="A6" s="8" t="s">
        <v>28</v>
      </c>
      <c r="B6" s="11">
        <v>59.99</v>
      </c>
    </row>
    <row r="7" spans="1:4" x14ac:dyDescent="0.25">
      <c r="A7" s="8" t="s">
        <v>29</v>
      </c>
      <c r="B7" s="11">
        <v>40</v>
      </c>
    </row>
    <row r="8" spans="1:4" ht="21" x14ac:dyDescent="0.35">
      <c r="A8" s="2" t="s">
        <v>8</v>
      </c>
      <c r="B8" s="5">
        <f>SUM(B3:B7)</f>
        <v>1014.99</v>
      </c>
      <c r="C8" s="15">
        <f>SUM(B8:B8)</f>
        <v>1014.99</v>
      </c>
    </row>
    <row r="10" spans="1:4" ht="18.75" x14ac:dyDescent="0.3">
      <c r="A10" s="45" t="s">
        <v>40</v>
      </c>
      <c r="B10" s="45"/>
      <c r="C10" s="45"/>
      <c r="D10" s="50"/>
    </row>
    <row r="11" spans="1:4" ht="21" x14ac:dyDescent="0.35">
      <c r="A11" s="46" t="s">
        <v>14</v>
      </c>
      <c r="B11" s="28" t="s">
        <v>18</v>
      </c>
      <c r="C11" s="47" t="s">
        <v>42</v>
      </c>
      <c r="D11" s="51" t="s">
        <v>41</v>
      </c>
    </row>
    <row r="12" spans="1:4" x14ac:dyDescent="0.25">
      <c r="A12" s="8" t="s">
        <v>22</v>
      </c>
      <c r="B12" s="11">
        <v>715</v>
      </c>
      <c r="C12" s="38">
        <v>5</v>
      </c>
      <c r="D12" s="42">
        <f>B12/C12</f>
        <v>143</v>
      </c>
    </row>
    <row r="13" spans="1:4" x14ac:dyDescent="0.25">
      <c r="A13" s="8" t="s">
        <v>25</v>
      </c>
      <c r="B13" s="11">
        <v>80</v>
      </c>
      <c r="C13" s="38">
        <v>5</v>
      </c>
      <c r="D13" s="42">
        <f t="shared" ref="D13:D16" si="0">B13/C13</f>
        <v>16</v>
      </c>
    </row>
    <row r="14" spans="1:4" x14ac:dyDescent="0.25">
      <c r="A14" s="8" t="s">
        <v>26</v>
      </c>
      <c r="B14" s="11">
        <v>120</v>
      </c>
      <c r="C14" s="38">
        <v>5</v>
      </c>
      <c r="D14" s="42">
        <f t="shared" si="0"/>
        <v>24</v>
      </c>
    </row>
    <row r="15" spans="1:4" x14ac:dyDescent="0.25">
      <c r="A15" s="8" t="s">
        <v>28</v>
      </c>
      <c r="B15" s="11">
        <v>59.99</v>
      </c>
      <c r="C15" s="38">
        <v>5</v>
      </c>
      <c r="D15" s="42">
        <f t="shared" si="0"/>
        <v>11.998000000000001</v>
      </c>
    </row>
    <row r="16" spans="1:4" x14ac:dyDescent="0.25">
      <c r="A16" s="8" t="s">
        <v>29</v>
      </c>
      <c r="B16" s="11">
        <v>40</v>
      </c>
      <c r="C16" s="38">
        <v>5</v>
      </c>
      <c r="D16" s="42">
        <f t="shared" si="0"/>
        <v>8</v>
      </c>
    </row>
    <row r="17" spans="1:5" ht="21" x14ac:dyDescent="0.35">
      <c r="A17" s="48" t="s">
        <v>8</v>
      </c>
      <c r="B17" s="49">
        <f>SUM(B12:B16)</f>
        <v>1014.99</v>
      </c>
      <c r="C17" s="39"/>
      <c r="D17" s="52">
        <f>SUM(D12:D16)</f>
        <v>202.99799999999999</v>
      </c>
      <c r="E17" s="15">
        <f>SUM(D17:D17)</f>
        <v>202.99799999999999</v>
      </c>
    </row>
  </sheetData>
  <mergeCells count="2">
    <mergeCell ref="A1:C1"/>
    <mergeCell ref="A10:C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Total</vt:lpstr>
      <vt:lpstr>Colaboradores</vt:lpstr>
      <vt:lpstr>Ativos</vt:lpstr>
      <vt:lpstr>Contas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lab02aluno</dc:creator>
  <cp:lastModifiedBy>Thais</cp:lastModifiedBy>
  <dcterms:created xsi:type="dcterms:W3CDTF">2018-11-12T22:38:34Z</dcterms:created>
  <dcterms:modified xsi:type="dcterms:W3CDTF">2018-11-18T17:47:44Z</dcterms:modified>
</cp:coreProperties>
</file>