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ac\Dropbox\STAT1020\"/>
    </mc:Choice>
  </mc:AlternateContent>
  <xr:revisionPtr revIDLastSave="0" documentId="13_ncr:1_{A56D7767-0EE6-4568-8B01-59B9E284B7A8}" xr6:coauthVersionLast="41" xr6:coauthVersionMax="41" xr10:uidLastSave="{00000000-0000-0000-0000-000000000000}"/>
  <bookViews>
    <workbookView xWindow="-108" yWindow="-108" windowWidth="23256" windowHeight="12576" activeTab="1" xr2:uid="{632F1D39-F626-4C50-8DE3-2A188253C704}"/>
  </bookViews>
  <sheets>
    <sheet name="straight line" sheetId="2" r:id="rId1"/>
    <sheet name="Regression least squre (prac)" sheetId="3" r:id="rId2"/>
    <sheet name="Regression least squre" sheetId="1" r:id="rId3"/>
  </sheets>
  <definedNames>
    <definedName name="solver_adj" localSheetId="2" hidden="1">'Regression least squre'!$C$10:$C$11</definedName>
    <definedName name="solver_adj" localSheetId="1" hidden="1">'Regression least squre (prac)'!$C$10:$C$11</definedName>
    <definedName name="solver_adj" localSheetId="0" hidden="1">'straight line'!$C$10:$C$11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'Regression least squre'!$F$8</definedName>
    <definedName name="solver_opt" localSheetId="1" hidden="1">'Regression least squre (prac)'!$F$8</definedName>
    <definedName name="solver_opt" localSheetId="0" hidden="1">'straight line'!$F$8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C11" i="3"/>
  <c r="C21" i="3" s="1"/>
  <c r="G13" i="3"/>
  <c r="F13" i="3"/>
  <c r="F15" i="3"/>
  <c r="E15" i="3"/>
  <c r="E13" i="3"/>
  <c r="C23" i="2"/>
  <c r="C22" i="2"/>
  <c r="C21" i="2"/>
  <c r="C20" i="2"/>
  <c r="C19" i="2"/>
  <c r="C18" i="2"/>
  <c r="C17" i="2"/>
  <c r="C16" i="2"/>
  <c r="C15" i="2"/>
  <c r="C14" i="2"/>
  <c r="C19" i="3" l="1"/>
  <c r="D3" i="3"/>
  <c r="E3" i="3" s="1"/>
  <c r="F3" i="3" s="1"/>
  <c r="C14" i="3"/>
  <c r="D6" i="3"/>
  <c r="E6" i="3" s="1"/>
  <c r="F6" i="3" s="1"/>
  <c r="D4" i="3"/>
  <c r="E4" i="3" s="1"/>
  <c r="F4" i="3" s="1"/>
  <c r="C18" i="3"/>
  <c r="C20" i="3"/>
  <c r="C22" i="3"/>
  <c r="C23" i="3"/>
  <c r="D7" i="3"/>
  <c r="E7" i="3" s="1"/>
  <c r="F7" i="3" s="1"/>
  <c r="C15" i="3"/>
  <c r="D5" i="3"/>
  <c r="E5" i="3" s="1"/>
  <c r="F5" i="3" s="1"/>
  <c r="C16" i="3"/>
  <c r="C17" i="3"/>
  <c r="F15" i="1"/>
  <c r="E15" i="1"/>
  <c r="G13" i="1"/>
  <c r="F13" i="1"/>
  <c r="E13" i="1"/>
  <c r="C15" i="1"/>
  <c r="C16" i="1"/>
  <c r="C17" i="1"/>
  <c r="C18" i="1"/>
  <c r="C19" i="1"/>
  <c r="C20" i="1"/>
  <c r="C21" i="1"/>
  <c r="C22" i="1"/>
  <c r="C23" i="1"/>
  <c r="C14" i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3" i="1"/>
  <c r="E3" i="1" s="1"/>
  <c r="F3" i="1" s="1"/>
  <c r="F8" i="3" l="1"/>
  <c r="F8" i="1"/>
</calcChain>
</file>

<file path=xl/sharedStrings.xml><?xml version="1.0" encoding="utf-8"?>
<sst xmlns="http://schemas.openxmlformats.org/spreadsheetml/2006/main" count="35" uniqueCount="17">
  <si>
    <t>midterm</t>
  </si>
  <si>
    <t>final</t>
  </si>
  <si>
    <t>b0</t>
  </si>
  <si>
    <t>b1</t>
  </si>
  <si>
    <t>prediction</t>
  </si>
  <si>
    <t>x</t>
  </si>
  <si>
    <t>residual</t>
  </si>
  <si>
    <t>residual^2</t>
  </si>
  <si>
    <t>y</t>
  </si>
  <si>
    <t>r</t>
  </si>
  <si>
    <t>s_y</t>
  </si>
  <si>
    <t>s_x</t>
  </si>
  <si>
    <t>mean x</t>
  </si>
  <si>
    <t>mean y</t>
  </si>
  <si>
    <t xml:space="preserve">  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</si>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</sst>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line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'straight line'!$B$14:$B$23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'straight line'!$C$14:$C$23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4-4786-80E8-61BC5692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13096"/>
        <c:axId val="406913752"/>
      </c:scatterChart>
      <c:valAx>
        <c:axId val="406913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3752"/>
        <c:crosses val="autoZero"/>
        <c:crossBetween val="midCat"/>
      </c:valAx>
      <c:valAx>
        <c:axId val="406913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least squre (prac)'!$C$2</c:f>
              <c:strCache>
                <c:ptCount val="1"/>
                <c:pt idx="0">
                  <c:v>final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least squre (prac)'!$B$3:$B$7</c:f>
              <c:numCache>
                <c:formatCode>General</c:formatCode>
                <c:ptCount val="5"/>
                <c:pt idx="0">
                  <c:v>80</c:v>
                </c:pt>
                <c:pt idx="1">
                  <c:v>50</c:v>
                </c:pt>
                <c:pt idx="2">
                  <c:v>75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'Regression least squre (prac)'!$C$3:$C$7</c:f>
              <c:numCache>
                <c:formatCode>General</c:formatCode>
                <c:ptCount val="5"/>
                <c:pt idx="0">
                  <c:v>90</c:v>
                </c:pt>
                <c:pt idx="1">
                  <c:v>65</c:v>
                </c:pt>
                <c:pt idx="2">
                  <c:v>70</c:v>
                </c:pt>
                <c:pt idx="3">
                  <c:v>50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D-403E-B462-73EE94D00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13096"/>
        <c:axId val="406913752"/>
      </c:scatterChart>
      <c:scatterChart>
        <c:scatterStyle val="smoothMarker"/>
        <c:varyColors val="0"/>
        <c:ser>
          <c:idx val="1"/>
          <c:order val="1"/>
          <c:tx>
            <c:v>Rline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'Regression least squre (prac)'!$B$14:$B$23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'Regression least squre (prac)'!$C$14:$C$23</c:f>
              <c:numCache>
                <c:formatCode>General</c:formatCode>
                <c:ptCount val="10"/>
                <c:pt idx="0">
                  <c:v>11.508620689655167</c:v>
                </c:pt>
                <c:pt idx="1">
                  <c:v>20.387931034482754</c:v>
                </c:pt>
                <c:pt idx="2">
                  <c:v>29.267241379310342</c:v>
                </c:pt>
                <c:pt idx="3">
                  <c:v>38.146551724137929</c:v>
                </c:pt>
                <c:pt idx="4">
                  <c:v>47.025862068965516</c:v>
                </c:pt>
                <c:pt idx="5">
                  <c:v>55.905172413793103</c:v>
                </c:pt>
                <c:pt idx="6">
                  <c:v>64.784482758620697</c:v>
                </c:pt>
                <c:pt idx="7">
                  <c:v>73.663793103448285</c:v>
                </c:pt>
                <c:pt idx="8">
                  <c:v>82.543103448275872</c:v>
                </c:pt>
                <c:pt idx="9">
                  <c:v>91.422413793103459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D-403E-B462-73EE94D00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13096"/>
        <c:axId val="406913752"/>
      </c:scatterChart>
      <c:valAx>
        <c:axId val="406913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3752"/>
        <c:crosses val="autoZero"/>
        <c:crossBetween val="midCat"/>
      </c:valAx>
      <c:valAx>
        <c:axId val="406913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least squre'!$C$2</c:f>
              <c:strCache>
                <c:ptCount val="1"/>
                <c:pt idx="0">
                  <c:v>final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least squre'!$B$3:$B$7</c:f>
              <c:numCache>
                <c:formatCode>General</c:formatCode>
                <c:ptCount val="5"/>
                <c:pt idx="0">
                  <c:v>80</c:v>
                </c:pt>
                <c:pt idx="1">
                  <c:v>50</c:v>
                </c:pt>
                <c:pt idx="2">
                  <c:v>75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'Regression least squre'!$C$3:$C$7</c:f>
              <c:numCache>
                <c:formatCode>General</c:formatCode>
                <c:ptCount val="5"/>
                <c:pt idx="0">
                  <c:v>90</c:v>
                </c:pt>
                <c:pt idx="1">
                  <c:v>65</c:v>
                </c:pt>
                <c:pt idx="2">
                  <c:v>70</c:v>
                </c:pt>
                <c:pt idx="3">
                  <c:v>50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9-4188-9F4E-19654EE9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13096"/>
        <c:axId val="406913752"/>
      </c:scatterChart>
      <c:scatterChart>
        <c:scatterStyle val="smoothMarker"/>
        <c:varyColors val="0"/>
        <c:ser>
          <c:idx val="1"/>
          <c:order val="1"/>
          <c:tx>
            <c:v>Rline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'Regression least squre'!$B$14:$B$23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'Regression least squre'!$C$14:$C$23</c:f>
              <c:numCache>
                <c:formatCode>General</c:formatCode>
                <c:ptCount val="10"/>
                <c:pt idx="0">
                  <c:v>11.510924287999714</c:v>
                </c:pt>
                <c:pt idx="1">
                  <c:v>20.389903365824871</c:v>
                </c:pt>
                <c:pt idx="2">
                  <c:v>29.268882443650028</c:v>
                </c:pt>
                <c:pt idx="3">
                  <c:v>38.147861521475185</c:v>
                </c:pt>
                <c:pt idx="4">
                  <c:v>47.026840599300343</c:v>
                </c:pt>
                <c:pt idx="5">
                  <c:v>55.9058196771255</c:v>
                </c:pt>
                <c:pt idx="6">
                  <c:v>64.784798754950657</c:v>
                </c:pt>
                <c:pt idx="7">
                  <c:v>73.663777832775821</c:v>
                </c:pt>
                <c:pt idx="8">
                  <c:v>82.542756910600971</c:v>
                </c:pt>
                <c:pt idx="9">
                  <c:v>91.421735988426136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39-4188-9F4E-19654EE9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13096"/>
        <c:axId val="406913752"/>
      </c:scatterChart>
      <c:valAx>
        <c:axId val="406913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3752"/>
        <c:crosses val="autoZero"/>
        <c:crossBetween val="midCat"/>
      </c:valAx>
      <c:valAx>
        <c:axId val="406913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9</xdr:row>
      <xdr:rowOff>53044</xdr:rowOff>
    </xdr:from>
    <xdr:to>
      <xdr:col>11</xdr:col>
      <xdr:colOff>62428</xdr:colOff>
      <xdr:row>23</xdr:row>
      <xdr:rowOff>129244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3D865-DBE7-4109-918F-0394E74E1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70954</xdr:colOff>
      <xdr:row>1</xdr:row>
      <xdr:rowOff>53968</xdr:rowOff>
    </xdr:from>
    <xdr:to>
      <xdr:col>13</xdr:col>
      <xdr:colOff>361717</xdr:colOff>
      <xdr:row>15</xdr:row>
      <xdr:rowOff>132515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B57EC-EA74-4371-AC5B-7B2AB1647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37598</xdr:colOff>
      <xdr:row>1</xdr:row>
      <xdr:rowOff>7016</xdr:rowOff>
    </xdr:from>
    <xdr:to>
      <xdr:col>14</xdr:col>
      <xdr:colOff>328361</xdr:colOff>
      <xdr:row>15</xdr:row>
      <xdr:rowOff>83216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07CB0-404D-4364-A42C-26BD3235B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2A0D-0884-46E1-8D37-35A9D4C4BECB}">
  <dimension ref="B10:E23"/>
  <sheetViews>
    <sheetView topLeftCell="A10" zoomScale="190" zoomScaleNormal="190" workbookViewId="0">
      <selection activeCell="A14" sqref="A14"/>
    </sheetView>
  </sheetViews>
  <sheetFormatPr defaultRowHeight="14.4" x14ac:dyDescent="0.3"/>
  <sheetData>
    <row r="10" spans="2:5" x14ac:dyDescent="0.3">
      <c r="B10" t="s">
        <v>15</v>
      </c>
      <c r="C10">
        <v>10</v>
      </c>
    </row>
    <row r="11" spans="2:5" x14ac:dyDescent="0.3">
      <c r="B11" t="s">
        <v>16</v>
      </c>
      <c r="C11">
        <v>2</v>
      </c>
    </row>
    <row r="13" spans="2:5" x14ac:dyDescent="0.3">
      <c r="B13" t="s">
        <v>5</v>
      </c>
      <c r="C13" t="s">
        <v>8</v>
      </c>
    </row>
    <row r="14" spans="2:5" x14ac:dyDescent="0.3">
      <c r="B14">
        <v>0</v>
      </c>
      <c r="C14">
        <f>$C$10+B14*$C$11</f>
        <v>10</v>
      </c>
    </row>
    <row r="15" spans="2:5" x14ac:dyDescent="0.3">
      <c r="B15">
        <v>10</v>
      </c>
      <c r="C15">
        <f t="shared" ref="C15:C23" si="0">$C$10+B15*$C$11</f>
        <v>30</v>
      </c>
    </row>
    <row r="16" spans="2:5" x14ac:dyDescent="0.3">
      <c r="B16">
        <v>20</v>
      </c>
      <c r="C16">
        <f t="shared" si="0"/>
        <v>50</v>
      </c>
      <c r="E16" t="s">
        <v>14</v>
      </c>
    </row>
    <row r="17" spans="2:3" x14ac:dyDescent="0.3">
      <c r="B17">
        <v>30</v>
      </c>
      <c r="C17">
        <f t="shared" si="0"/>
        <v>70</v>
      </c>
    </row>
    <row r="18" spans="2:3" x14ac:dyDescent="0.3">
      <c r="B18">
        <v>40</v>
      </c>
      <c r="C18">
        <f t="shared" si="0"/>
        <v>90</v>
      </c>
    </row>
    <row r="19" spans="2:3" x14ac:dyDescent="0.3">
      <c r="B19">
        <v>50</v>
      </c>
      <c r="C19">
        <f t="shared" si="0"/>
        <v>110</v>
      </c>
    </row>
    <row r="20" spans="2:3" x14ac:dyDescent="0.3">
      <c r="B20">
        <v>60</v>
      </c>
      <c r="C20">
        <f t="shared" si="0"/>
        <v>130</v>
      </c>
    </row>
    <row r="21" spans="2:3" x14ac:dyDescent="0.3">
      <c r="B21">
        <v>70</v>
      </c>
      <c r="C21">
        <f t="shared" si="0"/>
        <v>150</v>
      </c>
    </row>
    <row r="22" spans="2:3" x14ac:dyDescent="0.3">
      <c r="B22">
        <v>80</v>
      </c>
      <c r="C22">
        <f t="shared" si="0"/>
        <v>170</v>
      </c>
    </row>
    <row r="23" spans="2:3" x14ac:dyDescent="0.3">
      <c r="B23">
        <v>90</v>
      </c>
      <c r="C23">
        <f t="shared" si="0"/>
        <v>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E612-D5BC-4597-9EAB-61D1D6806882}">
  <dimension ref="B2:G23"/>
  <sheetViews>
    <sheetView tabSelected="1" topLeftCell="A2" zoomScale="190" zoomScaleNormal="190" workbookViewId="0">
      <selection activeCell="F8" sqref="F8"/>
    </sheetView>
  </sheetViews>
  <sheetFormatPr defaultRowHeight="14.4" x14ac:dyDescent="0.3"/>
  <sheetData>
    <row r="2" spans="2:7" x14ac:dyDescent="0.3">
      <c r="B2" t="s">
        <v>0</v>
      </c>
      <c r="C2" t="s">
        <v>1</v>
      </c>
      <c r="D2" t="s">
        <v>4</v>
      </c>
      <c r="E2" t="s">
        <v>6</v>
      </c>
      <c r="F2" t="s">
        <v>7</v>
      </c>
    </row>
    <row r="3" spans="2:7" x14ac:dyDescent="0.3">
      <c r="B3">
        <v>80</v>
      </c>
      <c r="C3">
        <v>90</v>
      </c>
      <c r="D3" s="1">
        <f>B3*$C$11+$C$10</f>
        <v>82.543103448275872</v>
      </c>
      <c r="E3">
        <f>C3-D3</f>
        <v>7.4568965517241281</v>
      </c>
      <c r="F3">
        <f>E3^2</f>
        <v>55.605306183115189</v>
      </c>
    </row>
    <row r="4" spans="2:7" x14ac:dyDescent="0.3">
      <c r="B4">
        <v>50</v>
      </c>
      <c r="C4">
        <v>65</v>
      </c>
      <c r="D4" s="1">
        <f t="shared" ref="D4:D7" si="0">B4*$C$11+$C$10</f>
        <v>55.905172413793103</v>
      </c>
      <c r="E4">
        <f t="shared" ref="E4:E7" si="1">C4-D4</f>
        <v>9.0948275862068968</v>
      </c>
      <c r="F4">
        <f t="shared" ref="F4:F7" si="2">E4^2</f>
        <v>82.715888822829967</v>
      </c>
    </row>
    <row r="5" spans="2:7" x14ac:dyDescent="0.3">
      <c r="B5">
        <v>75</v>
      </c>
      <c r="C5">
        <v>70</v>
      </c>
      <c r="D5" s="1">
        <f t="shared" si="0"/>
        <v>78.103448275862064</v>
      </c>
      <c r="E5">
        <f t="shared" si="1"/>
        <v>-8.1034482758620641</v>
      </c>
      <c r="F5">
        <f t="shared" si="2"/>
        <v>65.665873959571854</v>
      </c>
    </row>
    <row r="6" spans="2:7" x14ac:dyDescent="0.3">
      <c r="B6">
        <v>60</v>
      </c>
      <c r="C6">
        <v>50</v>
      </c>
      <c r="D6" s="1">
        <f t="shared" si="0"/>
        <v>64.784482758620697</v>
      </c>
      <c r="E6">
        <f t="shared" si="1"/>
        <v>-14.784482758620697</v>
      </c>
      <c r="F6">
        <f t="shared" si="2"/>
        <v>218.58093043995268</v>
      </c>
    </row>
    <row r="7" spans="2:7" x14ac:dyDescent="0.3">
      <c r="B7">
        <v>70</v>
      </c>
      <c r="C7">
        <v>80</v>
      </c>
      <c r="D7" s="1">
        <f t="shared" si="0"/>
        <v>73.663793103448285</v>
      </c>
      <c r="E7">
        <f t="shared" si="1"/>
        <v>6.3362068965517153</v>
      </c>
      <c r="F7">
        <f t="shared" si="2"/>
        <v>40.147517835909518</v>
      </c>
    </row>
    <row r="8" spans="2:7" x14ac:dyDescent="0.3">
      <c r="F8">
        <f>SUM(F3:F7)</f>
        <v>462.71551724137919</v>
      </c>
    </row>
    <row r="10" spans="2:7" x14ac:dyDescent="0.3">
      <c r="B10" t="s">
        <v>15</v>
      </c>
      <c r="C10">
        <f>F15-C11*E15</f>
        <v>11.508620689655167</v>
      </c>
    </row>
    <row r="11" spans="2:7" x14ac:dyDescent="0.3">
      <c r="B11" t="s">
        <v>16</v>
      </c>
      <c r="C11">
        <f>E13*F13/G13</f>
        <v>0.88793103448275867</v>
      </c>
    </row>
    <row r="12" spans="2:7" x14ac:dyDescent="0.3">
      <c r="E12" t="s">
        <v>9</v>
      </c>
      <c r="F12" t="s">
        <v>10</v>
      </c>
      <c r="G12" t="s">
        <v>11</v>
      </c>
    </row>
    <row r="13" spans="2:7" x14ac:dyDescent="0.3">
      <c r="B13" t="s">
        <v>5</v>
      </c>
      <c r="C13" t="s">
        <v>8</v>
      </c>
      <c r="E13">
        <f>CORREL(B3:B7,C3:C7)</f>
        <v>0.70501656067399421</v>
      </c>
      <c r="F13">
        <f>_xlfn.STDEV.S(C3:C7)</f>
        <v>15.165750888103101</v>
      </c>
      <c r="G13">
        <f>_xlfn.STDEV.S(B3:B7)</f>
        <v>12.041594578792296</v>
      </c>
    </row>
    <row r="14" spans="2:7" x14ac:dyDescent="0.3">
      <c r="B14">
        <v>0</v>
      </c>
      <c r="C14">
        <f>$C$10+B14*$C$11</f>
        <v>11.508620689655167</v>
      </c>
      <c r="E14" t="s">
        <v>12</v>
      </c>
      <c r="F14" t="s">
        <v>13</v>
      </c>
    </row>
    <row r="15" spans="2:7" x14ac:dyDescent="0.3">
      <c r="B15">
        <v>10</v>
      </c>
      <c r="C15">
        <f t="shared" ref="C15:C23" si="3">$C$10+B15*$C$11</f>
        <v>20.387931034482754</v>
      </c>
      <c r="E15">
        <f>AVERAGE(B3:B7)</f>
        <v>67</v>
      </c>
      <c r="F15">
        <f>AVERAGE(C3:C7)</f>
        <v>71</v>
      </c>
    </row>
    <row r="16" spans="2:7" x14ac:dyDescent="0.3">
      <c r="B16">
        <v>20</v>
      </c>
      <c r="C16">
        <f t="shared" si="3"/>
        <v>29.267241379310342</v>
      </c>
      <c r="E16" t="s">
        <v>14</v>
      </c>
    </row>
    <row r="17" spans="2:3" x14ac:dyDescent="0.3">
      <c r="B17">
        <v>30</v>
      </c>
      <c r="C17">
        <f t="shared" si="3"/>
        <v>38.146551724137929</v>
      </c>
    </row>
    <row r="18" spans="2:3" x14ac:dyDescent="0.3">
      <c r="B18">
        <v>40</v>
      </c>
      <c r="C18">
        <f t="shared" si="3"/>
        <v>47.025862068965516</v>
      </c>
    </row>
    <row r="19" spans="2:3" x14ac:dyDescent="0.3">
      <c r="B19">
        <v>50</v>
      </c>
      <c r="C19">
        <f t="shared" si="3"/>
        <v>55.905172413793103</v>
      </c>
    </row>
    <row r="20" spans="2:3" x14ac:dyDescent="0.3">
      <c r="B20">
        <v>60</v>
      </c>
      <c r="C20">
        <f t="shared" si="3"/>
        <v>64.784482758620697</v>
      </c>
    </row>
    <row r="21" spans="2:3" x14ac:dyDescent="0.3">
      <c r="B21">
        <v>70</v>
      </c>
      <c r="C21">
        <f t="shared" si="3"/>
        <v>73.663793103448285</v>
      </c>
    </row>
    <row r="22" spans="2:3" x14ac:dyDescent="0.3">
      <c r="B22">
        <v>80</v>
      </c>
      <c r="C22">
        <f t="shared" si="3"/>
        <v>82.543103448275872</v>
      </c>
    </row>
    <row r="23" spans="2:3" x14ac:dyDescent="0.3">
      <c r="B23">
        <v>90</v>
      </c>
      <c r="C23">
        <f t="shared" si="3"/>
        <v>91.422413793103459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5626-1305-4114-8657-E9349ED72C81}">
  <dimension ref="B2:G23"/>
  <sheetViews>
    <sheetView zoomScale="149" zoomScaleNormal="190" workbookViewId="0">
      <selection activeCell="E11" sqref="E11"/>
    </sheetView>
  </sheetViews>
  <sheetFormatPr defaultRowHeight="14.4" x14ac:dyDescent="0.3"/>
  <sheetData>
    <row r="2" spans="2:7" x14ac:dyDescent="0.3">
      <c r="B2" t="s">
        <v>0</v>
      </c>
      <c r="C2" t="s">
        <v>1</v>
      </c>
      <c r="D2" t="s">
        <v>4</v>
      </c>
      <c r="E2" t="s">
        <v>6</v>
      </c>
      <c r="F2" t="s">
        <v>7</v>
      </c>
    </row>
    <row r="3" spans="2:7" x14ac:dyDescent="0.3">
      <c r="B3">
        <v>80</v>
      </c>
      <c r="C3">
        <v>90</v>
      </c>
      <c r="D3">
        <f>$C$10+B3*$C$11</f>
        <v>82.542756910600971</v>
      </c>
      <c r="E3">
        <f>C3-D3</f>
        <v>7.4572430893990287</v>
      </c>
      <c r="F3">
        <f>E3^2</f>
        <v>55.610474494389571</v>
      </c>
    </row>
    <row r="4" spans="2:7" x14ac:dyDescent="0.3">
      <c r="B4">
        <v>50</v>
      </c>
      <c r="C4">
        <v>65</v>
      </c>
      <c r="D4">
        <f t="shared" ref="D4:D7" si="0">$C$10+B4*$C$11</f>
        <v>55.9058196771255</v>
      </c>
      <c r="E4">
        <f t="shared" ref="E4:E6" si="1">C4-D4</f>
        <v>9.0941803228745002</v>
      </c>
      <c r="F4">
        <f t="shared" ref="F4:F7" si="2">E4^2</f>
        <v>82.704115744957747</v>
      </c>
    </row>
    <row r="5" spans="2:7" x14ac:dyDescent="0.3">
      <c r="B5">
        <v>75</v>
      </c>
      <c r="C5">
        <v>70</v>
      </c>
      <c r="D5">
        <f t="shared" si="0"/>
        <v>78.103267371688389</v>
      </c>
      <c r="E5">
        <f t="shared" si="1"/>
        <v>-8.1032673716883892</v>
      </c>
      <c r="F5">
        <f t="shared" si="2"/>
        <v>65.66294209706966</v>
      </c>
    </row>
    <row r="6" spans="2:7" x14ac:dyDescent="0.3">
      <c r="B6">
        <v>60</v>
      </c>
      <c r="C6">
        <v>50</v>
      </c>
      <c r="D6">
        <f t="shared" si="0"/>
        <v>64.784798754950657</v>
      </c>
      <c r="E6">
        <f t="shared" si="1"/>
        <v>-14.784798754950657</v>
      </c>
      <c r="F6">
        <f t="shared" si="2"/>
        <v>218.5902742243905</v>
      </c>
    </row>
    <row r="7" spans="2:7" x14ac:dyDescent="0.3">
      <c r="B7">
        <v>70</v>
      </c>
      <c r="C7">
        <v>80</v>
      </c>
      <c r="D7">
        <f t="shared" si="0"/>
        <v>73.663777832775821</v>
      </c>
      <c r="E7">
        <f>C7-D7</f>
        <v>6.3362221672241787</v>
      </c>
      <c r="F7">
        <f t="shared" si="2"/>
        <v>40.147711352423066</v>
      </c>
    </row>
    <row r="8" spans="2:7" x14ac:dyDescent="0.3">
      <c r="F8">
        <f>SUM(F3:F7)</f>
        <v>462.71551791323054</v>
      </c>
    </row>
    <row r="10" spans="2:7" x14ac:dyDescent="0.3">
      <c r="B10" t="s">
        <v>2</v>
      </c>
      <c r="C10">
        <v>11.510924287999714</v>
      </c>
    </row>
    <row r="11" spans="2:7" x14ac:dyDescent="0.3">
      <c r="B11" t="s">
        <v>3</v>
      </c>
      <c r="C11">
        <v>0.88789790778251576</v>
      </c>
    </row>
    <row r="12" spans="2:7" x14ac:dyDescent="0.3">
      <c r="E12" t="s">
        <v>9</v>
      </c>
      <c r="F12" t="s">
        <v>10</v>
      </c>
      <c r="G12" t="s">
        <v>11</v>
      </c>
    </row>
    <row r="13" spans="2:7" x14ac:dyDescent="0.3">
      <c r="B13" t="s">
        <v>5</v>
      </c>
      <c r="C13" t="s">
        <v>8</v>
      </c>
      <c r="E13">
        <f>CORREL(B3:B7,C3:C7)</f>
        <v>0.70501656067399421</v>
      </c>
      <c r="F13">
        <f>_xlfn.STDEV.S(C3:C7)</f>
        <v>15.165750888103101</v>
      </c>
      <c r="G13">
        <f>_xlfn.STDEV.S(B3:B7)</f>
        <v>12.041594578792296</v>
      </c>
    </row>
    <row r="14" spans="2:7" x14ac:dyDescent="0.3">
      <c r="B14">
        <v>0</v>
      </c>
      <c r="C14">
        <f>$C$10+B14*$C$11</f>
        <v>11.510924287999714</v>
      </c>
      <c r="E14" t="s">
        <v>12</v>
      </c>
      <c r="F14" t="s">
        <v>13</v>
      </c>
    </row>
    <row r="15" spans="2:7" x14ac:dyDescent="0.3">
      <c r="B15">
        <v>10</v>
      </c>
      <c r="C15">
        <f t="shared" ref="C15:C23" si="3">$C$10+B15*$C$11</f>
        <v>20.389903365824871</v>
      </c>
      <c r="E15">
        <f>AVERAGE(B3:B7)</f>
        <v>67</v>
      </c>
      <c r="F15">
        <f>AVERAGE(C3:C7)</f>
        <v>71</v>
      </c>
    </row>
    <row r="16" spans="2:7" x14ac:dyDescent="0.3">
      <c r="B16">
        <v>20</v>
      </c>
      <c r="C16">
        <f t="shared" si="3"/>
        <v>29.268882443650028</v>
      </c>
      <c r="E16" t="s">
        <v>14</v>
      </c>
    </row>
    <row r="17" spans="2:3" x14ac:dyDescent="0.3">
      <c r="B17">
        <v>30</v>
      </c>
      <c r="C17">
        <f t="shared" si="3"/>
        <v>38.147861521475185</v>
      </c>
    </row>
    <row r="18" spans="2:3" x14ac:dyDescent="0.3">
      <c r="B18">
        <v>40</v>
      </c>
      <c r="C18">
        <f t="shared" si="3"/>
        <v>47.026840599300343</v>
      </c>
    </row>
    <row r="19" spans="2:3" x14ac:dyDescent="0.3">
      <c r="B19">
        <v>50</v>
      </c>
      <c r="C19">
        <f t="shared" si="3"/>
        <v>55.9058196771255</v>
      </c>
    </row>
    <row r="20" spans="2:3" x14ac:dyDescent="0.3">
      <c r="B20">
        <v>60</v>
      </c>
      <c r="C20">
        <f t="shared" si="3"/>
        <v>64.784798754950657</v>
      </c>
    </row>
    <row r="21" spans="2:3" x14ac:dyDescent="0.3">
      <c r="B21">
        <v>70</v>
      </c>
      <c r="C21">
        <f t="shared" si="3"/>
        <v>73.663777832775821</v>
      </c>
    </row>
    <row r="22" spans="2:3" x14ac:dyDescent="0.3">
      <c r="B22">
        <v>80</v>
      </c>
      <c r="C22">
        <f t="shared" si="3"/>
        <v>82.542756910600971</v>
      </c>
    </row>
    <row r="23" spans="2:3" x14ac:dyDescent="0.3">
      <c r="B23">
        <v>90</v>
      </c>
      <c r="C23">
        <f t="shared" si="3"/>
        <v>91.421735988426136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straight line</vt:lpstr>
      <vt:lpstr>Regression least squre (prac)</vt:lpstr>
      <vt:lpstr>Regression least squre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 Lee</dc:creator>
  <cp:lastModifiedBy>Sak Lee</cp:lastModifiedBy>
  <dcterms:created xsi:type="dcterms:W3CDTF">2018-10-02T01:33:29Z</dcterms:created>
  <dcterms:modified xsi:type="dcterms:W3CDTF">2019-10-11T16:21:11Z</dcterms:modified>
</cp:coreProperties>
</file>