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18195" windowHeight="11820"/>
  </bookViews>
  <sheets>
    <sheet name="Portage" sheetId="1" r:id="rId1"/>
    <sheet name="Bulletin_Salaire" sheetId="5" r:id="rId2"/>
  </sheets>
  <calcPr calcId="145621"/>
</workbook>
</file>

<file path=xl/calcChain.xml><?xml version="1.0" encoding="utf-8"?>
<calcChain xmlns="http://schemas.openxmlformats.org/spreadsheetml/2006/main">
  <c r="B26" i="1" l="1"/>
  <c r="E24" i="1"/>
  <c r="E23" i="1"/>
  <c r="B9" i="1" l="1"/>
  <c r="B5" i="1"/>
  <c r="D6" i="1" s="1"/>
  <c r="D7" i="1" l="1"/>
  <c r="C6" i="1"/>
  <c r="C7" i="1" s="1"/>
  <c r="G6" i="1"/>
  <c r="G7" i="1" s="1"/>
  <c r="E6" i="1"/>
  <c r="E7" i="1" s="1"/>
  <c r="F6" i="1"/>
  <c r="F7" i="1" s="1"/>
  <c r="F8" i="1" l="1"/>
  <c r="F9" i="1"/>
  <c r="G9" i="1"/>
  <c r="G8" i="1"/>
  <c r="C8" i="1"/>
  <c r="C9" i="1"/>
  <c r="E8" i="1"/>
  <c r="E9" i="1"/>
  <c r="D9" i="1"/>
  <c r="D8" i="1"/>
  <c r="G10" i="1" l="1"/>
  <c r="G11" i="1"/>
  <c r="F10" i="1"/>
  <c r="F11" i="1"/>
  <c r="D10" i="1"/>
  <c r="D11" i="1" s="1"/>
  <c r="E10" i="1"/>
  <c r="E11" i="1" s="1"/>
  <c r="C10" i="1"/>
  <c r="C11" i="1"/>
</calcChain>
</file>

<file path=xl/sharedStrings.xml><?xml version="1.0" encoding="utf-8"?>
<sst xmlns="http://schemas.openxmlformats.org/spreadsheetml/2006/main" count="57" uniqueCount="54">
  <si>
    <t>Frais de gestion</t>
  </si>
  <si>
    <t>Facteur</t>
  </si>
  <si>
    <t>Chiffre d'affaires soumis à salaire</t>
  </si>
  <si>
    <t>Charges patronales</t>
  </si>
  <si>
    <t>Charges salariales</t>
  </si>
  <si>
    <t>Estimation Salaire net</t>
  </si>
  <si>
    <t>TJM HT</t>
  </si>
  <si>
    <t>Jours Facturé</t>
  </si>
  <si>
    <t xml:space="preserve">Chiffre d'affaire </t>
  </si>
  <si>
    <t>Salaire</t>
  </si>
  <si>
    <t>http://www.portageo.fr/simulation.html?AF=AF31</t>
  </si>
  <si>
    <t xml:space="preserve">Lien d'inspiration :  </t>
  </si>
  <si>
    <t>APEC</t>
  </si>
  <si>
    <t>Chômage</t>
  </si>
  <si>
    <t>RETRAITE</t>
  </si>
  <si>
    <t>SANTE</t>
  </si>
  <si>
    <t>Unité/Base</t>
  </si>
  <si>
    <t>Taux</t>
  </si>
  <si>
    <t>A retenir</t>
  </si>
  <si>
    <t>A payer</t>
  </si>
  <si>
    <t>Montant</t>
  </si>
  <si>
    <t>Salaire de base forfaitaire</t>
  </si>
  <si>
    <t>Sécurité Sociale - Maladie Maternité Invalidité Décès</t>
  </si>
  <si>
    <t>Complémentaire Incapacité Invalidité Décès Tr.A</t>
  </si>
  <si>
    <t>Complémentaire Incapacité Invalidité Décès Tr.B</t>
  </si>
  <si>
    <t>Complémentaire Santé Tranche A</t>
  </si>
  <si>
    <t>Complémentaire Santé Tranche B</t>
  </si>
  <si>
    <t>ACCIDENTS DU TRAVAIL - MALADIES PROFESSIONNELLES</t>
  </si>
  <si>
    <t>Sécurité Sociale plafonnée</t>
  </si>
  <si>
    <t>Sécurité Sociale deplafonnée</t>
  </si>
  <si>
    <t>Complémentaire Tranche A</t>
  </si>
  <si>
    <t>Complémentaire Tranche B</t>
  </si>
  <si>
    <t>Complémentaire Tranche C</t>
  </si>
  <si>
    <t>Complémentaire Garantie Minimum de Points</t>
  </si>
  <si>
    <t>FAMILLE - SECURITE SOCIALE</t>
  </si>
  <si>
    <t>ASSURANCE CHOMAGE</t>
  </si>
  <si>
    <t>AUTRES CONTRIBUTIONS DUES PAR L'EMPLOYEUR</t>
  </si>
  <si>
    <t>Autres contributions dues par l'employeur</t>
  </si>
  <si>
    <t>CSG non imposable à l'impôt sur le revenu</t>
  </si>
  <si>
    <t>CSG/CRDS imposable à l'impôt sur le revenu</t>
  </si>
  <si>
    <t>TOTAL DES COTISATIONS ET CONTRIBUTIONS</t>
  </si>
  <si>
    <t>Net fiscal</t>
  </si>
  <si>
    <t>Part Patronale frais de santé</t>
  </si>
  <si>
    <t>Rbt forfait Navigo Mois</t>
  </si>
  <si>
    <t>Titres restaurants</t>
  </si>
  <si>
    <t>Net à payer</t>
  </si>
  <si>
    <t>TOTAL VERSE PAR L'EMPLOYEUR</t>
  </si>
  <si>
    <t>TOTAL ALLEGEMENT DE COTISATIONS</t>
  </si>
  <si>
    <t>D'après Bulletin de salaire</t>
  </si>
  <si>
    <t>Ticket resto</t>
  </si>
  <si>
    <t>Je paye</t>
  </si>
  <si>
    <t xml:space="preserve">Entreprise paye </t>
  </si>
  <si>
    <t>me paye</t>
  </si>
  <si>
    <t>Manque à gagner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</si>
</sst>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#,##0.00\ &quot;€&quot;;[Red]\-#,##0.00\ &quot;€&quot;"/>
    <numFmt numFmtId="43" formatCode="_-* #,##0.00\ _€_-;\-* #,##0.00\ _€_-;_-* &quot;-&quot;??\ _€_-;_-@_-"/>
    <numFmt numFmtId="168" formatCode="0.000%"/>
  </numFmts>
  <fonts count="9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rgb="FF3F3F76"/>
      <name val="Verdana"/>
      <family val="2"/>
    </font>
    <font>
      <b/>
      <sz val="9"/>
      <color theme="1"/>
      <name val="Verdana"/>
      <family val="2"/>
    </font>
    <font>
      <u/>
      <sz val="9"/>
      <color theme="10"/>
      <name val="Verdana"/>
      <family val="2"/>
    </font>
    <font>
      <b/>
      <sz val="11"/>
      <color theme="1"/>
      <name val="Verdana"/>
      <family val="2"/>
    </font>
    <font>
      <b/>
      <u/>
      <sz val="9"/>
      <color theme="1"/>
      <name val="Verdana"/>
      <family val="2"/>
    </font>
    <font>
      <u/>
      <sz val="9"/>
      <color theme="1"/>
      <name val="Verdana"/>
      <family val="2"/>
    </font>
    <font>
      <b/>
      <sz val="12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10" fontId="0" fillId="0" borderId="0" xfId="2" applyNumberFormat="1" applyFont="1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3" fontId="0" fillId="4" borderId="0" xfId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3" fontId="0" fillId="5" borderId="0" xfId="1" applyFont="1" applyFill="1" applyAlignment="1">
      <alignment horizontal="center" vertical="center"/>
    </xf>
    <xf numFmtId="10" fontId="0" fillId="5" borderId="0" xfId="2" applyNumberFormat="1" applyFont="1" applyFill="1" applyAlignment="1">
      <alignment horizontal="center" vertical="center"/>
    </xf>
    <xf numFmtId="10" fontId="0" fillId="4" borderId="0" xfId="2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0" fontId="3" fillId="0" borderId="0" xfId="0" applyFont="1"/>
    <xf numFmtId="0" fontId="3" fillId="5" borderId="0" xfId="0" applyFont="1" applyFill="1"/>
    <xf numFmtId="0" fontId="3" fillId="4" borderId="0" xfId="0" applyFont="1" applyFill="1"/>
    <xf numFmtId="0" fontId="3" fillId="0" borderId="0" xfId="0" applyFont="1" applyAlignment="1">
      <alignment horizontal="center" vertical="center"/>
    </xf>
    <xf numFmtId="0" fontId="2" fillId="2" borderId="1" xfId="3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right"/>
    </xf>
    <xf numFmtId="0" fontId="4" fillId="0" borderId="0" xfId="4" applyAlignment="1">
      <alignment horizontal="left" vertical="center"/>
    </xf>
    <xf numFmtId="0" fontId="0" fillId="0" borderId="0" xfId="0" applyFont="1"/>
    <xf numFmtId="0" fontId="3" fillId="0" borderId="2" xfId="0" applyFont="1" applyBorder="1"/>
    <xf numFmtId="0" fontId="0" fillId="0" borderId="2" xfId="0" applyBorder="1"/>
    <xf numFmtId="0" fontId="6" fillId="0" borderId="0" xfId="0" applyFont="1"/>
    <xf numFmtId="0" fontId="7" fillId="0" borderId="0" xfId="0" applyFont="1"/>
    <xf numFmtId="0" fontId="5" fillId="0" borderId="3" xfId="0" applyFont="1" applyBorder="1"/>
    <xf numFmtId="0" fontId="0" fillId="0" borderId="3" xfId="0" applyBorder="1"/>
    <xf numFmtId="10" fontId="7" fillId="0" borderId="0" xfId="2" applyNumberFormat="1" applyFont="1"/>
    <xf numFmtId="10" fontId="0" fillId="0" borderId="2" xfId="2" applyNumberFormat="1" applyFont="1" applyBorder="1"/>
    <xf numFmtId="168" fontId="0" fillId="0" borderId="2" xfId="2" applyNumberFormat="1" applyFont="1" applyBorder="1"/>
    <xf numFmtId="0" fontId="0" fillId="0" borderId="0" xfId="0" applyBorder="1"/>
    <xf numFmtId="0" fontId="8" fillId="0" borderId="0" xfId="0" applyFont="1"/>
    <xf numFmtId="10" fontId="8" fillId="0" borderId="0" xfId="2" applyNumberFormat="1" applyFont="1"/>
    <xf numFmtId="2" fontId="8" fillId="0" borderId="0" xfId="0" applyNumberFormat="1" applyFont="1"/>
    <xf numFmtId="2" fontId="0" fillId="0" borderId="0" xfId="0" applyNumberFormat="1"/>
  </cellXfs>
  <cellStyles count="5">
    <cellStyle name="Entrée" xfId="3" builtinId="20"/>
    <cellStyle name="Lien hypertexte" xfId="4" builtinId="8"/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ortageo.fr/simulation.html?AF=AF3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I35"/>
  <sheetViews>
    <sheetView showGridLines="0" tabSelected="1" workbookViewId="0">
      <selection activeCell="D45" sqref="D45"/>
    </sheetView>
  </sheetViews>
  <sheetFormatPr baseColWidth="10" defaultRowHeight="11.25" x14ac:dyDescent="0.15"/>
  <cols>
    <col min="1" max="1" width="37.125" bestFit="1" customWidth="1"/>
    <col min="2" max="2" width="13.5" style="4" customWidth="1"/>
    <col min="3" max="3" width="11" style="4"/>
    <col min="4" max="4" width="13.875" style="4" bestFit="1" customWidth="1"/>
    <col min="5" max="5" width="11" style="4"/>
    <col min="6" max="6" width="11" style="15"/>
    <col min="7" max="7" width="11" style="4"/>
    <col min="9" max="16384" width="11" style="22"/>
  </cols>
  <sheetData>
    <row r="1" spans="1:7" x14ac:dyDescent="0.15">
      <c r="B1" s="20" t="s">
        <v>1</v>
      </c>
      <c r="C1" s="21">
        <v>49</v>
      </c>
      <c r="D1" s="21">
        <v>20</v>
      </c>
      <c r="E1" s="21">
        <v>10</v>
      </c>
      <c r="F1" s="21">
        <v>8</v>
      </c>
      <c r="G1" s="21">
        <v>3</v>
      </c>
    </row>
    <row r="2" spans="1:7" x14ac:dyDescent="0.15">
      <c r="A2" s="17" t="s">
        <v>6</v>
      </c>
      <c r="B2" s="21">
        <v>500</v>
      </c>
      <c r="C2" s="5"/>
      <c r="D2" s="5"/>
      <c r="E2" s="5"/>
      <c r="F2" s="16"/>
      <c r="G2" s="5"/>
    </row>
    <row r="3" spans="1:7" x14ac:dyDescent="0.15">
      <c r="A3" s="17" t="s">
        <v>7</v>
      </c>
      <c r="B3" s="21">
        <v>19</v>
      </c>
      <c r="C3" s="5"/>
      <c r="D3" s="5"/>
      <c r="E3" s="5"/>
      <c r="F3" s="16"/>
      <c r="G3" s="5"/>
    </row>
    <row r="4" spans="1:7" x14ac:dyDescent="0.15">
      <c r="A4" s="17"/>
      <c r="C4" s="5"/>
      <c r="D4" s="5"/>
      <c r="E4" s="5"/>
      <c r="F4" s="16"/>
      <c r="G4" s="5"/>
    </row>
    <row r="5" spans="1:7" x14ac:dyDescent="0.15">
      <c r="A5" s="17" t="s">
        <v>8</v>
      </c>
      <c r="B5" s="8">
        <f>B3*B2</f>
        <v>9500</v>
      </c>
      <c r="C5" s="5"/>
      <c r="D5" s="5"/>
      <c r="E5" s="5"/>
      <c r="F5" s="16"/>
      <c r="G5" s="5"/>
    </row>
    <row r="6" spans="1:7" x14ac:dyDescent="0.15">
      <c r="A6" s="18" t="s">
        <v>0</v>
      </c>
      <c r="B6" s="11"/>
      <c r="C6" s="12">
        <f>$B$5*(-C1%)</f>
        <v>-4655</v>
      </c>
      <c r="D6" s="12">
        <f t="shared" ref="D6:G6" si="0">$B$5*(-D1%)</f>
        <v>-1900</v>
      </c>
      <c r="E6" s="12">
        <f t="shared" si="0"/>
        <v>-950</v>
      </c>
      <c r="F6" s="12">
        <f t="shared" si="0"/>
        <v>-760</v>
      </c>
      <c r="G6" s="12">
        <f t="shared" si="0"/>
        <v>-285</v>
      </c>
    </row>
    <row r="7" spans="1:7" x14ac:dyDescent="0.15">
      <c r="A7" s="19" t="s">
        <v>2</v>
      </c>
      <c r="B7" s="9"/>
      <c r="C7" s="10">
        <f>$B$5+C6</f>
        <v>4845</v>
      </c>
      <c r="D7" s="10">
        <f t="shared" ref="D7:H7" si="1">$B$5+D6</f>
        <v>7600</v>
      </c>
      <c r="E7" s="10">
        <f t="shared" si="1"/>
        <v>8550</v>
      </c>
      <c r="F7" s="10">
        <f t="shared" si="1"/>
        <v>8740</v>
      </c>
      <c r="G7" s="10">
        <f t="shared" si="1"/>
        <v>9215</v>
      </c>
    </row>
    <row r="8" spans="1:7" x14ac:dyDescent="0.15">
      <c r="A8" s="18" t="s">
        <v>3</v>
      </c>
      <c r="B8" s="13">
        <v>-0.3569</v>
      </c>
      <c r="C8" s="12">
        <f>C7*B$8</f>
        <v>-1729.1804999999999</v>
      </c>
      <c r="D8" s="12">
        <f t="shared" ref="D8:H8" si="2">D7*$B$8</f>
        <v>-2712.44</v>
      </c>
      <c r="E8" s="12">
        <f t="shared" si="2"/>
        <v>-3051.4949999999999</v>
      </c>
      <c r="F8" s="12">
        <f t="shared" si="2"/>
        <v>-3119.306</v>
      </c>
      <c r="G8" s="12">
        <f t="shared" si="2"/>
        <v>-3288.8334999999997</v>
      </c>
    </row>
    <row r="9" spans="1:7" x14ac:dyDescent="0.15">
      <c r="A9" s="19" t="s">
        <v>9</v>
      </c>
      <c r="B9" s="14">
        <f>1+B8</f>
        <v>0.6431</v>
      </c>
      <c r="C9" s="10">
        <f>C$7*$B9</f>
        <v>3115.8195000000001</v>
      </c>
      <c r="D9" s="10">
        <f t="shared" ref="D9:H9" si="3">D$7*$B9</f>
        <v>4887.5600000000004</v>
      </c>
      <c r="E9" s="10">
        <f t="shared" si="3"/>
        <v>5498.5050000000001</v>
      </c>
      <c r="F9" s="10">
        <f t="shared" si="3"/>
        <v>5620.6940000000004</v>
      </c>
      <c r="G9" s="10">
        <f t="shared" si="3"/>
        <v>5926.1665000000003</v>
      </c>
    </row>
    <row r="10" spans="1:7" x14ac:dyDescent="0.15">
      <c r="A10" s="18" t="s">
        <v>4</v>
      </c>
      <c r="B10" s="13">
        <v>-0.21500060492049447</v>
      </c>
      <c r="C10" s="12">
        <f>$B10*C9</f>
        <v>-669.90307732307258</v>
      </c>
      <c r="D10" s="12">
        <f>$B10*D9</f>
        <v>-1050.8283565852121</v>
      </c>
      <c r="E10" s="12">
        <f t="shared" ref="E10:G10" si="4">$B10*E9</f>
        <v>-1182.1819011583634</v>
      </c>
      <c r="F10" s="12">
        <f t="shared" si="4"/>
        <v>-1208.4526100729938</v>
      </c>
      <c r="G10" s="12">
        <f t="shared" si="4"/>
        <v>-1274.1293823595695</v>
      </c>
    </row>
    <row r="11" spans="1:7" x14ac:dyDescent="0.15">
      <c r="A11" s="19" t="s">
        <v>5</v>
      </c>
      <c r="B11" s="14"/>
      <c r="C11" s="10">
        <f>C9+C10</f>
        <v>2445.9164226769276</v>
      </c>
      <c r="D11" s="10">
        <f t="shared" ref="D11:G11" si="5">D9+D10</f>
        <v>3836.7316434147883</v>
      </c>
      <c r="E11" s="10">
        <f t="shared" si="5"/>
        <v>4316.3230988416362</v>
      </c>
      <c r="F11" s="10">
        <f t="shared" si="5"/>
        <v>4412.2413899270068</v>
      </c>
      <c r="G11" s="10">
        <f t="shared" si="5"/>
        <v>4652.0371176404306</v>
      </c>
    </row>
    <row r="12" spans="1:7" x14ac:dyDescent="0.15">
      <c r="C12" s="5"/>
      <c r="D12" s="5"/>
      <c r="E12" s="5"/>
      <c r="F12" s="16"/>
      <c r="G12" s="5"/>
    </row>
    <row r="13" spans="1:7" x14ac:dyDescent="0.15">
      <c r="C13" s="5"/>
      <c r="D13" s="5"/>
      <c r="E13" s="5"/>
      <c r="F13" s="16"/>
      <c r="G13" s="5"/>
    </row>
    <row r="14" spans="1:7" x14ac:dyDescent="0.15">
      <c r="A14" s="23" t="s">
        <v>11</v>
      </c>
      <c r="B14" s="24" t="s">
        <v>10</v>
      </c>
      <c r="C14" s="24"/>
      <c r="D14" s="24"/>
      <c r="E14" s="24"/>
      <c r="F14" s="24"/>
      <c r="G14" s="24"/>
    </row>
    <row r="20" spans="1:9" x14ac:dyDescent="0.15">
      <c r="A20" t="s">
        <v>48</v>
      </c>
    </row>
    <row r="21" spans="1:9" x14ac:dyDescent="0.15">
      <c r="B21" s="4" t="s">
        <v>50</v>
      </c>
      <c r="C21" s="4" t="s">
        <v>52</v>
      </c>
      <c r="D21" s="4" t="s">
        <v>51</v>
      </c>
      <c r="F21" s="4"/>
      <c r="G21" s="15"/>
      <c r="H21" s="4"/>
      <c r="I21"/>
    </row>
    <row r="22" spans="1:9" x14ac:dyDescent="0.15">
      <c r="A22" t="s">
        <v>21</v>
      </c>
      <c r="C22" s="4">
        <v>3334</v>
      </c>
      <c r="F22" s="4"/>
      <c r="G22" s="15"/>
      <c r="H22" s="4"/>
      <c r="I22"/>
    </row>
    <row r="23" spans="1:9" x14ac:dyDescent="0.15">
      <c r="A23" t="s">
        <v>40</v>
      </c>
      <c r="B23" s="3">
        <v>817.94</v>
      </c>
      <c r="C23" s="3"/>
      <c r="D23" s="2">
        <v>1684.95</v>
      </c>
      <c r="E23" s="3">
        <f>-(B23+D23)</f>
        <v>-2502.8900000000003</v>
      </c>
      <c r="F23" s="4"/>
      <c r="G23" s="15"/>
      <c r="H23" s="4"/>
      <c r="I23"/>
    </row>
    <row r="24" spans="1:9" x14ac:dyDescent="0.15">
      <c r="A24" t="s">
        <v>49</v>
      </c>
      <c r="B24" s="2">
        <v>65.16</v>
      </c>
      <c r="C24" s="2"/>
      <c r="D24" s="2">
        <v>96.84</v>
      </c>
      <c r="E24" s="3">
        <f>-(B24+D24)</f>
        <v>-162</v>
      </c>
      <c r="F24" s="4"/>
      <c r="G24" s="15"/>
      <c r="H24" s="4"/>
      <c r="I24"/>
    </row>
    <row r="25" spans="1:9" x14ac:dyDescent="0.15">
      <c r="A25" t="s">
        <v>42</v>
      </c>
      <c r="B25" s="6"/>
      <c r="C25" s="6">
        <v>54.05</v>
      </c>
      <c r="D25" s="7"/>
      <c r="F25" s="4"/>
      <c r="G25" s="15"/>
      <c r="H25" s="4"/>
      <c r="I25"/>
    </row>
    <row r="26" spans="1:9" x14ac:dyDescent="0.15">
      <c r="A26" s="17" t="s">
        <v>53</v>
      </c>
      <c r="B26" s="4">
        <f>B5-Bulletin_Salaire!B42+Bulletin_Salaire!B43</f>
        <v>4541.0600000000004</v>
      </c>
      <c r="D26" s="7"/>
      <c r="F26" s="4"/>
      <c r="G26" s="15"/>
      <c r="H26" s="4"/>
      <c r="I26"/>
    </row>
    <row r="27" spans="1:9" x14ac:dyDescent="0.15">
      <c r="B27" s="6"/>
      <c r="C27" s="6"/>
      <c r="D27" s="7"/>
      <c r="F27" s="4"/>
      <c r="G27" s="15"/>
      <c r="H27" s="4"/>
      <c r="I27"/>
    </row>
    <row r="28" spans="1:9" x14ac:dyDescent="0.15">
      <c r="C28" s="7"/>
    </row>
    <row r="29" spans="1:9" x14ac:dyDescent="0.15">
      <c r="B29" s="6"/>
      <c r="C29" s="7"/>
    </row>
    <row r="30" spans="1:9" x14ac:dyDescent="0.15">
      <c r="C30" s="7"/>
    </row>
    <row r="31" spans="1:9" x14ac:dyDescent="0.15">
      <c r="B31" s="6"/>
      <c r="C31" s="7"/>
    </row>
    <row r="32" spans="1:9" x14ac:dyDescent="0.15">
      <c r="C32" s="7"/>
    </row>
    <row r="33" spans="2:3" x14ac:dyDescent="0.15">
      <c r="B33" s="6"/>
      <c r="C33" s="7"/>
    </row>
    <row r="34" spans="2:3" x14ac:dyDescent="0.15">
      <c r="C34" s="7"/>
    </row>
    <row r="35" spans="2:3" x14ac:dyDescent="0.15">
      <c r="B35" s="6"/>
    </row>
  </sheetData>
  <mergeCells count="1">
    <mergeCell ref="B14:G14"/>
  </mergeCells>
  <hyperlinks>
    <hyperlink ref="B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G43"/>
  <sheetViews>
    <sheetView zoomScale="115" zoomScaleNormal="11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baseColWidth="10" defaultRowHeight="11.25" x14ac:dyDescent="0.15"/>
  <cols>
    <col min="1" max="1" width="51.125" bestFit="1" customWidth="1"/>
    <col min="3" max="3" width="11" style="1"/>
  </cols>
  <sheetData>
    <row r="1" spans="1:6" x14ac:dyDescent="0.15">
      <c r="B1" t="s">
        <v>16</v>
      </c>
      <c r="C1" s="1" t="s">
        <v>17</v>
      </c>
      <c r="D1" t="s">
        <v>18</v>
      </c>
      <c r="E1" t="s">
        <v>19</v>
      </c>
      <c r="F1" t="s">
        <v>20</v>
      </c>
    </row>
    <row r="2" spans="1:6" x14ac:dyDescent="0.15">
      <c r="A2" t="s">
        <v>21</v>
      </c>
      <c r="E2" s="17">
        <v>3334</v>
      </c>
    </row>
    <row r="4" spans="1:6" s="29" customFormat="1" x14ac:dyDescent="0.15">
      <c r="A4" s="28" t="s">
        <v>15</v>
      </c>
      <c r="C4" s="32"/>
    </row>
    <row r="5" spans="1:6" x14ac:dyDescent="0.15">
      <c r="A5" t="s">
        <v>22</v>
      </c>
      <c r="B5" s="17">
        <v>3334</v>
      </c>
      <c r="C5" s="1">
        <v>7.4999999999999997E-3</v>
      </c>
      <c r="D5">
        <v>25.01</v>
      </c>
      <c r="F5">
        <v>429.75</v>
      </c>
    </row>
    <row r="6" spans="1:6" x14ac:dyDescent="0.15">
      <c r="A6" t="s">
        <v>23</v>
      </c>
      <c r="B6">
        <v>3269</v>
      </c>
      <c r="F6">
        <v>44.79</v>
      </c>
    </row>
    <row r="7" spans="1:6" x14ac:dyDescent="0.15">
      <c r="A7" t="s">
        <v>24</v>
      </c>
      <c r="B7">
        <v>65</v>
      </c>
      <c r="C7" s="1">
        <v>5.0000000000000001E-4</v>
      </c>
      <c r="D7">
        <v>0.03</v>
      </c>
      <c r="F7">
        <v>0.01</v>
      </c>
    </row>
    <row r="8" spans="1:6" x14ac:dyDescent="0.15">
      <c r="A8" t="s">
        <v>25</v>
      </c>
      <c r="B8">
        <v>3269</v>
      </c>
      <c r="C8" s="1">
        <v>1.3299999999999999E-2</v>
      </c>
      <c r="D8">
        <v>43.48</v>
      </c>
      <c r="F8">
        <v>53.28</v>
      </c>
    </row>
    <row r="9" spans="1:6" x14ac:dyDescent="0.15">
      <c r="A9" t="s">
        <v>26</v>
      </c>
      <c r="B9">
        <v>65</v>
      </c>
      <c r="C9" s="1">
        <v>9.5999999999999992E-3</v>
      </c>
      <c r="D9">
        <v>0.62</v>
      </c>
      <c r="F9">
        <v>0.77</v>
      </c>
    </row>
    <row r="11" spans="1:6" s="27" customFormat="1" x14ac:dyDescent="0.15">
      <c r="A11" s="26" t="s">
        <v>27</v>
      </c>
      <c r="B11" s="27">
        <v>3334</v>
      </c>
      <c r="C11" s="33"/>
      <c r="F11" s="27">
        <v>33.340000000000003</v>
      </c>
    </row>
    <row r="13" spans="1:6" s="27" customFormat="1" x14ac:dyDescent="0.15">
      <c r="A13" s="26" t="s">
        <v>14</v>
      </c>
      <c r="C13" s="33"/>
    </row>
    <row r="14" spans="1:6" x14ac:dyDescent="0.15">
      <c r="A14" t="s">
        <v>28</v>
      </c>
      <c r="B14">
        <v>3569</v>
      </c>
      <c r="C14" s="1">
        <v>6.9000000000000006E-2</v>
      </c>
      <c r="D14">
        <v>225.56</v>
      </c>
      <c r="F14">
        <v>279.5</v>
      </c>
    </row>
    <row r="15" spans="1:6" x14ac:dyDescent="0.15">
      <c r="A15" s="25" t="s">
        <v>29</v>
      </c>
      <c r="B15" s="17">
        <v>3334</v>
      </c>
      <c r="C15" s="1">
        <v>4.0000000000000001E-3</v>
      </c>
      <c r="D15">
        <v>13.34</v>
      </c>
      <c r="F15">
        <v>63.35</v>
      </c>
    </row>
    <row r="16" spans="1:6" x14ac:dyDescent="0.15">
      <c r="A16" s="25" t="s">
        <v>30</v>
      </c>
      <c r="B16">
        <v>3269</v>
      </c>
      <c r="C16" s="1">
        <v>3.9E-2</v>
      </c>
      <c r="D16">
        <v>127.49</v>
      </c>
      <c r="F16">
        <v>191.24</v>
      </c>
    </row>
    <row r="17" spans="1:6" x14ac:dyDescent="0.15">
      <c r="A17" s="25" t="s">
        <v>31</v>
      </c>
      <c r="B17">
        <v>65</v>
      </c>
      <c r="C17" s="1">
        <v>8.6999999999999994E-2</v>
      </c>
      <c r="D17">
        <v>5.66</v>
      </c>
      <c r="F17">
        <v>9.14</v>
      </c>
    </row>
    <row r="18" spans="1:6" x14ac:dyDescent="0.15">
      <c r="A18" s="25" t="s">
        <v>32</v>
      </c>
      <c r="B18" s="17">
        <v>3334</v>
      </c>
      <c r="C18" s="1">
        <v>1.2999999999999999E-3</v>
      </c>
      <c r="D18">
        <v>4.33</v>
      </c>
      <c r="F18">
        <v>7.33</v>
      </c>
    </row>
    <row r="19" spans="1:6" x14ac:dyDescent="0.15">
      <c r="A19" s="25" t="s">
        <v>33</v>
      </c>
      <c r="B19">
        <v>277.48</v>
      </c>
      <c r="C19" s="1">
        <v>7.8E-2</v>
      </c>
      <c r="D19">
        <v>21.64</v>
      </c>
      <c r="F19">
        <v>35.380000000000003</v>
      </c>
    </row>
    <row r="21" spans="1:6" s="27" customFormat="1" x14ac:dyDescent="0.15">
      <c r="A21" s="26" t="s">
        <v>34</v>
      </c>
      <c r="B21" s="26">
        <v>3334</v>
      </c>
      <c r="C21" s="33"/>
      <c r="F21" s="27">
        <v>115.02</v>
      </c>
    </row>
    <row r="22" spans="1:6" x14ac:dyDescent="0.15">
      <c r="A22" s="17"/>
    </row>
    <row r="23" spans="1:6" s="27" customFormat="1" x14ac:dyDescent="0.15">
      <c r="A23" s="26" t="s">
        <v>35</v>
      </c>
      <c r="C23" s="33"/>
    </row>
    <row r="24" spans="1:6" x14ac:dyDescent="0.15">
      <c r="A24" t="s">
        <v>13</v>
      </c>
      <c r="B24" s="26">
        <v>3334</v>
      </c>
      <c r="C24" s="1">
        <v>2.4E-2</v>
      </c>
      <c r="D24">
        <v>80.02</v>
      </c>
      <c r="F24">
        <v>140.03</v>
      </c>
    </row>
    <row r="25" spans="1:6" s="27" customFormat="1" x14ac:dyDescent="0.15">
      <c r="A25" s="26" t="s">
        <v>12</v>
      </c>
      <c r="B25" s="26">
        <v>3334</v>
      </c>
      <c r="C25" s="34">
        <v>2.4000000000000001E-4</v>
      </c>
      <c r="D25" s="27">
        <v>0.8</v>
      </c>
      <c r="F25" s="27">
        <v>1.2</v>
      </c>
    </row>
    <row r="27" spans="1:6" s="27" customFormat="1" x14ac:dyDescent="0.15">
      <c r="A27" s="26" t="s">
        <v>36</v>
      </c>
      <c r="C27" s="33"/>
    </row>
    <row r="28" spans="1:6" x14ac:dyDescent="0.15">
      <c r="A28" t="s">
        <v>37</v>
      </c>
      <c r="F28">
        <v>280.82</v>
      </c>
    </row>
    <row r="30" spans="1:6" s="27" customFormat="1" x14ac:dyDescent="0.15">
      <c r="A30" s="26" t="s">
        <v>38</v>
      </c>
      <c r="B30" s="35">
        <v>3374.51</v>
      </c>
      <c r="C30" s="33">
        <v>5.0999999999999997E-2</v>
      </c>
      <c r="D30" s="27">
        <v>172.1</v>
      </c>
    </row>
    <row r="31" spans="1:6" x14ac:dyDescent="0.15">
      <c r="B31" s="35">
        <v>3374.51</v>
      </c>
      <c r="C31" s="1">
        <v>2.9000000000000001E-2</v>
      </c>
      <c r="D31">
        <v>97.86</v>
      </c>
    </row>
    <row r="32" spans="1:6" s="27" customFormat="1" x14ac:dyDescent="0.15">
      <c r="A32" s="26" t="s">
        <v>39</v>
      </c>
      <c r="C32" s="33"/>
    </row>
    <row r="34" spans="1:7" s="31" customFormat="1" ht="15" thickBot="1" x14ac:dyDescent="0.25">
      <c r="A34" s="30" t="s">
        <v>40</v>
      </c>
      <c r="B34" s="30"/>
      <c r="C34" s="30"/>
      <c r="D34" s="30">
        <v>817.94</v>
      </c>
      <c r="E34" s="30"/>
      <c r="F34" s="30">
        <v>1684.95</v>
      </c>
      <c r="G34" s="30"/>
    </row>
    <row r="35" spans="1:7" ht="12" thickTop="1" x14ac:dyDescent="0.15"/>
    <row r="36" spans="1:7" x14ac:dyDescent="0.15">
      <c r="A36" t="s">
        <v>42</v>
      </c>
      <c r="E36">
        <v>54.05</v>
      </c>
    </row>
    <row r="37" spans="1:7" s="36" customFormat="1" ht="15" x14ac:dyDescent="0.2">
      <c r="A37" s="36" t="s">
        <v>41</v>
      </c>
      <c r="C37" s="37"/>
      <c r="E37" s="36">
        <v>2667.97</v>
      </c>
    </row>
    <row r="38" spans="1:7" x14ac:dyDescent="0.15">
      <c r="A38" t="s">
        <v>43</v>
      </c>
      <c r="B38">
        <v>73</v>
      </c>
      <c r="C38" s="1">
        <v>1</v>
      </c>
      <c r="F38">
        <v>73</v>
      </c>
    </row>
    <row r="39" spans="1:7" x14ac:dyDescent="0.15">
      <c r="A39" t="s">
        <v>44</v>
      </c>
      <c r="B39">
        <v>18</v>
      </c>
      <c r="C39" s="1">
        <v>3.6200000000000003E-2</v>
      </c>
      <c r="D39">
        <v>65.16</v>
      </c>
      <c r="F39">
        <v>96.84</v>
      </c>
    </row>
    <row r="40" spans="1:7" s="36" customFormat="1" ht="15" x14ac:dyDescent="0.2">
      <c r="A40" s="36" t="s">
        <v>45</v>
      </c>
      <c r="C40" s="37"/>
      <c r="E40" s="38">
        <v>2523.9</v>
      </c>
    </row>
    <row r="41" spans="1:7" x14ac:dyDescent="0.15">
      <c r="E41" s="39"/>
    </row>
    <row r="42" spans="1:7" s="36" customFormat="1" ht="15" x14ac:dyDescent="0.2">
      <c r="A42" s="36" t="s">
        <v>46</v>
      </c>
      <c r="B42" s="36">
        <v>5018.95</v>
      </c>
      <c r="C42" s="37"/>
      <c r="E42" s="38"/>
    </row>
    <row r="43" spans="1:7" s="36" customFormat="1" ht="15" x14ac:dyDescent="0.2">
      <c r="A43" s="36" t="s">
        <v>47</v>
      </c>
      <c r="B43" s="36">
        <v>60.01</v>
      </c>
      <c r="C43" s="37"/>
      <c r="E43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Portage</vt:lpstr>
      <vt:lpstr>Bulletin_Salaire</vt:lpstr>
    </vt:vector>
  </TitlesOfParts>
  <Company>Natixis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 Issaga</dc:creator>
  <cp:lastModifiedBy>DIALLO Issaga</cp:lastModifiedBy>
  <dcterms:created xsi:type="dcterms:W3CDTF">2017-06-07T12:16:53Z</dcterms:created>
  <dcterms:modified xsi:type="dcterms:W3CDTF">2017-06-07T16:38:22Z</dcterms:modified>
</cp:coreProperties>
</file>