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DE\Workspace\GitHub Projects\SiteplanColorPlot\Datas\"/>
    </mc:Choice>
  </mc:AlternateContent>
  <xr:revisionPtr revIDLastSave="0" documentId="13_ncr:1_{A1F0802B-7731-4E36-9D94-EE565788A003}" xr6:coauthVersionLast="45" xr6:coauthVersionMax="47" xr10:uidLastSave="{00000000-0000-0000-0000-000000000000}"/>
  <bookViews>
    <workbookView xWindow="2685" yWindow="2685" windowWidth="10245" windowHeight="5460" xr2:uid="{199A0DCC-37CE-46E7-9F90-BF58DEF6FA53}"/>
  </bookViews>
  <sheets>
    <sheet name="patcht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" i="1" l="1"/>
  <c r="D19" i="1"/>
  <c r="G19" i="1"/>
  <c r="H19" i="1"/>
  <c r="A3" i="1"/>
  <c r="D3" i="1"/>
  <c r="G3" i="1"/>
  <c r="H3" i="1"/>
  <c r="A11" i="1"/>
  <c r="D11" i="1"/>
  <c r="G11" i="1"/>
  <c r="H11" i="1"/>
  <c r="A7" i="1"/>
  <c r="D7" i="1"/>
  <c r="G7" i="1"/>
  <c r="H7" i="1"/>
  <c r="A20" i="1"/>
  <c r="D20" i="1"/>
  <c r="G20" i="1"/>
  <c r="H20" i="1"/>
  <c r="A4" i="1"/>
  <c r="D4" i="1"/>
  <c r="G4" i="1"/>
  <c r="H4" i="1"/>
  <c r="A2" i="1"/>
  <c r="D2" i="1"/>
  <c r="G2" i="1"/>
  <c r="H2" i="1"/>
  <c r="A8" i="1" l="1"/>
  <c r="D8" i="1"/>
  <c r="G8" i="1"/>
  <c r="H8" i="1"/>
  <c r="A14" i="1" l="1"/>
  <c r="D14" i="1"/>
  <c r="G14" i="1"/>
  <c r="H14" i="1"/>
  <c r="A16" i="1" l="1"/>
  <c r="D16" i="1"/>
  <c r="G16" i="1"/>
  <c r="H16" i="1"/>
  <c r="A10" i="1"/>
  <c r="D10" i="1"/>
  <c r="G10" i="1"/>
  <c r="H10" i="1"/>
  <c r="A6" i="1"/>
  <c r="D6" i="1"/>
  <c r="G6" i="1"/>
  <c r="H6" i="1"/>
  <c r="A13" i="1"/>
  <c r="D13" i="1"/>
  <c r="G13" i="1"/>
  <c r="H13" i="1"/>
  <c r="A24" i="1"/>
  <c r="D24" i="1"/>
  <c r="G24" i="1"/>
  <c r="H24" i="1"/>
  <c r="A9" i="1" l="1"/>
  <c r="D9" i="1"/>
  <c r="G9" i="1"/>
  <c r="H9" i="1"/>
  <c r="A22" i="1"/>
  <c r="D22" i="1"/>
  <c r="G22" i="1"/>
  <c r="H22" i="1"/>
  <c r="A18" i="1"/>
  <c r="D18" i="1"/>
  <c r="G18" i="1"/>
  <c r="H18" i="1"/>
  <c r="H23" i="1"/>
  <c r="H17" i="1"/>
  <c r="H15" i="1"/>
  <c r="H12" i="1"/>
  <c r="H5" i="1"/>
  <c r="H21" i="1"/>
  <c r="G23" i="1"/>
  <c r="G17" i="1"/>
  <c r="G15" i="1"/>
  <c r="G12" i="1"/>
  <c r="G5" i="1"/>
  <c r="G21" i="1"/>
  <c r="A21" i="1"/>
  <c r="D21" i="1"/>
  <c r="D23" i="1"/>
  <c r="D17" i="1"/>
  <c r="D15" i="1"/>
  <c r="D12" i="1"/>
  <c r="D5" i="1"/>
  <c r="A5" i="1"/>
  <c r="A23" i="1"/>
  <c r="A17" i="1"/>
  <c r="A15" i="1"/>
  <c r="A12" i="1"/>
</calcChain>
</file>

<file path=xl/sharedStrings.xml><?xml version="1.0" encoding="utf-8"?>
<sst xmlns="http://schemas.openxmlformats.org/spreadsheetml/2006/main" count="84" uniqueCount="33">
  <si>
    <t>code</t>
  </si>
  <si>
    <t>spec</t>
  </si>
  <si>
    <t>hooktype</t>
  </si>
  <si>
    <t>orient</t>
  </si>
  <si>
    <t>extra</t>
  </si>
  <si>
    <t>expandx</t>
  </si>
  <si>
    <t>expandy</t>
  </si>
  <si>
    <t>type</t>
  </si>
  <si>
    <t>v</t>
  </si>
  <si>
    <t>sub</t>
  </si>
  <si>
    <t>sub5</t>
  </si>
  <si>
    <t>width</t>
  </si>
  <si>
    <t>height</t>
  </si>
  <si>
    <t>com</t>
  </si>
  <si>
    <t>specdetail</t>
  </si>
  <si>
    <t>color</t>
  </si>
  <si>
    <t>lightgreen</t>
  </si>
  <si>
    <t>lime</t>
  </si>
  <si>
    <t>h</t>
  </si>
  <si>
    <t>chartreuse</t>
  </si>
  <si>
    <t>limegreen</t>
  </si>
  <si>
    <t>forestgreen</t>
  </si>
  <si>
    <t>darkgreen</t>
  </si>
  <si>
    <t>violet</t>
  </si>
  <si>
    <t>fuchsia</t>
  </si>
  <si>
    <t>darkviolet</t>
  </si>
  <si>
    <t>greenyellow</t>
  </si>
  <si>
    <t>cyan</t>
  </si>
  <si>
    <t>darkcyan</t>
  </si>
  <si>
    <t>mediumvioletred</t>
  </si>
  <si>
    <t>yellow</t>
  </si>
  <si>
    <t>darkturquoise</t>
  </si>
  <si>
    <t>hotpink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</si>
</sst>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309D44-1FF3-4200-A984-A44F486645E7}" name="Table1" displayName="Table1" ref="A1:I24" totalsRowShown="0">
  <autoFilter ref="A1:I24" xr:uid="{63309D44-1FF3-4200-A984-A44F486645E7}"/>
  <sortState xmlns:xlrd2="http://schemas.microsoft.com/office/spreadsheetml/2017/richdata2" ref="A2:I24">
    <sortCondition ref="D1:D24"/>
  </sortState>
  <tableColumns count="9">
    <tableColumn id="1" xr3:uid="{1075CE5D-477F-4D2A-939D-C15D79C3424F}" name="code" dataDxfId="7">
      <calculatedColumnFormula>Table1[[#This Row],[spec]]&amp;E2&amp;C2</calculatedColumnFormula>
    </tableColumn>
    <tableColumn id="8" xr3:uid="{7D003D77-5AE3-44E1-8DE0-1D2525E67279}" name="spec" dataDxfId="6"/>
    <tableColumn id="3" xr3:uid="{778E65D8-8FF4-4AF5-98BB-BF164D002406}" name="hooktype" dataDxfId="5"/>
    <tableColumn id="9" xr3:uid="{12F60DA8-7BF6-4971-AEB3-9FF4CC555930}" name="specdetail" dataDxfId="4">
      <calculatedColumnFormula>IF(Table1[[#This Row],[spec]]="com","36/72 (6x12)",IF(Table1[[#This Row],[spec]]="sub","27/60 (6x10)","27/60 (5x12)"))&amp;IF(Table1[[#This Row],[hooktype]]="",""," +"&amp;Table1[[#This Row],[hooktype]])</calculatedColumnFormula>
    </tableColumn>
    <tableColumn id="4" xr3:uid="{DFD14808-7748-40DC-B47C-AD3993DCC6F0}" name="orient"/>
    <tableColumn id="7" xr3:uid="{06623992-763C-499D-8C0F-1E2DAE6B1D7D}" name="extra" dataDxfId="3"/>
    <tableColumn id="5" xr3:uid="{E75AC792-2743-4751-B83D-BC51B636560A}" name="expandx" dataDxfId="2">
      <calculatedColumnFormula>IF(E2="v", VLOOKUP(B2, $K$2:$M$4,2)+F2, VLOOKUP(B2,$K$2:$M$4,3))</calculatedColumnFormula>
    </tableColumn>
    <tableColumn id="6" xr3:uid="{D709E13A-9272-44EA-88E3-5C7F3CDDADA9}" name="expandy" dataDxfId="1">
      <calculatedColumnFormula>IF(E2="v", VLOOKUP(B2,$K$2:$M$4, 3), VLOOKUP(B2,$K$2:$M$4,2)+F2)</calculatedColumnFormula>
    </tableColumn>
    <tableColumn id="2" xr3:uid="{2AEC1907-52E1-4AAD-BA01-64D29D0AFE76}" name="co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DAFC-B19E-44AE-A92D-62DE394D1006}">
  <dimension ref="A1:M24"/>
  <sheetViews>
    <sheetView tabSelected="1" topLeftCell="B17" zoomScaleNormal="100" workbookViewId="0">
      <selection activeCell="H19" sqref="H19"/>
    </sheetView>
  </sheetViews>
  <sheetFormatPr defaultRowHeight="15" x14ac:dyDescent="0.25"/>
  <cols>
    <col min="3" max="3" width="11.7109375" bestFit="1" customWidth="1"/>
    <col min="4" max="4" width="15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5</v>
      </c>
      <c r="H1" t="s">
        <v>6</v>
      </c>
      <c r="I1" t="s">
        <v>15</v>
      </c>
      <c r="K1" t="s">
        <v>7</v>
      </c>
      <c r="L1" t="s">
        <v>11</v>
      </c>
      <c r="M1" t="s">
        <v>12</v>
      </c>
    </row>
    <row r="2" spans="1:13" x14ac:dyDescent="0.25">
      <c r="A2" s="2" t="str">
        <f>Table1[[#This Row],[spec]]&amp;E2&amp;C2</f>
        <v>sub5v</v>
      </c>
      <c r="B2" s="2" t="s">
        <v>10</v>
      </c>
      <c r="C2" s="2"/>
      <c r="D2" s="2" t="str">
        <f>IF(Table1[[#This Row],[spec]]="com","36/72 (6x12)",IF(Table1[[#This Row],[spec]]="sub","27/60 (6x10)","27/60 (5x12)"))&amp;IF(Table1[[#This Row],[hooktype]]="",""," +"&amp;Table1[[#This Row],[hooktype]])</f>
        <v>27/60 (5x12)</v>
      </c>
      <c r="E2" t="s">
        <v>8</v>
      </c>
      <c r="F2" s="1"/>
      <c r="G2" s="1">
        <f>IF(E2="v", VLOOKUP(B2, $K$2:$M$4,2)+F2, VLOOKUP(B2,$K$2:$M$4,3))</f>
        <v>60</v>
      </c>
      <c r="H2" s="1">
        <f>IF(E2="v", VLOOKUP(B2,$K$2:$M$4, 3), VLOOKUP(B2,$K$2:$M$4,2)+F2)</f>
        <v>144</v>
      </c>
      <c r="I2" s="1" t="s">
        <v>27</v>
      </c>
      <c r="J2" s="1"/>
      <c r="K2" t="s">
        <v>13</v>
      </c>
      <c r="L2" s="1">
        <v>72</v>
      </c>
      <c r="M2" s="1">
        <v>144</v>
      </c>
    </row>
    <row r="3" spans="1:13" x14ac:dyDescent="0.25">
      <c r="A3" s="2" t="str">
        <f>Table1[[#This Row],[spec]]&amp;E3&amp;C3</f>
        <v>sub5v10</v>
      </c>
      <c r="B3" s="2" t="s">
        <v>10</v>
      </c>
      <c r="C3" s="2">
        <v>10</v>
      </c>
      <c r="D3" s="2" t="str">
        <f>IF(Table1[[#This Row],[spec]]="com","36/72 (6x12)",IF(Table1[[#This Row],[spec]]="sub","27/60 (6x10)","27/60 (5x12)"))&amp;IF(Table1[[#This Row],[hooktype]]="",""," +"&amp;Table1[[#This Row],[hooktype]])</f>
        <v>27/60 (5x12) +10</v>
      </c>
      <c r="E3" t="s">
        <v>8</v>
      </c>
      <c r="F3" s="1">
        <v>12</v>
      </c>
      <c r="G3" s="1">
        <f>IF(E3="v", VLOOKUP(B3, $K$2:$M$4,2)+F3, VLOOKUP(B3,$K$2:$M$4,3))</f>
        <v>72</v>
      </c>
      <c r="H3" s="1">
        <f>IF(E3="v", VLOOKUP(B3,$K$2:$M$4, 3), VLOOKUP(B3,$K$2:$M$4,2)+F3)</f>
        <v>144</v>
      </c>
      <c r="I3" s="1" t="s">
        <v>31</v>
      </c>
      <c r="J3" s="1"/>
      <c r="K3" t="s">
        <v>9</v>
      </c>
      <c r="L3" s="1">
        <v>72</v>
      </c>
      <c r="M3" s="1">
        <v>120</v>
      </c>
    </row>
    <row r="4" spans="1:13" x14ac:dyDescent="0.25">
      <c r="A4" s="2" t="str">
        <f>Table1[[#This Row],[spec]]&amp;E4&amp;C4</f>
        <v>sub5v20</v>
      </c>
      <c r="B4" s="2" t="s">
        <v>10</v>
      </c>
      <c r="C4" s="2">
        <v>20</v>
      </c>
      <c r="D4" s="2" t="str">
        <f>IF(Table1[[#This Row],[spec]]="com","36/72 (6x12)",IF(Table1[[#This Row],[spec]]="sub","27/60 (6x10)","27/60 (5x12)"))&amp;IF(Table1[[#This Row],[hooktype]]="",""," +"&amp;Table1[[#This Row],[hooktype]])</f>
        <v>27/60 (5x12) +20</v>
      </c>
      <c r="E4" t="s">
        <v>8</v>
      </c>
      <c r="F4" s="1">
        <v>24</v>
      </c>
      <c r="G4" s="1">
        <f>IF(E4="v", VLOOKUP(B4, $K$2:$M$4,2)+F4, VLOOKUP(B4,$K$2:$M$4,3))</f>
        <v>84</v>
      </c>
      <c r="H4" s="1">
        <f>IF(E4="v", VLOOKUP(B4,$K$2:$M$4, 3), VLOOKUP(B4,$K$2:$M$4,2)+F4)</f>
        <v>144</v>
      </c>
      <c r="I4" s="1" t="s">
        <v>28</v>
      </c>
      <c r="J4" s="1"/>
      <c r="K4" t="s">
        <v>10</v>
      </c>
      <c r="L4" s="1">
        <v>60</v>
      </c>
      <c r="M4" s="1">
        <v>144</v>
      </c>
    </row>
    <row r="5" spans="1:13" x14ac:dyDescent="0.25">
      <c r="A5" s="2" t="str">
        <f>Table1[[#This Row],[spec]]&amp;E5&amp;C5</f>
        <v>subv</v>
      </c>
      <c r="B5" s="2" t="s">
        <v>9</v>
      </c>
      <c r="C5" s="2"/>
      <c r="D5" s="2" t="str">
        <f>IF(Table1[[#This Row],[spec]]="com","36/72 (6x12)",IF(Table1[[#This Row],[spec]]="sub","27/60 (6x10)","27/60 (5x12)"))&amp;IF(Table1[[#This Row],[hooktype]]="",""," +"&amp;Table1[[#This Row],[hooktype]])</f>
        <v>27/60 (6x10)</v>
      </c>
      <c r="E5" t="s">
        <v>8</v>
      </c>
      <c r="F5" s="1"/>
      <c r="G5" s="1">
        <f>IF(E5="v", VLOOKUP(B5, $K$2:$M$4,2)+F5, VLOOKUP(B5,$K$2:$M$4,3))</f>
        <v>72</v>
      </c>
      <c r="H5" s="1">
        <f>IF(E5="v", VLOOKUP(B5,$K$2:$M$4, 3), VLOOKUP(B5,$K$2:$M$4,2)+F5)</f>
        <v>120</v>
      </c>
      <c r="I5" s="1" t="s">
        <v>16</v>
      </c>
      <c r="J5" s="1"/>
    </row>
    <row r="6" spans="1:13" x14ac:dyDescent="0.25">
      <c r="A6" s="2" t="str">
        <f>Table1[[#This Row],[spec]]&amp;E6&amp;C6</f>
        <v>subh</v>
      </c>
      <c r="B6" s="2" t="s">
        <v>9</v>
      </c>
      <c r="C6" s="2"/>
      <c r="D6" s="2" t="str">
        <f>IF(Table1[[#This Row],[spec]]="com","36/72 (6x12)",IF(Table1[[#This Row],[spec]]="sub","27/60 (6x10)","27/60 (5x12)"))&amp;IF(Table1[[#This Row],[hooktype]]="",""," +"&amp;Table1[[#This Row],[hooktype]])</f>
        <v>27/60 (6x10)</v>
      </c>
      <c r="E6" t="s">
        <v>18</v>
      </c>
      <c r="F6" s="1"/>
      <c r="G6" s="1">
        <f>IF(E6="v", VLOOKUP(B6, $K$2:$M$4,2)+F6, VLOOKUP(B6,$K$2:$M$4,3))</f>
        <v>120</v>
      </c>
      <c r="H6" s="1">
        <f>IF(E6="v", VLOOKUP(B6,$K$2:$M$4, 3), VLOOKUP(B6,$K$2:$M$4,2)+F6)</f>
        <v>72</v>
      </c>
      <c r="I6" s="1" t="s">
        <v>16</v>
      </c>
      <c r="J6" s="1"/>
    </row>
    <row r="7" spans="1:13" x14ac:dyDescent="0.25">
      <c r="A7" s="2" t="str">
        <f>Table1[[#This Row],[spec]]&amp;E7&amp;C7</f>
        <v>subv15</v>
      </c>
      <c r="B7" s="2" t="s">
        <v>9</v>
      </c>
      <c r="C7" s="2">
        <v>15</v>
      </c>
      <c r="D7" s="2" t="str">
        <f>IF(Table1[[#This Row],[spec]]="com","36/72 (6x12)",IF(Table1[[#This Row],[spec]]="sub","27/60 (6x10)","27/60 (5x12)"))&amp;IF(Table1[[#This Row],[hooktype]]="",""," +"&amp;Table1[[#This Row],[hooktype]])</f>
        <v>27/60 (6x10) +15</v>
      </c>
      <c r="E7" t="s">
        <v>8</v>
      </c>
      <c r="F7" s="1">
        <v>18</v>
      </c>
      <c r="G7" s="1">
        <f>IF(E7="v", VLOOKUP(B7, $K$2:$M$4,2)+F7, VLOOKUP(B7,$K$2:$M$4,3))</f>
        <v>90</v>
      </c>
      <c r="H7" s="1">
        <f>IF(E7="v", VLOOKUP(B7,$K$2:$M$4, 3), VLOOKUP(B7,$K$2:$M$4,2)+F7)</f>
        <v>120</v>
      </c>
      <c r="I7" s="1" t="s">
        <v>30</v>
      </c>
    </row>
    <row r="8" spans="1:13" x14ac:dyDescent="0.25">
      <c r="A8" s="2" t="str">
        <f>Table1[[#This Row],[spec]]&amp;E8&amp;C8</f>
        <v>subv20</v>
      </c>
      <c r="B8" s="2" t="s">
        <v>9</v>
      </c>
      <c r="C8" s="2">
        <v>20</v>
      </c>
      <c r="D8" s="2" t="str">
        <f>IF(Table1[[#This Row],[spec]]="com","36/72 (6x12)",IF(Table1[[#This Row],[spec]]="sub","27/60 (6x10)","27/60 (5x12)"))&amp;IF(Table1[[#This Row],[hooktype]]="",""," +"&amp;Table1[[#This Row],[hooktype]])</f>
        <v>27/60 (6x10) +20</v>
      </c>
      <c r="E8" t="s">
        <v>8</v>
      </c>
      <c r="F8" s="1">
        <v>24</v>
      </c>
      <c r="G8" s="1">
        <f>IF(E8="v", VLOOKUP(B8, $K$2:$M$4,2)+F8, VLOOKUP(B8,$K$2:$M$4,3))</f>
        <v>96</v>
      </c>
      <c r="H8" s="1">
        <f>IF(E8="v", VLOOKUP(B8,$K$2:$M$4, 3), VLOOKUP(B8,$K$2:$M$4,2)+F8)</f>
        <v>120</v>
      </c>
      <c r="I8" s="1" t="s">
        <v>26</v>
      </c>
    </row>
    <row r="9" spans="1:13" x14ac:dyDescent="0.25">
      <c r="A9" s="2" t="str">
        <f>Table1[[#This Row],[spec]]&amp;E9&amp;C9</f>
        <v>subv25</v>
      </c>
      <c r="B9" s="2" t="s">
        <v>9</v>
      </c>
      <c r="C9" s="2">
        <v>25</v>
      </c>
      <c r="D9" s="2" t="str">
        <f>IF(Table1[[#This Row],[spec]]="com","36/72 (6x12)",IF(Table1[[#This Row],[spec]]="sub","27/60 (6x10)","27/60 (5x12)"))&amp;IF(Table1[[#This Row],[hooktype]]="",""," +"&amp;Table1[[#This Row],[hooktype]])</f>
        <v>27/60 (6x10) +25</v>
      </c>
      <c r="E9" t="s">
        <v>8</v>
      </c>
      <c r="F9" s="1">
        <v>30</v>
      </c>
      <c r="G9" s="1">
        <f>IF(E9="v", VLOOKUP(B9, $K$2:$M$4,2)+F9, VLOOKUP(B9,$K$2:$M$4,3))</f>
        <v>102</v>
      </c>
      <c r="H9" s="1">
        <f>IF(E9="v", VLOOKUP(B9,$K$2:$M$4, 3), VLOOKUP(B9,$K$2:$M$4,2)+F9)</f>
        <v>120</v>
      </c>
      <c r="I9" s="1" t="s">
        <v>19</v>
      </c>
    </row>
    <row r="10" spans="1:13" x14ac:dyDescent="0.25">
      <c r="A10" s="2" t="str">
        <f>Table1[[#This Row],[spec]]&amp;E10&amp;C10</f>
        <v>subv27</v>
      </c>
      <c r="B10" s="2" t="s">
        <v>9</v>
      </c>
      <c r="C10" s="2">
        <v>27</v>
      </c>
      <c r="D10" s="2" t="str">
        <f>IF(Table1[[#This Row],[spec]]="com","36/72 (6x12)",IF(Table1[[#This Row],[spec]]="sub","27/60 (6x10)","27/60 (5x12)"))&amp;IF(Table1[[#This Row],[hooktype]]="",""," +"&amp;Table1[[#This Row],[hooktype]])</f>
        <v>27/60 (6x10) +27</v>
      </c>
      <c r="E10" t="s">
        <v>8</v>
      </c>
      <c r="F10" s="1">
        <v>36</v>
      </c>
      <c r="G10" s="1">
        <f>IF(E10="v", VLOOKUP(B10, $K$2:$M$4,2)+F10, VLOOKUP(B10,$K$2:$M$4,3))</f>
        <v>108</v>
      </c>
      <c r="H10" s="1">
        <f>IF(E10="v", VLOOKUP(B10,$K$2:$M$4, 3), VLOOKUP(B10,$K$2:$M$4,2)+F10)</f>
        <v>120</v>
      </c>
      <c r="I10" s="1" t="s">
        <v>17</v>
      </c>
    </row>
    <row r="11" spans="1:13" x14ac:dyDescent="0.25">
      <c r="A11" s="2" t="str">
        <f>Table1[[#This Row],[spec]]&amp;E11&amp;C11</f>
        <v>subh27</v>
      </c>
      <c r="B11" s="2" t="s">
        <v>9</v>
      </c>
      <c r="C11" s="2">
        <v>27</v>
      </c>
      <c r="D11" s="2" t="str">
        <f>IF(Table1[[#This Row],[spec]]="com","36/72 (6x12)",IF(Table1[[#This Row],[spec]]="sub","27/60 (6x10)","27/60 (5x12)"))&amp;IF(Table1[[#This Row],[hooktype]]="",""," +"&amp;Table1[[#This Row],[hooktype]])</f>
        <v>27/60 (6x10) +27</v>
      </c>
      <c r="E11" t="s">
        <v>18</v>
      </c>
      <c r="F11" s="1">
        <v>36</v>
      </c>
      <c r="G11" s="1">
        <f>IF(E11="v", VLOOKUP(B11, $K$2:$M$4,2)+F11, VLOOKUP(B11,$K$2:$M$4,3))</f>
        <v>120</v>
      </c>
      <c r="H11" s="1">
        <f>IF(E11="v", VLOOKUP(B11,$K$2:$M$4, 3), VLOOKUP(B11,$K$2:$M$4,2)+F11)</f>
        <v>108</v>
      </c>
      <c r="I11" s="1" t="s">
        <v>17</v>
      </c>
    </row>
    <row r="12" spans="1:13" x14ac:dyDescent="0.25">
      <c r="A12" t="str">
        <f>Table1[[#This Row],[spec]]&amp;E12&amp;C12</f>
        <v>subv30</v>
      </c>
      <c r="B12" t="s">
        <v>9</v>
      </c>
      <c r="C12" s="2">
        <v>30</v>
      </c>
      <c r="D12" s="2" t="str">
        <f>IF(Table1[[#This Row],[spec]]="com","36/72 (6x12)",IF(Table1[[#This Row],[spec]]="sub","27/60 (6x10)","27/60 (5x12)"))&amp;IF(Table1[[#This Row],[hooktype]]="",""," +"&amp;Table1[[#This Row],[hooktype]])</f>
        <v>27/60 (6x10) +30</v>
      </c>
      <c r="E12" t="s">
        <v>8</v>
      </c>
      <c r="F12" s="1">
        <v>36</v>
      </c>
      <c r="G12" s="1">
        <f>IF(E12="v", VLOOKUP(B12, $K$2:$M$4,2)+F12, VLOOKUP(B12,$K$2:$M$4,3))</f>
        <v>108</v>
      </c>
      <c r="H12" s="1">
        <f>IF(E12="v", VLOOKUP(B12,$K$2:$M$4, 3), VLOOKUP(B12,$K$2:$M$4,2)+F12)</f>
        <v>120</v>
      </c>
      <c r="I12" s="1" t="s">
        <v>20</v>
      </c>
    </row>
    <row r="13" spans="1:13" x14ac:dyDescent="0.25">
      <c r="A13" s="2" t="str">
        <f>Table1[[#This Row],[spec]]&amp;E13&amp;C13</f>
        <v>subh30</v>
      </c>
      <c r="B13" s="2" t="s">
        <v>9</v>
      </c>
      <c r="C13" s="2">
        <v>30</v>
      </c>
      <c r="D13" s="2" t="str">
        <f>IF(Table1[[#This Row],[spec]]="com","36/72 (6x12)",IF(Table1[[#This Row],[spec]]="sub","27/60 (6x10)","27/60 (5x12)"))&amp;IF(Table1[[#This Row],[hooktype]]="",""," +"&amp;Table1[[#This Row],[hooktype]])</f>
        <v>27/60 (6x10) +30</v>
      </c>
      <c r="E13" t="s">
        <v>18</v>
      </c>
      <c r="F13" s="1">
        <v>36</v>
      </c>
      <c r="G13" s="1">
        <f>IF(E13="v", VLOOKUP(B13, $K$2:$M$4,2)+F13, VLOOKUP(B13,$K$2:$M$4,3))</f>
        <v>120</v>
      </c>
      <c r="H13" s="1">
        <f>IF(E13="v", VLOOKUP(B13,$K$2:$M$4, 3), VLOOKUP(B13,$K$2:$M$4,2)+F13)</f>
        <v>108</v>
      </c>
      <c r="I13" s="1" t="s">
        <v>20</v>
      </c>
    </row>
    <row r="14" spans="1:13" x14ac:dyDescent="0.25">
      <c r="A14" s="2" t="str">
        <f>Table1[[#This Row],[spec]]&amp;E14&amp;C14</f>
        <v>subv38</v>
      </c>
      <c r="B14" s="2" t="s">
        <v>9</v>
      </c>
      <c r="C14" s="2">
        <v>38</v>
      </c>
      <c r="D14" s="2" t="str">
        <f>IF(Table1[[#This Row],[spec]]="com","36/72 (6x12)",IF(Table1[[#This Row],[spec]]="sub","27/60 (6x10)","27/60 (5x12)"))&amp;IF(Table1[[#This Row],[hooktype]]="",""," +"&amp;Table1[[#This Row],[hooktype]])</f>
        <v>27/60 (6x10) +38</v>
      </c>
      <c r="E14" t="s">
        <v>8</v>
      </c>
      <c r="F14" s="1">
        <v>39</v>
      </c>
      <c r="G14" s="1">
        <f>IF(E14="v", VLOOKUP(B14, $K$2:$M$4,2)+F14, VLOOKUP(B14,$K$2:$M$4,3))</f>
        <v>111</v>
      </c>
      <c r="H14" s="1">
        <f>IF(E14="v", VLOOKUP(B14,$K$2:$M$4, 3), VLOOKUP(B14,$K$2:$M$4,2)+F14)</f>
        <v>120</v>
      </c>
      <c r="I14" s="1" t="s">
        <v>21</v>
      </c>
    </row>
    <row r="15" spans="1:13" x14ac:dyDescent="0.25">
      <c r="A15" t="str">
        <f>Table1[[#This Row],[spec]]&amp;E15&amp;C15</f>
        <v>subv40</v>
      </c>
      <c r="B15" t="s">
        <v>9</v>
      </c>
      <c r="C15">
        <v>40</v>
      </c>
      <c r="D15" t="str">
        <f>IF(Table1[[#This Row],[spec]]="com","36/72 (6x12)",IF(Table1[[#This Row],[spec]]="sub","27/60 (6x10)","27/60 (5x12)"))&amp;IF(Table1[[#This Row],[hooktype]]="",""," +"&amp;Table1[[#This Row],[hooktype]])</f>
        <v>27/60 (6x10) +40</v>
      </c>
      <c r="E15" t="s">
        <v>8</v>
      </c>
      <c r="F15" s="1">
        <v>48</v>
      </c>
      <c r="G15" s="1">
        <f>IF(E15="v", VLOOKUP(B15, $K$2:$M$4,2)+F15, VLOOKUP(B15,$K$2:$M$4,3))</f>
        <v>120</v>
      </c>
      <c r="H15" s="1">
        <f>IF(E15="v", VLOOKUP(B15,$K$2:$M$4, 3), VLOOKUP(B15,$K$2:$M$4,2)+F15)</f>
        <v>120</v>
      </c>
      <c r="I15" s="1" t="s">
        <v>22</v>
      </c>
    </row>
    <row r="16" spans="1:13" x14ac:dyDescent="0.25">
      <c r="A16" s="2" t="str">
        <f>Table1[[#This Row],[spec]]&amp;E16&amp;C16</f>
        <v>subh40</v>
      </c>
      <c r="B16" s="2" t="s">
        <v>9</v>
      </c>
      <c r="C16" s="2">
        <v>40</v>
      </c>
      <c r="D16" s="2" t="str">
        <f>IF(Table1[[#This Row],[spec]]="com","36/72 (6x12)",IF(Table1[[#This Row],[spec]]="sub","27/60 (6x10)","27/60 (5x12)"))&amp;IF(Table1[[#This Row],[hooktype]]="",""," +"&amp;Table1[[#This Row],[hooktype]])</f>
        <v>27/60 (6x10) +40</v>
      </c>
      <c r="E16" t="s">
        <v>18</v>
      </c>
      <c r="F16" s="1">
        <v>48</v>
      </c>
      <c r="G16" s="1">
        <f>IF(E16="v", VLOOKUP(B16, $K$2:$M$4,2)+F16, VLOOKUP(B16,$K$2:$M$4,3))</f>
        <v>120</v>
      </c>
      <c r="H16" s="1">
        <f>IF(E16="v", VLOOKUP(B16,$K$2:$M$4, 3), VLOOKUP(B16,$K$2:$M$4,2)+F16)</f>
        <v>120</v>
      </c>
      <c r="I16" s="1" t="s">
        <v>22</v>
      </c>
    </row>
    <row r="17" spans="1:9" x14ac:dyDescent="0.25">
      <c r="A17" t="str">
        <f>Table1[[#This Row],[spec]]&amp;E17&amp;C17</f>
        <v>comv</v>
      </c>
      <c r="B17" t="s">
        <v>13</v>
      </c>
      <c r="D17" t="str">
        <f>IF(Table1[[#This Row],[spec]]="com","36/72 (6x12)",IF(Table1[[#This Row],[spec]]="sub","27/60 (6x10)","27/60 (5x12)"))&amp;IF(Table1[[#This Row],[hooktype]]="",""," +"&amp;Table1[[#This Row],[hooktype]])</f>
        <v>36/72 (6x12)</v>
      </c>
      <c r="E17" t="s">
        <v>8</v>
      </c>
      <c r="F17" s="1"/>
      <c r="G17" s="1">
        <f>IF(E17="v", VLOOKUP(B17, $K$2:$M$4,2)+F17, VLOOKUP(B17,$K$2:$M$4,3))</f>
        <v>72</v>
      </c>
      <c r="H17" s="1">
        <f>IF(E17="v", VLOOKUP(B17,$K$2:$M$4, 3), VLOOKUP(B17,$K$2:$M$4,2)+F17)</f>
        <v>144</v>
      </c>
      <c r="I17" s="1" t="s">
        <v>23</v>
      </c>
    </row>
    <row r="18" spans="1:9" x14ac:dyDescent="0.25">
      <c r="A18" s="2" t="str">
        <f>Table1[[#This Row],[spec]]&amp;E18&amp;C18</f>
        <v>comh</v>
      </c>
      <c r="B18" s="2" t="s">
        <v>13</v>
      </c>
      <c r="C18" s="2"/>
      <c r="D18" s="2" t="str">
        <f>IF(Table1[[#This Row],[spec]]="com","36/72 (6x12)",IF(Table1[[#This Row],[spec]]="sub","27/60 (6x10)","27/60 (5x12)"))&amp;IF(Table1[[#This Row],[hooktype]]="",""," +"&amp;Table1[[#This Row],[hooktype]])</f>
        <v>36/72 (6x12)</v>
      </c>
      <c r="E18" t="s">
        <v>18</v>
      </c>
      <c r="F18" s="1"/>
      <c r="G18" s="1">
        <f>IF(E18="v", VLOOKUP(B18, $K$2:$M$4,2)+F18, VLOOKUP(B18,$K$2:$M$4,3))</f>
        <v>144</v>
      </c>
      <c r="H18" s="1">
        <f>IF(E18="v", VLOOKUP(B18,$K$2:$M$4, 3), VLOOKUP(B18,$K$2:$M$4,2)+F18)</f>
        <v>72</v>
      </c>
      <c r="I18" s="1" t="s">
        <v>23</v>
      </c>
    </row>
    <row r="19" spans="1:9" x14ac:dyDescent="0.25">
      <c r="A19" s="2" t="str">
        <f>Table1[[#This Row],[spec]]&amp;E19&amp;C19</f>
        <v>comv10</v>
      </c>
      <c r="B19" s="2" t="s">
        <v>13</v>
      </c>
      <c r="C19" s="2">
        <v>10</v>
      </c>
      <c r="D19" s="2" t="str">
        <f>IF(Table1[[#This Row],[spec]]="com","36/72 (6x12)",IF(Table1[[#This Row],[spec]]="sub","27/60 (6x10)","27/60 (5x12)"))&amp;IF(Table1[[#This Row],[hooktype]]="",""," +"&amp;Table1[[#This Row],[hooktype]])</f>
        <v>36/72 (6x12) +10</v>
      </c>
      <c r="E19" t="s">
        <v>8</v>
      </c>
      <c r="F19" s="1">
        <v>12</v>
      </c>
      <c r="G19" s="1">
        <f>IF(E19="v", VLOOKUP(B19, $K$2:$M$4,2)+F19, VLOOKUP(B19,$K$2:$M$4,3))</f>
        <v>84</v>
      </c>
      <c r="H19" s="1">
        <f>IF(E19="v", VLOOKUP(B19,$K$2:$M$4, 3), VLOOKUP(B19,$K$2:$M$4,2)+F19)</f>
        <v>144</v>
      </c>
      <c r="I19" s="1" t="s">
        <v>32</v>
      </c>
    </row>
    <row r="20" spans="1:9" x14ac:dyDescent="0.25">
      <c r="A20" s="2" t="str">
        <f>Table1[[#This Row],[spec]]&amp;E20&amp;C20</f>
        <v>comv15</v>
      </c>
      <c r="B20" s="2" t="s">
        <v>13</v>
      </c>
      <c r="C20" s="2">
        <v>15</v>
      </c>
      <c r="D20" s="2" t="str">
        <f>IF(Table1[[#This Row],[spec]]="com","36/72 (6x12)",IF(Table1[[#This Row],[spec]]="sub","27/60 (6x10)","27/60 (5x12)"))&amp;IF(Table1[[#This Row],[hooktype]]="",""," +"&amp;Table1[[#This Row],[hooktype]])</f>
        <v>36/72 (6x12) +15</v>
      </c>
      <c r="E20" t="s">
        <v>8</v>
      </c>
      <c r="F20" s="1">
        <v>18</v>
      </c>
      <c r="G20" s="1">
        <f>IF(E20="v", VLOOKUP(B20, $K$2:$M$4,2)+F20, VLOOKUP(B20,$K$2:$M$4,3))</f>
        <v>90</v>
      </c>
      <c r="H20" s="1">
        <f>IF(E20="v", VLOOKUP(B20,$K$2:$M$4, 3), VLOOKUP(B20,$K$2:$M$4,2)+F20)</f>
        <v>144</v>
      </c>
      <c r="I20" s="1" t="s">
        <v>29</v>
      </c>
    </row>
    <row r="21" spans="1:9" x14ac:dyDescent="0.25">
      <c r="A21" s="2" t="str">
        <f>Table1[[#This Row],[spec]]&amp;E21&amp;C21</f>
        <v>comh30</v>
      </c>
      <c r="B21" s="2" t="s">
        <v>13</v>
      </c>
      <c r="C21" s="2">
        <v>30</v>
      </c>
      <c r="D21" s="2" t="str">
        <f>IF(Table1[[#This Row],[spec]]="com","36/72 (6x12)",IF(Table1[[#This Row],[spec]]="sub","27/60 (6x10)","27/60 (5x12)"))&amp;IF(Table1[[#This Row],[hooktype]]="",""," +"&amp;Table1[[#This Row],[hooktype]])</f>
        <v>36/72 (6x12) +30</v>
      </c>
      <c r="E21" t="s">
        <v>18</v>
      </c>
      <c r="F21" s="1">
        <v>36</v>
      </c>
      <c r="G21" s="1">
        <f>IF(E21="v", VLOOKUP(B21, $K$2:$M$4,2)+F21, VLOOKUP(B21,$K$2:$M$4,3))</f>
        <v>144</v>
      </c>
      <c r="H21" s="1">
        <f>IF(E21="v", VLOOKUP(B21,$K$2:$M$4, 3), VLOOKUP(B21,$K$2:$M$4,2)+F21)</f>
        <v>108</v>
      </c>
      <c r="I21" s="1" t="s">
        <v>24</v>
      </c>
    </row>
    <row r="22" spans="1:9" x14ac:dyDescent="0.25">
      <c r="A22" s="2" t="str">
        <f>Table1[[#This Row],[spec]]&amp;E22&amp;C22</f>
        <v>comv30</v>
      </c>
      <c r="B22" s="2" t="s">
        <v>13</v>
      </c>
      <c r="C22" s="2">
        <v>30</v>
      </c>
      <c r="D22" s="2" t="str">
        <f>IF(Table1[[#This Row],[spec]]="com","36/72 (6x12)",IF(Table1[[#This Row],[spec]]="sub","27/60 (6x10)","27/60 (5x12)"))&amp;IF(Table1[[#This Row],[hooktype]]="",""," +"&amp;Table1[[#This Row],[hooktype]])</f>
        <v>36/72 (6x12) +30</v>
      </c>
      <c r="E22" t="s">
        <v>8</v>
      </c>
      <c r="F22" s="1">
        <v>30</v>
      </c>
      <c r="G22" s="1">
        <f>IF(E22="v", VLOOKUP(B22, $K$2:$M$4,2)+F22, VLOOKUP(B22,$K$2:$M$4,3))</f>
        <v>102</v>
      </c>
      <c r="H22" s="1">
        <f>IF(E22="v", VLOOKUP(B22,$K$2:$M$4, 3), VLOOKUP(B22,$K$2:$M$4,2)+F22)</f>
        <v>144</v>
      </c>
      <c r="I22" s="1" t="s">
        <v>24</v>
      </c>
    </row>
    <row r="23" spans="1:9" x14ac:dyDescent="0.25">
      <c r="A23" t="str">
        <f>Table1[[#This Row],[spec]]&amp;E23&amp;C23</f>
        <v>comv36</v>
      </c>
      <c r="B23" t="s">
        <v>13</v>
      </c>
      <c r="C23">
        <v>36</v>
      </c>
      <c r="D23" t="str">
        <f>IF(Table1[[#This Row],[spec]]="com","36/72 (6x12)",IF(Table1[[#This Row],[spec]]="sub","27/60 (6x10)","27/60 (5x12)"))&amp;IF(Table1[[#This Row],[hooktype]]="",""," +"&amp;Table1[[#This Row],[hooktype]])</f>
        <v>36/72 (6x12) +36</v>
      </c>
      <c r="E23" t="s">
        <v>8</v>
      </c>
      <c r="F23" s="1">
        <v>36</v>
      </c>
      <c r="G23" s="1">
        <f>IF(E23="v", VLOOKUP(B23, $K$2:$M$4,2)+F23, VLOOKUP(B23,$K$2:$M$4,3))</f>
        <v>108</v>
      </c>
      <c r="H23" s="1">
        <f>IF(E23="v", VLOOKUP(B23,$K$2:$M$4, 3), VLOOKUP(B23,$K$2:$M$4,2)+F23)</f>
        <v>144</v>
      </c>
      <c r="I23" s="1" t="s">
        <v>25</v>
      </c>
    </row>
    <row r="24" spans="1:9" x14ac:dyDescent="0.25">
      <c r="A24" s="2" t="str">
        <f>Table1[[#This Row],[spec]]&amp;E24&amp;C24</f>
        <v>comh36</v>
      </c>
      <c r="B24" s="2" t="s">
        <v>13</v>
      </c>
      <c r="C24" s="2">
        <v>36</v>
      </c>
      <c r="D24" s="2" t="str">
        <f>IF(Table1[[#This Row],[spec]]="com","36/72 (6x12)",IF(Table1[[#This Row],[spec]]="sub","27/60 (6x10)","27/60 (5x12)"))&amp;IF(Table1[[#This Row],[hooktype]]="",""," +"&amp;Table1[[#This Row],[hooktype]])</f>
        <v>36/72 (6x12) +36</v>
      </c>
      <c r="E24" t="s">
        <v>18</v>
      </c>
      <c r="F24" s="1">
        <v>36</v>
      </c>
      <c r="G24" s="1">
        <f>IF(E24="v", VLOOKUP(B24, $K$2:$M$4,2)+F24, VLOOKUP(B24,$K$2:$M$4,3))</f>
        <v>144</v>
      </c>
      <c r="H24" s="1">
        <f>IF(E24="v", VLOOKUP(B24,$K$2:$M$4, 3), VLOOKUP(B24,$K$2:$M$4,2)+F24)</f>
        <v>108</v>
      </c>
      <c r="I24" s="1" t="s">
        <v>25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patchtables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Istamosh</dc:creator>
  <cp:lastModifiedBy>GBB</cp:lastModifiedBy>
  <dcterms:created xsi:type="dcterms:W3CDTF">2022-02-27T13:56:11Z</dcterms:created>
  <dcterms:modified xsi:type="dcterms:W3CDTF">2022-03-09T08:37:40Z</dcterms:modified>
</cp:coreProperties>
</file>