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E\Workspace\GitHub Projects\SiteplanColorPlot\Datas\"/>
    </mc:Choice>
  </mc:AlternateContent>
  <xr:revisionPtr revIDLastSave="0" documentId="13_ncr:1_{F3517AA6-880B-4DBC-B929-8A3B267435AC}" xr6:coauthVersionLast="45" xr6:coauthVersionMax="47" xr10:uidLastSave="{00000000-0000-0000-0000-000000000000}"/>
  <bookViews>
    <workbookView xWindow="1380" yWindow="3405" windowWidth="10245" windowHeight="6000" xr2:uid="{199A0DCC-37CE-46E7-9F90-BF58DEF6FA53}"/>
  </bookViews>
  <sheets>
    <sheet name="patch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1" l="1"/>
  <c r="D9" i="1"/>
  <c r="G9" i="1"/>
  <c r="H9" i="1"/>
  <c r="A5" i="1"/>
  <c r="D5" i="1"/>
  <c r="G5" i="1"/>
  <c r="H5" i="1"/>
  <c r="A3" i="1"/>
  <c r="D3" i="1"/>
  <c r="G3" i="1"/>
  <c r="H3" i="1"/>
  <c r="A7" i="1"/>
  <c r="D7" i="1"/>
  <c r="G7" i="1"/>
  <c r="H7" i="1"/>
  <c r="A15" i="1"/>
  <c r="D15" i="1"/>
  <c r="G15" i="1"/>
  <c r="H15" i="1"/>
  <c r="A4" i="1" l="1"/>
  <c r="D4" i="1"/>
  <c r="G4" i="1"/>
  <c r="H4" i="1"/>
  <c r="A13" i="1"/>
  <c r="D13" i="1"/>
  <c r="G13" i="1"/>
  <c r="H13" i="1"/>
  <c r="A11" i="1"/>
  <c r="D11" i="1"/>
  <c r="G11" i="1"/>
  <c r="H11" i="1"/>
  <c r="H14" i="1"/>
  <c r="H10" i="1"/>
  <c r="H8" i="1"/>
  <c r="H6" i="1"/>
  <c r="H2" i="1"/>
  <c r="H12" i="1"/>
  <c r="G14" i="1"/>
  <c r="G10" i="1"/>
  <c r="G8" i="1"/>
  <c r="G6" i="1"/>
  <c r="G2" i="1"/>
  <c r="G12" i="1"/>
  <c r="A12" i="1"/>
  <c r="D12" i="1"/>
  <c r="D14" i="1"/>
  <c r="D10" i="1"/>
  <c r="D8" i="1"/>
  <c r="D6" i="1"/>
  <c r="D2" i="1"/>
  <c r="A2" i="1"/>
  <c r="A14" i="1"/>
  <c r="A10" i="1"/>
  <c r="A8" i="1"/>
  <c r="A6" i="1"/>
</calcChain>
</file>

<file path=xl/sharedStrings.xml><?xml version="1.0" encoding="utf-8"?>
<sst xmlns="http://schemas.openxmlformats.org/spreadsheetml/2006/main" count="57" uniqueCount="25">
  <si>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</si>
  <si>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</si>
  <si>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</si>
  <si>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</si>
  <si>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</si>
  <si>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</si>
  <si>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</si>
  <si>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</si>
  <si>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</si>
  <si>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</si>
  <si>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</si>
  <si>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</si>
  <si>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</si>
  <si>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</si>
  <si>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</si>
  <si>
    <t>color</t>
  </si>
  <si>
    <t>orchid</t>
  </si>
  <si>
    <t>lightgreen</t>
  </si>
  <si>
    <t>lime</t>
  </si>
  <si>
    <t>green</t>
  </si>
  <si>
    <t>magenta</t>
  </si>
  <si>
    <t>h</t>
  </si>
  <si>
    <t>purple</t>
  </si>
  <si>
    <t>chartreuse</t>
  </si>
  <si>
    <t>springgreen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</si>
</sst>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I15" totalsRowShown="0">
  <autoFilter ref="A1:I15" xr:uid="{63309D44-1FF3-4200-A984-A44F486645E7}"/>
  <sortState xmlns:xlrd2="http://schemas.microsoft.com/office/spreadsheetml/2017/richdata2" ref="A2:I15">
    <sortCondition ref="D1:D15"/>
  </sortState>
  <tableColumns count="9">
    <tableColumn id="1" xr3:uid="{1075CE5D-477F-4D2A-939D-C15D79C3424F}" name="code" dataDxfId="7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4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3"/>
    <tableColumn id="5" xr3:uid="{E75AC792-2743-4751-B83D-BC51B636560A}" name="expandx" dataDxfId="2">
      <calculatedColumnFormula>IF(E2="v", VLOOKUP(B2, $K$2:$M$4,2)+F2, VLOOKUP(B2,$K$2:$M$4,3))</calculatedColumnFormula>
    </tableColumn>
    <tableColumn id="6" xr3:uid="{D709E13A-9272-44EA-88E3-5C7F3CDDADA9}" name="expandy" dataDxfId="1">
      <calculatedColumnFormula>IF(E2="v", VLOOKUP(B2,$K$2:$M$4, 3), VLOOKUP(B2,$K$2:$M$4,2)+F2)</calculatedColumnFormula>
    </tableColumn>
    <tableColumn id="2" xr3:uid="{2AEC1907-52E1-4AAD-BA01-64D29D0AFE76}" name="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M15"/>
  <sheetViews>
    <sheetView tabSelected="1" topLeftCell="A8" zoomScaleNormal="100" workbookViewId="0">
      <selection activeCell="C15" sqref="C15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K1" t="s">
        <v>7</v>
      </c>
      <c r="L1" t="s">
        <v>11</v>
      </c>
      <c r="M1" t="s">
        <v>12</v>
      </c>
    </row>
    <row r="2" spans="1:13" x14ac:dyDescent="0.25">
      <c r="A2" s="2" t="str">
        <f>Table1[[#This Row],[spec]]&amp;E2&amp;C2</f>
        <v>subv</v>
      </c>
      <c r="B2" s="2" t="s">
        <v>9</v>
      </c>
      <c r="C2" s="2"/>
      <c r="D2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2" t="s">
        <v>8</v>
      </c>
      <c r="F2" s="1"/>
      <c r="G2" s="1">
        <f>IF(E2="v", VLOOKUP(B2, $K$2:$M$4,2)+F2, VLOOKUP(B2,$K$2:$M$4,3))</f>
        <v>72</v>
      </c>
      <c r="H2" s="1">
        <f>IF(E2="v", VLOOKUP(B2,$K$2:$M$4, 3), VLOOKUP(B2,$K$2:$M$4,2)+F2)</f>
        <v>120</v>
      </c>
      <c r="I2" s="1" t="s">
        <v>17</v>
      </c>
      <c r="J2" s="1"/>
      <c r="K2" t="s">
        <v>13</v>
      </c>
      <c r="L2" s="1">
        <v>72</v>
      </c>
      <c r="M2" s="1">
        <v>144</v>
      </c>
    </row>
    <row r="3" spans="1:13" x14ac:dyDescent="0.25">
      <c r="A3" s="2" t="str">
        <f>Table1[[#This Row],[spec]]&amp;E3&amp;C3</f>
        <v>subh</v>
      </c>
      <c r="B3" s="2" t="s">
        <v>9</v>
      </c>
      <c r="C3" s="2"/>
      <c r="D3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3" t="s">
        <v>21</v>
      </c>
      <c r="F3" s="1"/>
      <c r="G3" s="1">
        <f>IF(E3="v", VLOOKUP(B3, $K$2:$M$4,2)+F3, VLOOKUP(B3,$K$2:$M$4,3))</f>
        <v>120</v>
      </c>
      <c r="H3" s="1">
        <f>IF(E3="v", VLOOKUP(B3,$K$2:$M$4, 3), VLOOKUP(B3,$K$2:$M$4,2)+F3)</f>
        <v>72</v>
      </c>
      <c r="I3" s="1" t="s">
        <v>17</v>
      </c>
      <c r="J3" s="1"/>
      <c r="K3" t="s">
        <v>9</v>
      </c>
      <c r="L3" s="1">
        <v>72</v>
      </c>
      <c r="M3" s="1">
        <v>120</v>
      </c>
    </row>
    <row r="4" spans="1:13" x14ac:dyDescent="0.25">
      <c r="A4" s="2" t="str">
        <f>Table1[[#This Row],[spec]]&amp;E4&amp;C4</f>
        <v>subv25</v>
      </c>
      <c r="B4" s="2" t="s">
        <v>9</v>
      </c>
      <c r="C4" s="2">
        <v>25</v>
      </c>
      <c r="D4" s="2" t="str">
        <f>IF(Table1[[#This Row],[spec]]="com","36/72 (6x12)",IF(Table1[[#This Row],[spec]]="sub","27/60 (6x10)","27/60 (5x12)"))&amp;IF(Table1[[#This Row],[hooktype]]="",""," +"&amp;Table1[[#This Row],[hooktype]])</f>
        <v>27/60 (6x10) +25</v>
      </c>
      <c r="E4" t="s">
        <v>8</v>
      </c>
      <c r="F4" s="1">
        <v>30</v>
      </c>
      <c r="G4" s="1">
        <f>IF(E4="v", VLOOKUP(B4, $K$2:$M$4,2)+F4, VLOOKUP(B4,$K$2:$M$4,3))</f>
        <v>102</v>
      </c>
      <c r="H4" s="1">
        <f>IF(E4="v", VLOOKUP(B4,$K$2:$M$4, 3), VLOOKUP(B4,$K$2:$M$4,2)+F4)</f>
        <v>120</v>
      </c>
      <c r="I4" s="1" t="s">
        <v>23</v>
      </c>
      <c r="J4" s="1"/>
      <c r="K4" t="s">
        <v>10</v>
      </c>
      <c r="L4" s="1">
        <v>60</v>
      </c>
      <c r="M4" s="1">
        <v>144</v>
      </c>
    </row>
    <row r="5" spans="1:13" x14ac:dyDescent="0.25">
      <c r="A5" s="2" t="str">
        <f>Table1[[#This Row],[spec]]&amp;E5&amp;C5</f>
        <v>subv27</v>
      </c>
      <c r="B5" s="2" t="s">
        <v>9</v>
      </c>
      <c r="C5" s="2">
        <v>27</v>
      </c>
      <c r="D5" s="2" t="str">
        <f>IF(Table1[[#This Row],[spec]]="com","36/72 (6x12)",IF(Table1[[#This Row],[spec]]="sub","27/60 (6x10)","27/60 (5x12)"))&amp;IF(Table1[[#This Row],[hooktype]]="",""," +"&amp;Table1[[#This Row],[hooktype]])</f>
        <v>27/60 (6x10) +27</v>
      </c>
      <c r="E5" t="s">
        <v>8</v>
      </c>
      <c r="F5" s="1">
        <v>36</v>
      </c>
      <c r="G5" s="1">
        <f>IF(E5="v", VLOOKUP(B5, $K$2:$M$4,2)+F5, VLOOKUP(B5,$K$2:$M$4,3))</f>
        <v>108</v>
      </c>
      <c r="H5" s="1">
        <f>IF(E5="v", VLOOKUP(B5,$K$2:$M$4, 3), VLOOKUP(B5,$K$2:$M$4,2)+F5)</f>
        <v>120</v>
      </c>
      <c r="I5" s="1" t="s">
        <v>24</v>
      </c>
      <c r="J5" s="1"/>
    </row>
    <row r="6" spans="1:13" x14ac:dyDescent="0.25">
      <c r="A6" t="str">
        <f>Table1[[#This Row],[spec]]&amp;E6&amp;C6</f>
        <v>subv30</v>
      </c>
      <c r="B6" t="s">
        <v>9</v>
      </c>
      <c r="C6" s="2">
        <v>30</v>
      </c>
      <c r="D6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6" t="s">
        <v>8</v>
      </c>
      <c r="F6" s="1">
        <v>36</v>
      </c>
      <c r="G6" s="1">
        <f>IF(E6="v", VLOOKUP(B6, $K$2:$M$4,2)+F6, VLOOKUP(B6,$K$2:$M$4,3))</f>
        <v>108</v>
      </c>
      <c r="H6" s="1">
        <f>IF(E6="v", VLOOKUP(B6,$K$2:$M$4, 3), VLOOKUP(B6,$K$2:$M$4,2)+F6)</f>
        <v>120</v>
      </c>
      <c r="I6" s="1" t="s">
        <v>18</v>
      </c>
      <c r="J6" s="1"/>
    </row>
    <row r="7" spans="1:13" x14ac:dyDescent="0.25">
      <c r="A7" s="2" t="str">
        <f>Table1[[#This Row],[spec]]&amp;E7&amp;C7</f>
        <v>subh30</v>
      </c>
      <c r="B7" s="2" t="s">
        <v>9</v>
      </c>
      <c r="C7" s="2">
        <v>30</v>
      </c>
      <c r="D7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7" t="s">
        <v>21</v>
      </c>
      <c r="F7" s="1">
        <v>36</v>
      </c>
      <c r="G7" s="1">
        <f>IF(E7="v", VLOOKUP(B7, $K$2:$M$4,2)+F7, VLOOKUP(B7,$K$2:$M$4,3))</f>
        <v>120</v>
      </c>
      <c r="H7" s="1">
        <f>IF(E7="v", VLOOKUP(B7,$K$2:$M$4, 3), VLOOKUP(B7,$K$2:$M$4,2)+F7)</f>
        <v>108</v>
      </c>
      <c r="I7" s="1" t="s">
        <v>18</v>
      </c>
    </row>
    <row r="8" spans="1:13" x14ac:dyDescent="0.25">
      <c r="A8" t="str">
        <f>Table1[[#This Row],[spec]]&amp;E8&amp;C8</f>
        <v>subv40</v>
      </c>
      <c r="B8" t="s">
        <v>9</v>
      </c>
      <c r="C8">
        <v>40</v>
      </c>
      <c r="D8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8" t="s">
        <v>8</v>
      </c>
      <c r="F8" s="1">
        <v>48</v>
      </c>
      <c r="G8" s="1">
        <f>IF(E8="v", VLOOKUP(B8, $K$2:$M$4,2)+F8, VLOOKUP(B8,$K$2:$M$4,3))</f>
        <v>120</v>
      </c>
      <c r="H8" s="1">
        <f>IF(E8="v", VLOOKUP(B8,$K$2:$M$4, 3), VLOOKUP(B8,$K$2:$M$4,2)+F8)</f>
        <v>120</v>
      </c>
      <c r="I8" s="1" t="s">
        <v>19</v>
      </c>
    </row>
    <row r="9" spans="1:13" x14ac:dyDescent="0.25">
      <c r="A9" s="2" t="str">
        <f>Table1[[#This Row],[spec]]&amp;E9&amp;C9</f>
        <v>subh40</v>
      </c>
      <c r="B9" s="2" t="s">
        <v>9</v>
      </c>
      <c r="C9" s="2">
        <v>40</v>
      </c>
      <c r="D9" s="2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9" t="s">
        <v>21</v>
      </c>
      <c r="F9" s="1">
        <v>48</v>
      </c>
      <c r="G9" s="1">
        <f>IF(E9="v", VLOOKUP(B9, $K$2:$M$4,2)+F9, VLOOKUP(B9,$K$2:$M$4,3))</f>
        <v>120</v>
      </c>
      <c r="H9" s="1">
        <f>IF(E9="v", VLOOKUP(B9,$K$2:$M$4, 3), VLOOKUP(B9,$K$2:$M$4,2)+F9)</f>
        <v>120</v>
      </c>
      <c r="I9" s="1" t="s">
        <v>19</v>
      </c>
    </row>
    <row r="10" spans="1:13" x14ac:dyDescent="0.25">
      <c r="A10" t="str">
        <f>Table1[[#This Row],[spec]]&amp;E10&amp;C10</f>
        <v>comv</v>
      </c>
      <c r="B10" t="s">
        <v>13</v>
      </c>
      <c r="D10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10" t="s">
        <v>8</v>
      </c>
      <c r="F10" s="1"/>
      <c r="G10" s="1">
        <f>IF(E10="v", VLOOKUP(B10, $K$2:$M$4,2)+F10, VLOOKUP(B10,$K$2:$M$4,3))</f>
        <v>72</v>
      </c>
      <c r="H10" s="1">
        <f>IF(E10="v", VLOOKUP(B10,$K$2:$M$4, 3), VLOOKUP(B10,$K$2:$M$4,2)+F10)</f>
        <v>144</v>
      </c>
      <c r="I10" s="1" t="s">
        <v>16</v>
      </c>
    </row>
    <row r="11" spans="1:13" x14ac:dyDescent="0.25">
      <c r="A11" s="2" t="str">
        <f>Table1[[#This Row],[spec]]&amp;E11&amp;C11</f>
        <v>comh</v>
      </c>
      <c r="B11" s="2" t="s">
        <v>13</v>
      </c>
      <c r="C11" s="2"/>
      <c r="D11" s="2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11" t="s">
        <v>21</v>
      </c>
      <c r="F11" s="1"/>
      <c r="G11" s="1">
        <f>IF(E11="v", VLOOKUP(B11, $K$2:$M$4,2)+F11, VLOOKUP(B11,$K$2:$M$4,3))</f>
        <v>144</v>
      </c>
      <c r="H11" s="1">
        <f>IF(E11="v", VLOOKUP(B11,$K$2:$M$4, 3), VLOOKUP(B11,$K$2:$M$4,2)+F11)</f>
        <v>72</v>
      </c>
      <c r="I11" s="1" t="s">
        <v>16</v>
      </c>
    </row>
    <row r="12" spans="1:13" x14ac:dyDescent="0.25">
      <c r="A12" s="2" t="str">
        <f>Table1[[#This Row],[spec]]&amp;E12&amp;C12</f>
        <v>comh30</v>
      </c>
      <c r="B12" s="2" t="s">
        <v>13</v>
      </c>
      <c r="C12" s="2">
        <v>30</v>
      </c>
      <c r="D12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12" t="s">
        <v>21</v>
      </c>
      <c r="F12" s="1">
        <v>36</v>
      </c>
      <c r="G12" s="1">
        <f>IF(E12="v", VLOOKUP(B12, $K$2:$M$4,2)+F12, VLOOKUP(B12,$K$2:$M$4,3))</f>
        <v>144</v>
      </c>
      <c r="H12" s="1">
        <f>IF(E12="v", VLOOKUP(B12,$K$2:$M$4, 3), VLOOKUP(B12,$K$2:$M$4,2)+F12)</f>
        <v>108</v>
      </c>
      <c r="I12" s="1" t="s">
        <v>22</v>
      </c>
    </row>
    <row r="13" spans="1:13" x14ac:dyDescent="0.25">
      <c r="A13" s="2" t="str">
        <f>Table1[[#This Row],[spec]]&amp;E13&amp;C13</f>
        <v>comv30</v>
      </c>
      <c r="B13" s="2" t="s">
        <v>13</v>
      </c>
      <c r="C13" s="2">
        <v>30</v>
      </c>
      <c r="D13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13" t="s">
        <v>8</v>
      </c>
      <c r="F13" s="1">
        <v>30</v>
      </c>
      <c r="G13" s="1">
        <f>IF(E13="v", VLOOKUP(B13, $K$2:$M$4,2)+F13, VLOOKUP(B13,$K$2:$M$4,3))</f>
        <v>102</v>
      </c>
      <c r="H13" s="1">
        <f>IF(E13="v", VLOOKUP(B13,$K$2:$M$4, 3), VLOOKUP(B13,$K$2:$M$4,2)+F13)</f>
        <v>144</v>
      </c>
      <c r="I13" s="1" t="s">
        <v>20</v>
      </c>
    </row>
    <row r="14" spans="1:13" x14ac:dyDescent="0.25">
      <c r="A14" t="str">
        <f>Table1[[#This Row],[spec]]&amp;E14&amp;C14</f>
        <v>comv36</v>
      </c>
      <c r="B14" t="s">
        <v>13</v>
      </c>
      <c r="C14">
        <v>36</v>
      </c>
      <c r="D14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4" t="s">
        <v>8</v>
      </c>
      <c r="F14" s="1">
        <v>36</v>
      </c>
      <c r="G14" s="1">
        <f>IF(E14="v", VLOOKUP(B14, $K$2:$M$4,2)+F14, VLOOKUP(B14,$K$2:$M$4,3))</f>
        <v>108</v>
      </c>
      <c r="H14" s="1">
        <f>IF(E14="v", VLOOKUP(B14,$K$2:$M$4, 3), VLOOKUP(B14,$K$2:$M$4,2)+F14)</f>
        <v>144</v>
      </c>
      <c r="I14" s="1" t="s">
        <v>22</v>
      </c>
    </row>
    <row r="15" spans="1:13" x14ac:dyDescent="0.25">
      <c r="A15" s="2" t="str">
        <f>Table1[[#This Row],[spec]]&amp;E15&amp;C15</f>
        <v>comh36</v>
      </c>
      <c r="B15" s="2" t="s">
        <v>13</v>
      </c>
      <c r="C15" s="2">
        <v>36</v>
      </c>
      <c r="D15" s="2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15" t="s">
        <v>21</v>
      </c>
      <c r="F15" s="1">
        <v>36</v>
      </c>
      <c r="G15" s="1">
        <f>IF(E15="v", VLOOKUP(B15, $K$2:$M$4,2)+F15, VLOOKUP(B15,$K$2:$M$4,3))</f>
        <v>144</v>
      </c>
      <c r="H15" s="1">
        <f>IF(E15="v", VLOOKUP(B15,$K$2:$M$4, 3), VLOOKUP(B15,$K$2:$M$4,2)+F15)</f>
        <v>108</v>
      </c>
      <c r="I15" s="1" t="s">
        <v>22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GBB</cp:lastModifiedBy>
  <dcterms:created xsi:type="dcterms:W3CDTF">2022-02-27T13:56:11Z</dcterms:created>
  <dcterms:modified xsi:type="dcterms:W3CDTF">2022-03-01T09:11:49Z</dcterms:modified>
</cp:coreProperties>
</file>