
<file path=[Content_Types].xml><?xml version="1.0" encoding="utf-8"?>
<Types xmlns="http://schemas.openxmlformats.org/package/2006/content-types">
  <Default Extension="jpeg" ContentType="image/jpeg"/>
  <Default Extension="JPG" ContentType="image/.jp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0480"/>
  </bookViews>
  <sheets>
    <sheet name="新建 Text Documen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4" name="ID_5F514CD21D984A3A9A76D6DB79EDB55F" descr="微信图片_20260703175057_364_56"/>
        <xdr:cNvPicPr>
          <a:picLocks noChangeAspect="1"/>
        </xdr:cNvPicPr>
      </xdr:nvPicPr>
      <xdr:blipFill>
        <a:blip r:embed="rId1"/>
        <a:srcRect t="1354" r="35719" b="22452"/>
        <a:stretch>
          <a:fillRect/>
        </a:stretch>
      </xdr:blipFill>
      <xdr:spPr>
        <a:xfrm>
          <a:off x="12541885" y="3230880"/>
          <a:ext cx="2426335" cy="1729105"/>
        </a:xfrm>
        <a:prstGeom prst="rect">
          <a:avLst/>
        </a:prstGeom>
      </xdr:spPr>
    </xdr:pic>
  </etc:cellImage>
  <etc:cellImage>
    <xdr:pic>
      <xdr:nvPicPr>
        <xdr:cNvPr id="5" name="ID_2BB94DCA47CE4972B3C0D7A49315A9F5"/>
        <xdr:cNvPicPr>
          <a:picLocks noChangeAspect="1"/>
        </xdr:cNvPicPr>
      </xdr:nvPicPr>
      <xdr:blipFill>
        <a:blip r:embed="rId2"/>
        <a:stretch>
          <a:fillRect/>
        </a:stretch>
      </xdr:blipFill>
      <xdr:spPr>
        <a:xfrm>
          <a:off x="12454255" y="419100"/>
          <a:ext cx="3060065" cy="1469390"/>
        </a:xfrm>
        <a:prstGeom prst="rect">
          <a:avLst/>
        </a:prstGeom>
        <a:noFill/>
        <a:ln w="9525">
          <a:noFill/>
        </a:ln>
      </xdr:spPr>
    </xdr:pic>
  </etc:cellImage>
  <etc:cellImage>
    <xdr:pic>
      <xdr:nvPicPr>
        <xdr:cNvPr id="18" name="ID_FCE31C0D9DAB4076A916FF649E50AA12" descr="微信图片_20260703175048_358_56"/>
        <xdr:cNvPicPr>
          <a:picLocks noChangeAspect="1"/>
        </xdr:cNvPicPr>
      </xdr:nvPicPr>
      <xdr:blipFill>
        <a:blip r:embed="rId3"/>
        <a:srcRect l="27216" t="16482" r="19933" b="5750"/>
        <a:stretch>
          <a:fillRect/>
        </a:stretch>
      </xdr:blipFill>
      <xdr:spPr>
        <a:xfrm>
          <a:off x="16040100" y="34199195"/>
          <a:ext cx="2465705" cy="1689735"/>
        </a:xfrm>
        <a:prstGeom prst="rect">
          <a:avLst/>
        </a:prstGeom>
      </xdr:spPr>
    </xdr:pic>
  </etc:cellImage>
  <etc:cellImage>
    <xdr:pic>
      <xdr:nvPicPr>
        <xdr:cNvPr id="13" name="ID_C3B7A559F5BA4AEA991BC91047719634" descr="微信图片_20260703175054_362_56"/>
        <xdr:cNvPicPr>
          <a:picLocks noChangeAspect="1"/>
        </xdr:cNvPicPr>
      </xdr:nvPicPr>
      <xdr:blipFill>
        <a:blip r:embed="rId4"/>
        <a:srcRect l="11169" r="25778" b="14118"/>
        <a:stretch>
          <a:fillRect/>
        </a:stretch>
      </xdr:blipFill>
      <xdr:spPr>
        <a:xfrm>
          <a:off x="12364085" y="24425275"/>
          <a:ext cx="2708275" cy="1570990"/>
        </a:xfrm>
        <a:prstGeom prst="rect">
          <a:avLst/>
        </a:prstGeom>
      </xdr:spPr>
    </xdr:pic>
  </etc:cellImage>
  <etc:cellImage>
    <xdr:pic>
      <xdr:nvPicPr>
        <xdr:cNvPr id="10" name="ID_57E01F984F6E4E94BF9CC091F8A203E6" descr="微信图片_20260703175104_369_56"/>
        <xdr:cNvPicPr/>
      </xdr:nvPicPr>
      <xdr:blipFill>
        <a:blip r:embed="rId5"/>
        <a:stretch>
          <a:fillRect/>
        </a:stretch>
      </xdr:blipFill>
      <xdr:spPr>
        <a:xfrm>
          <a:off x="0" y="0"/>
          <a:ext cx="10058400" cy="5654675"/>
        </a:xfrm>
        <a:prstGeom prst="rect">
          <a:avLst/>
        </a:prstGeom>
      </xdr:spPr>
    </xdr:pic>
  </etc:cellImage>
  <etc:cellImage>
    <xdr:pic>
      <xdr:nvPicPr>
        <xdr:cNvPr id="8" name="ID_9DB64AE761C141759AD11C607E7B5C9D"/>
        <xdr:cNvPicPr>
          <a:picLocks noChangeAspect="1"/>
        </xdr:cNvPicPr>
      </xdr:nvPicPr>
      <xdr:blipFill>
        <a:blip r:embed="rId6"/>
        <a:stretch>
          <a:fillRect/>
        </a:stretch>
      </xdr:blipFill>
      <xdr:spPr>
        <a:xfrm>
          <a:off x="15940405" y="15852140"/>
          <a:ext cx="3358515" cy="1732280"/>
        </a:xfrm>
        <a:prstGeom prst="rect">
          <a:avLst/>
        </a:prstGeom>
        <a:noFill/>
        <a:ln w="9525">
          <a:noFill/>
        </a:ln>
      </xdr:spPr>
    </xdr:pic>
  </etc:cellImage>
  <etc:cellImage>
    <xdr:pic>
      <xdr:nvPicPr>
        <xdr:cNvPr id="6" name="ID_379111D268EA44968D0A214FA8D07D23"/>
        <xdr:cNvPicPr>
          <a:picLocks noChangeAspect="1"/>
        </xdr:cNvPicPr>
      </xdr:nvPicPr>
      <xdr:blipFill>
        <a:blip r:embed="rId7"/>
        <a:srcRect t="20502" r="12763" b="33936"/>
        <a:stretch>
          <a:fillRect/>
        </a:stretch>
      </xdr:blipFill>
      <xdr:spPr>
        <a:xfrm>
          <a:off x="15722600" y="7973695"/>
          <a:ext cx="3315970" cy="1537970"/>
        </a:xfrm>
        <a:prstGeom prst="rect">
          <a:avLst/>
        </a:prstGeom>
        <a:noFill/>
        <a:ln w="9525">
          <a:noFill/>
        </a:ln>
      </xdr:spPr>
    </xdr:pic>
  </etc:cellImage>
  <etc:cellImage>
    <xdr:pic>
      <xdr:nvPicPr>
        <xdr:cNvPr id="2" name="ID_65F05D62B7E8453991A258BF6352E367"/>
        <xdr:cNvPicPr>
          <a:picLocks noChangeAspect="1"/>
        </xdr:cNvPicPr>
      </xdr:nvPicPr>
      <xdr:blipFill>
        <a:blip r:embed="rId8"/>
        <a:srcRect l="39546"/>
        <a:stretch>
          <a:fillRect/>
        </a:stretch>
      </xdr:blipFill>
      <xdr:spPr>
        <a:xfrm>
          <a:off x="12363450" y="2752725"/>
          <a:ext cx="2622550" cy="1388110"/>
        </a:xfrm>
        <a:prstGeom prst="rect">
          <a:avLst/>
        </a:prstGeom>
        <a:noFill/>
        <a:ln w="9525">
          <a:noFill/>
        </a:ln>
      </xdr:spPr>
    </xdr:pic>
  </etc:cellImage>
  <etc:cellImage>
    <xdr:pic>
      <xdr:nvPicPr>
        <xdr:cNvPr id="7" name="ID_38A8014D1E5F4C8FBE06F3D06967BD71"/>
        <xdr:cNvPicPr>
          <a:picLocks noChangeAspect="1"/>
        </xdr:cNvPicPr>
      </xdr:nvPicPr>
      <xdr:blipFill>
        <a:blip r:embed="rId9"/>
        <a:srcRect l="243" t="19375" r="18311" b="34307"/>
        <a:stretch>
          <a:fillRect/>
        </a:stretch>
      </xdr:blipFill>
      <xdr:spPr>
        <a:xfrm>
          <a:off x="12382500" y="6602730"/>
          <a:ext cx="2692400" cy="1424940"/>
        </a:xfrm>
        <a:prstGeom prst="rect">
          <a:avLst/>
        </a:prstGeom>
        <a:noFill/>
        <a:ln w="9525">
          <a:noFill/>
        </a:ln>
      </xdr:spPr>
    </xdr:pic>
  </etc:cellImage>
  <etc:cellImage>
    <xdr:pic>
      <xdr:nvPicPr>
        <xdr:cNvPr id="9" name="ID_F0EF05D891BC43EEA841E9A5034DB818"/>
        <xdr:cNvPicPr>
          <a:picLocks noChangeAspect="1"/>
        </xdr:cNvPicPr>
      </xdr:nvPicPr>
      <xdr:blipFill>
        <a:blip r:embed="rId10"/>
        <a:srcRect l="6854" t="14939" r="9431"/>
        <a:stretch>
          <a:fillRect/>
        </a:stretch>
      </xdr:blipFill>
      <xdr:spPr>
        <a:xfrm>
          <a:off x="12623165" y="8184515"/>
          <a:ext cx="3102610" cy="1668145"/>
        </a:xfrm>
        <a:prstGeom prst="rect">
          <a:avLst/>
        </a:prstGeom>
        <a:noFill/>
        <a:ln w="9525">
          <a:noFill/>
        </a:ln>
      </xdr:spPr>
    </xdr:pic>
  </etc:cellImage>
  <etc:cellImage>
    <xdr:pic>
      <xdr:nvPicPr>
        <xdr:cNvPr id="11" name="ID_E86DA6EE69E446DB92D182F0FC663825"/>
        <xdr:cNvPicPr>
          <a:picLocks noChangeAspect="1"/>
        </xdr:cNvPicPr>
      </xdr:nvPicPr>
      <xdr:blipFill>
        <a:blip r:embed="rId11"/>
        <a:stretch>
          <a:fillRect/>
        </a:stretch>
      </xdr:blipFill>
      <xdr:spPr>
        <a:xfrm>
          <a:off x="15374620" y="11382375"/>
          <a:ext cx="3330575" cy="1461135"/>
        </a:xfrm>
        <a:prstGeom prst="rect">
          <a:avLst/>
        </a:prstGeom>
        <a:noFill/>
        <a:ln w="9525">
          <a:noFill/>
        </a:ln>
      </xdr:spPr>
    </xdr:pic>
  </etc:cellImage>
  <etc:cellImage>
    <xdr:pic>
      <xdr:nvPicPr>
        <xdr:cNvPr id="12" name="ID_ED58FE4F59EC47C0836692FC1DDB0A94"/>
        <xdr:cNvPicPr>
          <a:picLocks noChangeAspect="1"/>
        </xdr:cNvPicPr>
      </xdr:nvPicPr>
      <xdr:blipFill>
        <a:blip r:embed="rId12"/>
        <a:stretch>
          <a:fillRect/>
        </a:stretch>
      </xdr:blipFill>
      <xdr:spPr>
        <a:xfrm>
          <a:off x="12579350" y="12999085"/>
          <a:ext cx="4368165" cy="2115820"/>
        </a:xfrm>
        <a:prstGeom prst="rect">
          <a:avLst/>
        </a:prstGeom>
        <a:noFill/>
        <a:ln w="9525">
          <a:noFill/>
        </a:ln>
      </xdr:spPr>
    </xdr:pic>
  </etc:cellImage>
  <etc:cellImage>
    <xdr:pic>
      <xdr:nvPicPr>
        <xdr:cNvPr id="14" name="ID_C0D6AC0673D14774920FC584CD82B8AC"/>
        <xdr:cNvPicPr>
          <a:picLocks noChangeAspect="1"/>
        </xdr:cNvPicPr>
      </xdr:nvPicPr>
      <xdr:blipFill>
        <a:blip r:embed="rId13"/>
        <a:stretch>
          <a:fillRect/>
        </a:stretch>
      </xdr:blipFill>
      <xdr:spPr>
        <a:xfrm>
          <a:off x="18768695" y="18898235"/>
          <a:ext cx="2414905" cy="2564765"/>
        </a:xfrm>
        <a:prstGeom prst="rect">
          <a:avLst/>
        </a:prstGeom>
        <a:noFill/>
        <a:ln w="9525">
          <a:noFill/>
        </a:ln>
      </xdr:spPr>
    </xdr:pic>
  </etc:cellImage>
</etc:cellImages>
</file>

<file path=xl/sharedStrings.xml><?xml version="1.0" encoding="utf-8"?>
<sst xmlns="http://schemas.openxmlformats.org/spreadsheetml/2006/main" count="106" uniqueCount="101">
  <si>
    <t>测试用例编号</t>
  </si>
  <si>
    <t>测试模块</t>
  </si>
  <si>
    <t>测试前置条件</t>
  </si>
  <si>
    <t>测试步骤</t>
  </si>
  <si>
    <t>预期结果</t>
  </si>
  <si>
    <t>实测结果</t>
  </si>
  <si>
    <t>演示效果</t>
  </si>
  <si>
    <t>TC-01</t>
  </si>
  <si>
    <t>视频流采集模块</t>
  </si>
  <si>
    <t>物理 USB 摄像头已成功挂载</t>
  </si>
  <si>
    <t>1. 启动程序前，执行 v4l2-ctl --list-devices 检查底层摄像头挂载状态。
2. 启动智能监控大屏系统。
3. 观察视频源拉流帧率及 CPU 绑核规则（Core 0）。</t>
  </si>
  <si>
    <t>1. 终端明确打印出 USB Camera 的 /dev/video* 挂载节点，底层识别正常。
2. 实时拉流帧率稳定在 11.4 FPS 左右。
3. 拉流控制线程静态绑定于 Core 0 小核运行。</t>
  </si>
  <si>
    <t>Pass。启动前终端自检输出清晰的 USB 摄像头节点列表；USB 摄像头阻塞式拉流帧率稳定，Core 0 绑核正常，系统大核未受 I/O 中断竞争影响。</t>
  </si>
  <si>
    <t>TC-02</t>
  </si>
  <si>
    <t>程序正常运行，摄像头已连接，本地包含测试视频</t>
  </si>
  <si>
    <t>1. 在 Qt 界面点击“导入录像”导入 MP4 文件。</t>
  </si>
  <si>
    <t>1. 画面接近无缝切换至视频文件，程序无卡顿闪退。</t>
  </si>
  <si>
    <t>Pass。画面切换瞬间平滑无缝；视频播放完毕后终端打印回退提示，1秒内成功切回物理摄像头画面。</t>
  </si>
  <si>
    <t>通过网盘分享的文件：微信视频2026-07-05_171853_323.mp4
链接: https://pan.baidu.com/s/1ljSGnfUnbzbHqyC3qaKymQ?pwd=435d 提取码: 435d 
--来自百度网盘超级会员v3的分享</t>
  </si>
  <si>
    <t>2. 观察视频播放完毕后的系统反应。</t>
  </si>
  <si>
    <t>2. 视频播放完毕后，自动切回 USB 摄像头实时画面。</t>
  </si>
  <si>
    <t>TC-03</t>
  </si>
  <si>
    <t>数据总线模块</t>
  </si>
  <si>
    <t>系统多线程高并发运行</t>
  </si>
  <si>
    <t>1. 开启 htop 监控 CPU 状态。</t>
  </si>
  <si>
    <t>1. Core 2/3 大核占用率持续保持 95% 以上，Core 0 小核保持 55% 左右，无线程竞争死锁。</t>
  </si>
  <si>
    <t>Pass。基于原子屏障 of SPSC 无锁环形队列运行良好，大核算力全开（达 98%），满载运行 4 小时无假死或内核态阻塞。</t>
  </si>
  <si>
    <t>2. 让系统高负荷连续运行超 4 小时，观察多线程并发状态。</t>
  </si>
  <si>
    <t>2. 系统连续运行无崩溃、无主频下跌。</t>
  </si>
  <si>
    <t>TC-04</t>
  </si>
  <si>
    <t>AI视觉推理模块</t>
  </si>
  <si>
    <t>输入包含远处“手套/眼镜/安全帽”等小目标的画面</t>
  </si>
  <si>
    <t>1. 让受试人员站在距摄像头 3-5 米外。</t>
  </si>
  <si>
    <t>1. 依托 QAT 量化技术，小目标特征未塌陷，UI 界面依然能稳定画出红色违规框，置信度保持在 0.45 以上。</t>
  </si>
  <si>
    <t>Pass。QAT INT8 模型推理精度优良，远处手套等微小特征未被截断抹平，置信度稳定在 0.52 以上。</t>
  </si>
  <si>
    <t>2. 观察系统对“未戴手套”、“未戴眼镜”等微小特征的检出率。</t>
  </si>
  <si>
    <t>2. 微小特征未发生传统 PTQ 导致的特征抹平漏报。</t>
  </si>
  <si>
    <t>TC-05</t>
  </si>
  <si>
    <t>开启 ByteTrack 追踪模块</t>
  </si>
  <si>
    <t>1. 安排两名工人（ID:1, ID:2）在镜头前交叉走动。</t>
  </si>
  <si>
    <t>1. 两人交叉或被遮挡后重新出现时，追踪 ID 不发生转变。</t>
  </si>
  <si>
    <t>Pass。复杂遮挡重现后，卡尔曼滤波成功捞回原 ID 并继续追踪，状态防抖正常，ID 未频繁跳变。</t>
  </si>
  <si>
    <t>2. 安排工人短暂走到障碍物后方（遮挡 15 帧以上）再走出。</t>
  </si>
  <si>
    <t>2. 避免了因为 ID 频繁跳变引起的冗余 I/O 写入。</t>
  </si>
  <si>
    <t>TC-06</t>
  </si>
  <si>
    <t>软硬联动模块</t>
  </si>
  <si>
    <t>1号小核裸机固件已加载，硬件连接正常</t>
  </si>
  <si>
    <t>1. 模拟工人摘下安全帽（违规），观察从核蜂鸣器反应。</t>
  </si>
  <si>
    <t>1. 摘下帽子瞬间，从核 GPIO 立刻拉高，蜂鸣器长鸣报警。</t>
  </si>
  <si>
    <t>Pass。从核终端打印握手就绪日志，OpenAMP 联动顺畅；经过示波器精密测量，主核下发违规判决至从核响应的物理时延平均值仅为 620微秒 (μs)，远低于 1 毫秒 (ms) 的设计指标，实现了微秒级极速制动。</t>
  </si>
  <si>
    <t>2. 模拟工人重新戴上安全帽（合规），观察从核状态。</t>
  </si>
  <si>
    <t>2. 戴上帽子瞬间，触发“洗白”，从核蜂鸣器立即停止。</t>
  </si>
  <si>
    <t>TC-07</t>
  </si>
  <si>
    <t>软硬联动与环境检测</t>
  </si>
  <si>
    <t>1. OpenAMP 底层通信链路已就绪。
2. 从核已接入火焰、有害气体及温湿度传感器并满载运行。</t>
  </si>
  <si>
    <t>1. 物理触发火焰与有害气体传感器，向从核注入硬件中断与 状态数字信号。</t>
  </si>
  <si>
    <t>1. rx_task 极速捕获中断并渲染 UI，报警端到端延迟 &lt; 20ms，有害气体状态读取精准。</t>
  </si>
  <si>
    <t>Pass。火焰与有害气体硬中断抢占机制测试通过。在 50ms 模拟抖动下无闪烁；温湿度环境数据大屏实时刷新无误。</t>
  </si>
  <si>
    <t>2. 模拟 50ms 内的临界电平抖动，并读取 AHT20 温湿度传感器数据，观察界面显示。</t>
  </si>
  <si>
    <t>2. 排除抖动干扰，报警状态锁定 500ms 后重置，温湿度环境数据大屏每 2s 稳定刷新，无闪烁现象。</t>
  </si>
  <si>
    <t>TC-08</t>
  </si>
  <si>
    <t>UI交互渲染模块</t>
  </si>
  <si>
    <t>UI 界面处于监控状态</t>
  </si>
  <si>
    <t>1. 启动视频拉流，观察监控大屏画面是否有撕裂或相位滞后现象。</t>
  </si>
  <si>
    <t>画面通过零拷贝图像指针进行原位映射，视频流畅无撕裂，帧率稳定在 11.4 FPS。</t>
  </si>
  <si>
    <t>Pass。零拷贝渲染极大地降低了内存拷贝开销，视频在大屏幕原位渲染平滑流畅，帧率达到 11.4 FPS。</t>
  </si>
  <si>
    <t>TC-09</t>
  </si>
  <si>
    <t>系统处于正常运行状态</t>
  </si>
  <si>
    <t>1. 核对侧边栏的 CPU 温度和负载百分比，与底层终端 htop 监控值对比。</t>
  </si>
  <si>
    <t>解析 /proc/stat 与 /sys/class/thermal 获得的数据精准在 UI 看板刷新，每 2 秒自刷新且与终端一致。</t>
  </si>
  <si>
    <t>Pass。硬件监控看板数据刷新机制正常，CPU 负载与温度动态展示无误，与底层 htop 实测完全一致。</t>
  </si>
  <si>
    <t>TC-10</t>
  </si>
  <si>
    <t>本地存储模块</t>
  </si>
  <si>
    <t>触发违规事件</t>
  </si>
  <si>
    <t>1. 模拟违规事件发生，观察专职 I/O 线程在后台执行 JPEG 编码和 CSV 写入时的 UI 流畅度。</t>
  </si>
  <si>
    <t>异步后台队列剥离写盘，JPEG 快照与 CSV 日志顺利落盘，大屏前台渲染无卡死或跳帧现象。</t>
  </si>
  <si>
    <t>Pass。违规抓拍与日志异步写盘机制运行良好，证据不丢失，且消除了 I/O 阻塞对前台 GUI 帧率的影响。</t>
  </si>
  <si>
    <t>TC-11</t>
  </si>
  <si>
    <t>violations_data 目录空间报警阈值已配</t>
  </si>
  <si>
    <t>1. 向 violations_data 强行拷入大文件，使磁盘分区占用达到 85% 以上，触发一次新违规。</t>
  </si>
  <si>
    <t>系统主动拦截溢出风险，按时间戳升序自动删除最旧的 20% 照片档案，后续写盘正常。</t>
  </si>
  <si>
    <t>Pass。分区占用率超 85% 后自动触发自清洁机制，成功按时间戳升序清理 1500 张旧照片，新抓拍顺利写入。</t>
  </si>
  <si>
    <t>TC-12</t>
  </si>
  <si>
    <t>安全可靠性保障模块</t>
  </si>
  <si>
    <t>1. 主从核通过 OpenAMP 初始化成功。
2. 心跳监控线程 heartbeat_task 已启动，周期 500ms。</t>
  </si>
  <si>
    <t>1. 监测正常运行时从核对心跳包的应答状态。</t>
  </si>
  <si>
    <t>1. 主从核以 500ms 周期稳定发包。</t>
  </si>
  <si>
    <t>Pass。心跳线程真机测试通过。主核人为挂起后，从核在 2s 内准确检测并报警，且串口成功打印失联日志。</t>
  </si>
  <si>
    <t>2. 在主核人为挂起 AI 业务线程，观察心跳是否丢失并验证从核报警动作。</t>
  </si>
  <si>
    <t>2. 主核心跳丢失 2s（4次超时）后，从核串口捕获异常并打印主从失联日志。</t>
  </si>
  <si>
    <t>TC-13</t>
  </si>
  <si>
    <t>1. 飞腾底层 fwdt 硬件看门狗驱动已加载。
2. 从核 Fail-Safe 自愈逻辑处于监听状态。</t>
  </si>
  <si>
    <t>1. 模拟主核异常挂死导致心跳中断，监测从核接管与看门狗冷重启反应。</t>
  </si>
  <si>
    <t>1. 心跳中断 2s 后从核接管并停止向 WDT 喂狗。
2. 停止喂狗 10s 后 WDT 超时溢出，硬件强制复位芯片冷重启系统。</t>
  </si>
  <si>
    <t>Pass。主核宕机后从核瞬间接管，WDT 超时 10s 后芯片执行硬件 cold reset 成功冷重启并恢复自愈。</t>
  </si>
  <si>
    <t>TC-14</t>
  </si>
  <si>
    <t>智能安全顾问模块</t>
  </si>
  <si>
    <t>1. 系统网络畅通且配置了 DeepSeek API Key。
2. 滑动窗口与 UI 日志渲染激活。
3.后台已配置有效的飞书 (Feishu) Webhook 机器人链接。</t>
  </si>
  <si>
    <t>1. 触发违规，观察 DeepSeek 异步调用、整改建议及 UI 字符表现（规避表情符号）。
2. 在 10s 内连续触发多次违规，观察数量聚合表现。
3. 观察系统是否通过异步脚本将该违规信息及整改建议同步推送到飞书群聊。</t>
  </si>
  <si>
    <t>1. 异步返回整改建议，无表情符方框乱码，平均延迟 &lt; 2s。
2. 10s 滑动时间窗口内的违规事件成功在左下角进行数量聚合。
3. 飞书机器人能实时接收到违规警报推送，且推送过程不阻塞主界面。</t>
  </si>
  <si>
    <t>Pass。DeepSeek API 成功异步接入且无 UI 乱码方框，滑动窗口违规事件数量聚合展示正常；同时外挂飞书 Webhook 脚本触发成功，云端消息推送实时触达，主线程无阻塞。</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</si>
</sst>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8"/>
      <color rgb="FFFFFFFF"/>
      <name val="Arial"/>
      <charset val="134"/>
    </font>
    <font>
      <sz val="8"/>
      <color theme="1"/>
      <name val="Arial"/>
      <charset val="134"/>
    </font>
    <font>
      <b/>
      <sz val="11"/>
      <name val="宋体"/>
      <charset val="134"/>
    </font>
    <font>
      <b/>
      <sz val="12"/>
      <color theme="1"/>
      <name val="宋体"/>
      <charset val="134"/>
    </font>
    <font>
      <sz val="11"/>
      <name val="宋体"/>
      <charset val="134"/>
    </font>
    <font>
      <sz val="8"/>
      <color theme="1"/>
      <name val="宋体"/>
      <charset val="134"/>
    </font>
    <font>
      <u/>
      <sz val="11"/>
      <color rgb="FF0000FF"/>
      <name val="等线"/>
      <charset val="0"/>
      <scheme val="minor"/>
    </font>
    <font>
      <u/>
      <sz val="11"/>
      <color rgb="FF800080"/>
      <name val="等线"/>
      <charset val="0"/>
      <scheme val="minor"/>
    </font>
    <font>
      <sz val="11"/>
      <color rgb="FFFF0000"/>
      <name val="等线"/>
      <charset val="134"/>
      <scheme val="minor"/>
    </font>
    <font>
      <sz val="18"/>
      <color theme="3"/>
      <name val="等线 Light"/>
      <charset val="134"/>
      <scheme val="major"/>
    </font>
    <font>
      <i/>
      <sz val="11"/>
      <color rgb="FF7F7F7F"/>
      <name val="等线"/>
      <charset val="134"/>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134"/>
      <scheme val="minor"/>
    </font>
    <font>
      <b/>
      <sz val="11"/>
      <color rgb="FF3F3F3F"/>
      <name val="等线"/>
      <charset val="134"/>
      <scheme val="minor"/>
    </font>
    <font>
      <b/>
      <sz val="11"/>
      <color rgb="FFFA7D00"/>
      <name val="等线"/>
      <charset val="134"/>
      <scheme val="minor"/>
    </font>
    <font>
      <b/>
      <sz val="11"/>
      <color theme="0"/>
      <name val="等线"/>
      <charset val="134"/>
      <scheme val="minor"/>
    </font>
    <font>
      <sz val="11"/>
      <color rgb="FFFA7D00"/>
      <name val="等线"/>
      <charset val="134"/>
      <scheme val="minor"/>
    </font>
    <font>
      <b/>
      <sz val="11"/>
      <color theme="1"/>
      <name val="等线"/>
      <charset val="134"/>
      <scheme val="minor"/>
    </font>
    <font>
      <sz val="11"/>
      <color rgb="FF006100"/>
      <name val="等线"/>
      <charset val="134"/>
      <scheme val="minor"/>
    </font>
    <font>
      <sz val="11"/>
      <color rgb="FF9C0006"/>
      <name val="等线"/>
      <charset val="134"/>
      <scheme val="minor"/>
    </font>
    <font>
      <sz val="11"/>
      <color rgb="FF9C5700"/>
      <name val="等线"/>
      <charset val="134"/>
      <scheme val="minor"/>
    </font>
    <font>
      <sz val="11"/>
      <color theme="0"/>
      <name val="等线"/>
      <charset val="134"/>
      <scheme val="minor"/>
    </font>
  </fonts>
  <fills count="35">
    <fill>
      <patternFill patternType="none"/>
    </fill>
    <fill>
      <patternFill patternType="gray125"/>
    </fill>
    <fill>
      <patternFill patternType="solid">
        <fgColor rgb="FF4F81BD"/>
        <bgColor indexed="64"/>
      </patternFill>
    </fill>
    <fill>
      <patternFill patternType="solid">
        <fgColor rgb="FFF9F9F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 fillId="0" borderId="0">
      <alignment vertical="center"/>
    </xf>
    <xf numFmtId="0" fontId="8" fillId="0" borderId="0">
      <alignment vertical="center"/>
    </xf>
    <xf numFmtId="0" fontId="0" fillId="4" borderId="15">
      <alignment vertical="center"/>
    </xf>
    <xf numFmtId="0" fontId="9" fillId="0" borderId="0">
      <alignment vertical="center"/>
    </xf>
    <xf numFmtId="0" fontId="10" fillId="0" borderId="0">
      <alignment vertical="center"/>
    </xf>
    <xf numFmtId="0" fontId="11" fillId="0" borderId="0">
      <alignment vertical="center"/>
    </xf>
    <xf numFmtId="0" fontId="12" fillId="0" borderId="16">
      <alignment vertical="center"/>
    </xf>
    <xf numFmtId="0" fontId="13" fillId="0" borderId="17">
      <alignment vertical="center"/>
    </xf>
    <xf numFmtId="0" fontId="14" fillId="0" borderId="18">
      <alignment vertical="center"/>
    </xf>
    <xf numFmtId="0" fontId="14" fillId="0" borderId="0">
      <alignment vertical="center"/>
    </xf>
    <xf numFmtId="0" fontId="15" fillId="5" borderId="19">
      <alignment vertical="center"/>
    </xf>
    <xf numFmtId="0" fontId="16" fillId="6" borderId="20">
      <alignment vertical="center"/>
    </xf>
    <xf numFmtId="0" fontId="17" fillId="6" borderId="19">
      <alignment vertical="center"/>
    </xf>
    <xf numFmtId="0" fontId="18" fillId="7" borderId="21">
      <alignment vertical="center"/>
    </xf>
    <xf numFmtId="0" fontId="19" fillId="0" borderId="22">
      <alignment vertical="center"/>
    </xf>
    <xf numFmtId="0" fontId="20" fillId="0" borderId="23">
      <alignment vertical="center"/>
    </xf>
    <xf numFmtId="0" fontId="21" fillId="8" borderId="0">
      <alignment vertical="center"/>
    </xf>
    <xf numFmtId="0" fontId="22" fillId="9" borderId="0">
      <alignment vertical="center"/>
    </xf>
    <xf numFmtId="0" fontId="23" fillId="10" borderId="0">
      <alignment vertical="center"/>
    </xf>
    <xf numFmtId="0" fontId="24" fillId="11" borderId="0">
      <alignment vertical="center"/>
    </xf>
    <xf numFmtId="0" fontId="0" fillId="12" borderId="0">
      <alignment vertical="center"/>
    </xf>
    <xf numFmtId="0" fontId="0" fillId="13" borderId="0">
      <alignment vertical="center"/>
    </xf>
    <xf numFmtId="0" fontId="0" fillId="14" borderId="0">
      <alignment vertical="center"/>
    </xf>
    <xf numFmtId="0" fontId="24" fillId="15" borderId="0">
      <alignment vertical="center"/>
    </xf>
    <xf numFmtId="0" fontId="0" fillId="16" borderId="0">
      <alignment vertical="center"/>
    </xf>
    <xf numFmtId="0" fontId="0" fillId="17" borderId="0">
      <alignment vertical="center"/>
    </xf>
    <xf numFmtId="0" fontId="0" fillId="18" borderId="0">
      <alignment vertical="center"/>
    </xf>
    <xf numFmtId="0" fontId="24" fillId="19" borderId="0">
      <alignment vertical="center"/>
    </xf>
    <xf numFmtId="0" fontId="0" fillId="20" borderId="0">
      <alignment vertical="center"/>
    </xf>
    <xf numFmtId="0" fontId="0" fillId="21" borderId="0">
      <alignment vertical="center"/>
    </xf>
    <xf numFmtId="0" fontId="0" fillId="22" borderId="0">
      <alignment vertical="center"/>
    </xf>
    <xf numFmtId="0" fontId="24" fillId="23" borderId="0">
      <alignment vertical="center"/>
    </xf>
    <xf numFmtId="0" fontId="0" fillId="24" borderId="0">
      <alignment vertical="center"/>
    </xf>
    <xf numFmtId="0" fontId="0" fillId="25" borderId="0">
      <alignment vertical="center"/>
    </xf>
    <xf numFmtId="0" fontId="0" fillId="26" borderId="0">
      <alignment vertical="center"/>
    </xf>
    <xf numFmtId="0" fontId="24" fillId="27" borderId="0">
      <alignment vertical="center"/>
    </xf>
    <xf numFmtId="0" fontId="0" fillId="28" borderId="0">
      <alignment vertical="center"/>
    </xf>
    <xf numFmtId="0" fontId="0" fillId="29" borderId="0">
      <alignment vertical="center"/>
    </xf>
    <xf numFmtId="0" fontId="0" fillId="30" borderId="0">
      <alignment vertical="center"/>
    </xf>
    <xf numFmtId="0" fontId="24" fillId="31" borderId="0">
      <alignment vertical="center"/>
    </xf>
    <xf numFmtId="0" fontId="0" fillId="32" borderId="0">
      <alignment vertical="center"/>
    </xf>
    <xf numFmtId="0" fontId="0" fillId="33" borderId="0">
      <alignment vertical="center"/>
    </xf>
    <xf numFmtId="0" fontId="0" fillId="34" borderId="0">
      <alignment vertical="center"/>
    </xf>
  </cellStyleXfs>
  <cellXfs count="38">
    <xf numFmtId="0" fontId="0" fillId="0" borderId="0" xfId="0" applyAlignment="1">
      <alignment vertical="center"/>
    </xf>
    <xf numFmtId="0" fontId="1" fillId="2" borderId="0" xfId="0" applyFont="1" applyFill="1" applyAlignment="1">
      <alignment vertical="center"/>
    </xf>
    <xf numFmtId="0" fontId="2" fillId="3" borderId="0" xfId="0" applyFont="1" applyFill="1" applyAlignment="1">
      <alignment vertical="center"/>
    </xf>
    <xf numFmtId="0" fontId="2" fillId="0" borderId="0" xfId="0" applyFont="1" applyAlignment="1">
      <alignment vertical="center"/>
    </xf>
    <xf numFmtId="0" fontId="0" fillId="0" borderId="0" xfId="0" applyAlignment="1"/>
    <xf numFmtId="0" fontId="3" fillId="2" borderId="1" xfId="0" applyFont="1" applyFill="1" applyBorder="1" applyAlignment="1">
      <alignment horizontal="center" vertical="center" wrapText="1"/>
    </xf>
    <xf numFmtId="0" fontId="4" fillId="2" borderId="0" xfId="0" applyFont="1" applyFill="1" applyAlignment="1">
      <alignment horizontal="center" vertical="center"/>
    </xf>
    <xf numFmtId="0" fontId="2" fillId="2" borderId="0" xfId="0" applyFont="1" applyFill="1" applyAlignment="1">
      <alignment horizontal="center" vertical="center"/>
    </xf>
    <xf numFmtId="0" fontId="5" fillId="0" borderId="1" xfId="0" applyFont="1" applyBorder="1" applyAlignment="1">
      <alignment horizontal="center" vertical="center" wrapText="1"/>
    </xf>
    <xf numFmtId="0" fontId="5" fillId="0" borderId="1" xfId="0" applyFont="1" applyBorder="1" applyAlignment="1">
      <alignment horizontal="left" vertical="center" wrapText="1"/>
    </xf>
    <xf numFmtId="0" fontId="2" fillId="3" borderId="1" xfId="0" applyFont="1" applyFill="1" applyBorder="1" applyAlignment="1">
      <alignment vertical="center"/>
    </xf>
    <xf numFmtId="0" fontId="6" fillId="3" borderId="2" xfId="0" applyFont="1" applyFill="1" applyBorder="1" applyAlignment="1">
      <alignment horizontal="center" vertical="center" wrapText="1"/>
    </xf>
    <xf numFmtId="0" fontId="0" fillId="0" borderId="3" xfId="0" applyBorder="1" applyAlignment="1"/>
    <xf numFmtId="0" fontId="6" fillId="3" borderId="3" xfId="0" applyFont="1" applyFill="1" applyBorder="1" applyAlignment="1">
      <alignment horizontal="center" vertical="center"/>
    </xf>
    <xf numFmtId="0" fontId="2" fillId="0" borderId="2" xfId="0" applyFont="1" applyBorder="1" applyAlignment="1">
      <alignment horizontal="center" vertical="center"/>
    </xf>
    <xf numFmtId="0" fontId="2" fillId="0" borderId="3"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4" xfId="0" applyFont="1" applyFill="1" applyBorder="1" applyAlignment="1">
      <alignment horizontal="center" vertical="center"/>
    </xf>
    <xf numFmtId="0" fontId="2" fillId="3" borderId="1" xfId="0" applyFont="1" applyFill="1" applyBorder="1" applyAlignment="1">
      <alignment horizontal="center" vertical="center"/>
    </xf>
    <xf numFmtId="0" fontId="2" fillId="3" borderId="5" xfId="0" applyFont="1" applyFill="1" applyBorder="1" applyAlignment="1">
      <alignment horizontal="center" vertical="center"/>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2" fillId="3" borderId="10" xfId="0" applyFont="1" applyFill="1" applyBorder="1" applyAlignment="1">
      <alignment horizontal="center" vertical="center"/>
    </xf>
    <xf numFmtId="0" fontId="2" fillId="0" borderId="2" xfId="0" applyFont="1" applyBorder="1" applyAlignment="1">
      <alignment vertical="center"/>
    </xf>
    <xf numFmtId="0" fontId="2" fillId="0" borderId="0" xfId="0" applyFont="1" applyAlignment="1">
      <alignment horizontal="center" vertical="center"/>
    </xf>
    <xf numFmtId="0" fontId="0" fillId="0" borderId="11" xfId="0" applyBorder="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2" xfId="0" applyBorder="1" applyAlignment="1"/>
    <xf numFmtId="0" fontId="0" fillId="0" borderId="1" xfId="0" applyBorder="1" applyAlignment="1"/>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0" xfId="0"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jpeg"/><Relationship Id="rId4" Type="http://schemas.openxmlformats.org/officeDocument/2006/relationships/image" Target="media/image4.jpeg"/><Relationship Id="rId3" Type="http://schemas.openxmlformats.org/officeDocument/2006/relationships/image" Target="media/image3.jpeg"/><Relationship Id="rId2" Type="http://schemas.openxmlformats.org/officeDocument/2006/relationships/image" Target="media/image2.png"/><Relationship Id="rId13" Type="http://schemas.openxmlformats.org/officeDocument/2006/relationships/image" Target="media/image13.png"/><Relationship Id="rId12" Type="http://schemas.openxmlformats.org/officeDocument/2006/relationships/image" Target="media/image12.png"/><Relationship Id="rId11" Type="http://schemas.openxmlformats.org/officeDocument/2006/relationships/image" Target="media/image11.png"/><Relationship Id="rId10" Type="http://schemas.openxmlformats.org/officeDocument/2006/relationships/image" Target="media/image10.png"/><Relationship Id="rId1" Type="http://schemas.openxmlformats.org/officeDocument/2006/relationships/image" Target="media/image1.jpeg"/></Relationships>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www.wps.cn/officeDocument/2020/cellImage" Target="cellimag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2"/>
  <sheetViews>
    <sheetView showGridLines="0" tabSelected="1" topLeftCell="D1" workbookViewId="0">
      <selection activeCell="M22" sqref="M22:P22"/>
    </sheetView>
  </sheetViews>
  <sheetFormatPr defaultColWidth="9" defaultRowHeight="14"/>
  <cols>
    <col min="1" max="1" width="12" style="4" customWidth="1"/>
    <col min="2" max="2" width="20" style="4" customWidth="1"/>
    <col min="3" max="3" width="25" style="4" customWidth="1"/>
    <col min="4" max="6" width="35" style="4" customWidth="1"/>
    <col min="7" max="7" width="35.5583333333333" style="4" customWidth="1"/>
  </cols>
  <sheetData>
    <row r="1" s="1" customFormat="1" ht="29" customHeight="1" spans="1:12">
      <c r="A1" s="5" t="s">
        <v>0</v>
      </c>
      <c r="B1" s="5" t="s">
        <v>1</v>
      </c>
      <c r="C1" s="5" t="s">
        <v>2</v>
      </c>
      <c r="D1" s="5" t="s">
        <v>3</v>
      </c>
      <c r="E1" s="5" t="s">
        <v>4</v>
      </c>
      <c r="F1" s="5" t="s">
        <v>5</v>
      </c>
      <c r="G1" s="6" t="s">
        <v>6</v>
      </c>
      <c r="H1" s="7"/>
      <c r="I1" s="7"/>
      <c r="J1" s="7"/>
      <c r="K1" s="7"/>
    </row>
    <row r="2" s="2" customFormat="1" ht="112" customHeight="1" spans="1:12">
      <c r="A2" s="8" t="s">
        <v>7</v>
      </c>
      <c r="B2" s="8" t="s">
        <v>8</v>
      </c>
      <c r="C2" s="9" t="s">
        <v>9</v>
      </c>
      <c r="D2" s="9" t="s">
        <v>10</v>
      </c>
      <c r="E2" s="9" t="s">
        <v>11</v>
      </c>
      <c r="F2" s="8" t="s">
        <v>12</v>
      </c>
      <c r="G2" s="10" t="str">
        <f>_xlfn.DISPIMG("ID_2BB94DCA47CE4972B3C0D7A49315A9F5",1)</f>
        <v>=DISPIMG("ID_2BB94DCA47CE4972B3C0D7A49315A9F5",1)</v>
      </c>
    </row>
    <row r="3" s="2" customFormat="1" ht="46" customHeight="1" spans="1:12">
      <c r="A3" s="8" t="s">
        <v>13</v>
      </c>
      <c r="B3" s="8" t="s">
        <v>8</v>
      </c>
      <c r="C3" s="9" t="s">
        <v>14</v>
      </c>
      <c r="D3" s="9" t="s">
        <v>15</v>
      </c>
      <c r="E3" s="9" t="s">
        <v>16</v>
      </c>
      <c r="F3" s="8" t="s">
        <v>17</v>
      </c>
      <c r="G3" s="11" t="s">
        <v>18</v>
      </c>
    </row>
    <row r="4" s="3" customFormat="1" ht="29" customHeight="1" spans="1:12">
      <c r="A4" s="12"/>
      <c r="B4" s="12"/>
      <c r="C4" s="12"/>
      <c r="D4" s="9" t="s">
        <v>19</v>
      </c>
      <c r="E4" s="9" t="s">
        <v>20</v>
      </c>
      <c r="F4" s="12"/>
      <c r="G4" s="13"/>
    </row>
    <row r="5" s="3" customFormat="1" ht="46" customHeight="1" spans="1:12">
      <c r="A5" s="8" t="s">
        <v>21</v>
      </c>
      <c r="B5" s="8" t="s">
        <v>22</v>
      </c>
      <c r="C5" s="9" t="s">
        <v>23</v>
      </c>
      <c r="D5" s="9" t="s">
        <v>24</v>
      </c>
      <c r="E5" s="9" t="s">
        <v>25</v>
      </c>
      <c r="F5" s="8" t="s">
        <v>26</v>
      </c>
      <c r="G5" s="14" t="str">
        <f>_xlfn.DISPIMG("ID_65F05D62B7E8453991A258BF6352E367",1)</f>
        <v>=DISPIMG("ID_65F05D62B7E8453991A258BF6352E367",1)</v>
      </c>
    </row>
    <row r="6" s="2" customFormat="1" ht="60" customHeight="1" spans="1:12">
      <c r="A6" s="12"/>
      <c r="B6" s="12"/>
      <c r="C6" s="12"/>
      <c r="D6" s="9" t="s">
        <v>27</v>
      </c>
      <c r="E6" s="9" t="s">
        <v>28</v>
      </c>
      <c r="F6" s="12"/>
      <c r="G6" s="15"/>
    </row>
    <row r="7" s="2" customFormat="1" ht="46" customHeight="1" spans="1:12">
      <c r="A7" s="8" t="s">
        <v>29</v>
      </c>
      <c r="B7" s="8" t="s">
        <v>30</v>
      </c>
      <c r="C7" s="9" t="s">
        <v>31</v>
      </c>
      <c r="D7" s="9" t="s">
        <v>32</v>
      </c>
      <c r="E7" s="9" t="s">
        <v>33</v>
      </c>
      <c r="F7" s="8" t="s">
        <v>34</v>
      </c>
      <c r="G7" s="16" t="str">
        <f>_xlfn.DISPIMG("ID_5F514CD21D984A3A9A76D6DB79EDB55F",1)</f>
        <v>=DISPIMG("ID_5F514CD21D984A3A9A76D6DB79EDB55F",1)</v>
      </c>
    </row>
    <row r="8" s="3" customFormat="1" ht="72" customHeight="1" spans="1:12">
      <c r="A8" s="12"/>
      <c r="B8" s="12"/>
      <c r="C8" s="12"/>
      <c r="D8" s="9" t="s">
        <v>35</v>
      </c>
      <c r="E8" s="9" t="s">
        <v>36</v>
      </c>
      <c r="F8" s="12"/>
      <c r="G8" s="17"/>
    </row>
    <row r="9" s="3" customFormat="1" ht="46" customHeight="1" spans="1:12">
      <c r="A9" s="8" t="s">
        <v>37</v>
      </c>
      <c r="B9" s="8" t="s">
        <v>30</v>
      </c>
      <c r="C9" s="9" t="s">
        <v>38</v>
      </c>
      <c r="D9" s="9" t="s">
        <v>39</v>
      </c>
      <c r="E9" s="9" t="s">
        <v>40</v>
      </c>
      <c r="F9" s="8" t="s">
        <v>41</v>
      </c>
      <c r="G9" s="14"/>
    </row>
    <row r="10" s="2" customFormat="1" ht="58" customHeight="1" spans="1:12">
      <c r="A10" s="12"/>
      <c r="B10" s="12"/>
      <c r="C10" s="12"/>
      <c r="D10" s="9" t="s">
        <v>42</v>
      </c>
      <c r="E10" s="9" t="s">
        <v>43</v>
      </c>
      <c r="F10" s="12"/>
      <c r="G10" s="15"/>
    </row>
    <row r="11" s="2" customFormat="1" ht="46" customHeight="1" spans="1:12">
      <c r="A11" s="8" t="s">
        <v>44</v>
      </c>
      <c r="B11" s="8" t="s">
        <v>45</v>
      </c>
      <c r="C11" s="9" t="s">
        <v>46</v>
      </c>
      <c r="D11" s="9" t="s">
        <v>47</v>
      </c>
      <c r="E11" s="9" t="s">
        <v>48</v>
      </c>
      <c r="F11" s="8" t="s">
        <v>49</v>
      </c>
      <c r="G11" s="16" t="str">
        <f>_xlfn.DISPIMG("ID_38A8014D1E5F4C8FBE06F3D06967BD71",1)</f>
        <v>=DISPIMG("ID_38A8014D1E5F4C8FBE06F3D06967BD71",1)</v>
      </c>
    </row>
    <row r="12" s="3" customFormat="1" ht="69" customHeight="1" spans="1:12">
      <c r="A12" s="12"/>
      <c r="B12" s="12"/>
      <c r="C12" s="12"/>
      <c r="D12" s="9" t="s">
        <v>50</v>
      </c>
      <c r="E12" s="9" t="s">
        <v>51</v>
      </c>
      <c r="F12" s="12"/>
      <c r="G12" s="18"/>
    </row>
    <row r="13" s="2" customFormat="1" ht="63" customHeight="1" spans="1:12">
      <c r="A13" s="8" t="s">
        <v>52</v>
      </c>
      <c r="B13" s="8" t="s">
        <v>53</v>
      </c>
      <c r="C13" s="9" t="s">
        <v>54</v>
      </c>
      <c r="D13" s="9" t="s">
        <v>55</v>
      </c>
      <c r="E13" s="9" t="s">
        <v>56</v>
      </c>
      <c r="F13" s="8" t="s">
        <v>57</v>
      </c>
      <c r="G13" s="19" t="str">
        <f>_xlfn.DISPIMG("ID_F0EF05D891BC43EEA841E9A5034DB818",1)</f>
        <v>=DISPIMG("ID_F0EF05D891BC43EEA841E9A5034DB818",1)</v>
      </c>
      <c r="H13" s="20" t="str">
        <f>_xlfn.DISPIMG("ID_379111D268EA44968D0A214FA8D07D23",1)</f>
        <v>=DISPIMG("ID_379111D268EA44968D0A214FA8D07D23",1)</v>
      </c>
      <c r="I13" s="21"/>
      <c r="J13" s="21"/>
      <c r="K13" s="21"/>
      <c r="L13" s="22"/>
    </row>
    <row r="14" s="2" customFormat="1" ht="65" customHeight="1" spans="1:12">
      <c r="A14" s="12"/>
      <c r="B14" s="12"/>
      <c r="C14" s="12"/>
      <c r="D14" s="9" t="s">
        <v>58</v>
      </c>
      <c r="E14" s="9" t="s">
        <v>59</v>
      </c>
      <c r="F14" s="12"/>
      <c r="G14" s="19"/>
      <c r="H14" s="23"/>
      <c r="I14" s="24"/>
      <c r="J14" s="24"/>
      <c r="K14" s="24"/>
      <c r="L14" s="25"/>
    </row>
    <row r="15" s="3" customFormat="1" ht="106" customHeight="1" spans="1:12">
      <c r="A15" s="8" t="s">
        <v>60</v>
      </c>
      <c r="B15" s="8" t="s">
        <v>61</v>
      </c>
      <c r="C15" s="9" t="s">
        <v>62</v>
      </c>
      <c r="D15" s="9" t="s">
        <v>63</v>
      </c>
      <c r="E15" s="9" t="s">
        <v>64</v>
      </c>
      <c r="F15" s="8" t="s">
        <v>65</v>
      </c>
      <c r="G15" s="10" t="str">
        <f>_xlfn.DISPIMG("ID_57E01F984F6E4E94BF9CC091F8A203E6",1)</f>
        <v>=DISPIMG("ID_57E01F984F6E4E94BF9CC091F8A203E6",1)</v>
      </c>
    </row>
    <row r="16" s="3" customFormat="1" ht="110" customHeight="1" spans="1:12">
      <c r="A16" s="8" t="s">
        <v>66</v>
      </c>
      <c r="B16" s="8" t="s">
        <v>61</v>
      </c>
      <c r="C16" s="9" t="s">
        <v>67</v>
      </c>
      <c r="D16" s="9" t="s">
        <v>68</v>
      </c>
      <c r="E16" s="9" t="s">
        <v>69</v>
      </c>
      <c r="F16" s="8" t="s">
        <v>70</v>
      </c>
      <c r="G16" s="26" t="str">
        <f>_xlfn.DISPIMG("ID_C3B7A559F5BA4AEA991BC91047719634",1)</f>
        <v>=DISPIMG("ID_C3B7A559F5BA4AEA991BC91047719634",1)</v>
      </c>
      <c r="H16" s="27" t="str">
        <f>_xlfn.DISPIMG("ID_E86DA6EE69E446DB92D182F0FC663825",1)</f>
        <v>=DISPIMG("ID_E86DA6EE69E446DB92D182F0FC663825",1)</v>
      </c>
      <c r="I16" s="27"/>
      <c r="J16" s="27"/>
      <c r="K16" s="27"/>
      <c r="L16" s="27"/>
    </row>
    <row r="17" ht="166" customHeight="1" spans="1:16">
      <c r="A17" s="8" t="s">
        <v>71</v>
      </c>
      <c r="B17" s="8" t="s">
        <v>72</v>
      </c>
      <c r="C17" s="9" t="s">
        <v>73</v>
      </c>
      <c r="D17" s="9" t="s">
        <v>74</v>
      </c>
      <c r="E17" s="9" t="s">
        <v>75</v>
      </c>
      <c r="F17" s="8" t="s">
        <v>76</v>
      </c>
      <c r="G17" s="28" t="str">
        <f>_xlfn.DISPIMG("ID_ED58FE4F59EC47C0836692FC1DDB0A94",1)</f>
        <v>=DISPIMG("ID_ED58FE4F59EC47C0836692FC1DDB0A94",1)</v>
      </c>
      <c r="H17" s="29"/>
      <c r="I17" s="29"/>
      <c r="J17" s="29"/>
    </row>
    <row r="18" ht="90" customHeight="1" spans="1:16">
      <c r="A18" s="8" t="s">
        <v>77</v>
      </c>
      <c r="B18" s="8" t="s">
        <v>72</v>
      </c>
      <c r="C18" s="9" t="s">
        <v>78</v>
      </c>
      <c r="D18" s="9" t="s">
        <v>79</v>
      </c>
      <c r="E18" s="9" t="s">
        <v>80</v>
      </c>
      <c r="F18" s="8" t="s">
        <v>81</v>
      </c>
      <c r="G18" s="12"/>
    </row>
    <row r="19" ht="63" customHeight="1" spans="1:16">
      <c r="A19" s="8" t="s">
        <v>82</v>
      </c>
      <c r="B19" s="8" t="s">
        <v>83</v>
      </c>
      <c r="C19" s="9" t="s">
        <v>84</v>
      </c>
      <c r="D19" s="9" t="s">
        <v>85</v>
      </c>
      <c r="E19" s="9" t="s">
        <v>86</v>
      </c>
      <c r="F19" s="8" t="s">
        <v>87</v>
      </c>
      <c r="G19" s="30"/>
    </row>
    <row r="20" ht="57" customHeight="1" spans="1:16">
      <c r="A20" s="12"/>
      <c r="B20" s="12"/>
      <c r="C20" s="12"/>
      <c r="D20" s="9" t="s">
        <v>88</v>
      </c>
      <c r="E20" s="9" t="s">
        <v>89</v>
      </c>
      <c r="F20" s="12"/>
      <c r="G20" s="31"/>
    </row>
    <row r="21" ht="84" customHeight="1" spans="1:16">
      <c r="A21" s="8" t="s">
        <v>90</v>
      </c>
      <c r="B21" s="8" t="s">
        <v>83</v>
      </c>
      <c r="C21" s="9" t="s">
        <v>91</v>
      </c>
      <c r="D21" s="9" t="s">
        <v>92</v>
      </c>
      <c r="E21" s="9" t="s">
        <v>93</v>
      </c>
      <c r="F21" s="8" t="s">
        <v>94</v>
      </c>
      <c r="G21" s="32"/>
    </row>
    <row r="22" ht="130" customHeight="1" spans="1:16">
      <c r="A22" s="8" t="s">
        <v>95</v>
      </c>
      <c r="B22" s="8" t="s">
        <v>96</v>
      </c>
      <c r="C22" s="9" t="s">
        <v>97</v>
      </c>
      <c r="D22" s="9" t="s">
        <v>98</v>
      </c>
      <c r="E22" s="9" t="s">
        <v>99</v>
      </c>
      <c r="F22" s="8" t="s">
        <v>100</v>
      </c>
      <c r="G22" s="33" t="str">
        <f>_xlfn.DISPIMG("ID_FCE31C0D9DAB4076A916FF649E50AA12",1)</f>
        <v>=DISPIMG("ID_FCE31C0D9DAB4076A916FF649E50AA12",1)</v>
      </c>
      <c r="H22" s="34" t="str">
        <f>_xlfn.DISPIMG("ID_9DB64AE761C141759AD11C607E7B5C9D",1)</f>
        <v>=DISPIMG("ID_9DB64AE761C141759AD11C607E7B5C9D",1)</v>
      </c>
      <c r="I22" s="35"/>
      <c r="J22" s="35"/>
      <c r="K22" s="35"/>
      <c r="L22" s="36"/>
      <c r="M22" s="37" t="str">
        <f>_xlfn.DISPIMG("ID_C0D6AC0673D14774920FC584CD82B8AC",1)</f>
        <v>=DISPIMG("ID_C0D6AC0673D14774920FC584CD82B8AC",1)</v>
      </c>
      <c r="N22" s="37"/>
      <c r="O22" s="37"/>
      <c r="P22" s="37"/>
    </row>
  </sheetData>
  <mergeCells count="41">
    <mergeCell ref="G1:K1"/>
    <mergeCell ref="H16:L16"/>
    <mergeCell ref="G17:J17"/>
    <mergeCell ref="H22:L22"/>
    <mergeCell ref="M22:P22"/>
    <mergeCell ref="A3:A4"/>
    <mergeCell ref="A5:A6"/>
    <mergeCell ref="A7:A8"/>
    <mergeCell ref="A9:A10"/>
    <mergeCell ref="A11:A12"/>
    <mergeCell ref="A13:A14"/>
    <mergeCell ref="A19:A20"/>
    <mergeCell ref="B3:B4"/>
    <mergeCell ref="B5:B6"/>
    <mergeCell ref="B7:B8"/>
    <mergeCell ref="B9:B10"/>
    <mergeCell ref="B11:B12"/>
    <mergeCell ref="B13:B14"/>
    <mergeCell ref="B19:B20"/>
    <mergeCell ref="C3:C4"/>
    <mergeCell ref="C5:C6"/>
    <mergeCell ref="C7:C8"/>
    <mergeCell ref="C9:C10"/>
    <mergeCell ref="C11:C12"/>
    <mergeCell ref="C13:C14"/>
    <mergeCell ref="C19:C20"/>
    <mergeCell ref="F3:F4"/>
    <mergeCell ref="F5:F6"/>
    <mergeCell ref="F7:F8"/>
    <mergeCell ref="F9:F10"/>
    <mergeCell ref="F11:F12"/>
    <mergeCell ref="F13:F14"/>
    <mergeCell ref="F19:F20"/>
    <mergeCell ref="G3:G4"/>
    <mergeCell ref="G5:G6"/>
    <mergeCell ref="G7:G8"/>
    <mergeCell ref="G9:G10"/>
    <mergeCell ref="G11:G12"/>
    <mergeCell ref="G13:G14"/>
    <mergeCell ref="G19:G20"/>
    <mergeCell ref="H13:L14"/>
  </mergeCells>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新建 Text Document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Hola</dc:creator>
  <cp:lastModifiedBy>寒卍</cp:lastModifiedBy>
  <dcterms:created xsi:type="dcterms:W3CDTF">2026-04-26T12:29:00Z</dcterms:created>
  <dcterms:modified xsi:type="dcterms:W3CDTF">2026-07-07T13:20:15Z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8A1B0DD5347341F6B1E20EEB599E3A15_13</vt:lpwstr>
  </property>
  <property fmtid="{D5CDD505-2E9C-101B-9397-08002B2CF9AE}" pid="3" name="KSOProductBuildVer">
    <vt:lpwstr>2052-12.1.0.26895</vt:lpwstr>
  </property>
  <property fmtid="{D5CDD505-2E9C-101B-9397-08002B2CF9AE}" pid="4" name="CalculationRule">
    <vt:i4>0</vt:i4>
  </property>
</Properties>
</file>