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192.168.20.22\vdiusers\TEQUENDAMA_COMERCIO\dmarin\Documents\QUEJAS Y RECLAMOS\QUEJAS 2021\"/>
    </mc:Choice>
  </mc:AlternateContent>
  <xr:revisionPtr revIDLastSave="0" documentId="13_ncr:1_{23ACAB6A-ED5D-42EA-80F2-C54023387BB0}" xr6:coauthVersionLast="45" xr6:coauthVersionMax="47" xr10:uidLastSave="{00000000-0000-0000-0000-000000000000}"/>
  <bookViews>
    <workbookView xWindow="-120" yWindow="-120" windowWidth="20730" windowHeight="11160" tabRatio="762" activeTab="1" xr2:uid="{00000000-000D-0000-FFFF-FFFF00000000}"/>
  </bookViews>
  <sheets>
    <sheet name="T.Rta+Cant. Q&amp;R" sheetId="14" r:id="rId1"/>
    <sheet name="Cierre Q&amp;R" sheetId="15" r:id="rId2"/>
    <sheet name="Satisf. " sheetId="11" r:id="rId3"/>
    <sheet name="Resumen Indicadores" sheetId="4" r:id="rId4"/>
  </sheets>
  <definedNames>
    <definedName name="_xlnm.Print_Area" localSheetId="1">'Cierre Q&amp;R'!$A$1:$P$49</definedName>
    <definedName name="_xlnm.Print_Area" localSheetId="3">'Resumen Indicadores'!$A$1:$U$29</definedName>
    <definedName name="_xlnm.Print_Area" localSheetId="2">'Satisf. '!$A$1:$P$47</definedName>
    <definedName name="_xlnm.Print_Area" localSheetId="0">'T.Rta+Cant. Q&amp;R'!$A$1:$P$83</definedName>
  </definedNames>
  <calcPr calcId="181029"/>
  <customWorkbookViews>
    <customWorkbookView name="Personal" guid="{B481E615-191E-4723-91A1-B5D6203A2181}" maximized="1" windowWidth="1362" windowHeight="523"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70" i="14" l="1"/>
  <c r="D11" i="14"/>
  <c r="E11" i="14" s="1"/>
  <c r="F11" i="14" s="1"/>
  <c r="D13" i="14"/>
  <c r="P5" i="14"/>
  <c r="M54" i="14" s="1"/>
  <c r="O5" i="14"/>
  <c r="O13" i="14" l="1"/>
  <c r="S15" i="4" s="1"/>
  <c r="L13" i="14" l="1"/>
  <c r="P15" i="4" s="1"/>
  <c r="B6" i="14"/>
  <c r="C70" i="14"/>
  <c r="S16" i="4"/>
  <c r="M16" i="4"/>
  <c r="T8" i="4"/>
  <c r="T7" i="4"/>
  <c r="B5" i="15"/>
  <c r="B5" i="14"/>
  <c r="B5" i="11"/>
  <c r="F17" i="15"/>
  <c r="F16" i="15"/>
  <c r="D12" i="15"/>
  <c r="B37" i="15" s="1"/>
  <c r="C36" i="15"/>
  <c r="J12" i="15"/>
  <c r="B43" i="15" s="1"/>
  <c r="P5" i="15"/>
  <c r="H18" i="15" s="1"/>
  <c r="M36" i="15"/>
  <c r="O5" i="15"/>
  <c r="M5" i="15"/>
  <c r="H5" i="15"/>
  <c r="B82" i="14"/>
  <c r="B81" i="14"/>
  <c r="B80" i="14"/>
  <c r="B79" i="14"/>
  <c r="B78" i="14"/>
  <c r="B77" i="14"/>
  <c r="B76" i="14"/>
  <c r="B75" i="14"/>
  <c r="B74" i="14"/>
  <c r="B73" i="14"/>
  <c r="B72" i="14"/>
  <c r="P10" i="14"/>
  <c r="P12" i="14" s="1"/>
  <c r="A10" i="14"/>
  <c r="L15" i="14"/>
  <c r="O6" i="14"/>
  <c r="M6" i="14"/>
  <c r="H6" i="14"/>
  <c r="F15" i="14"/>
  <c r="D15" i="14"/>
  <c r="H15" i="14"/>
  <c r="N15" i="14"/>
  <c r="E15" i="14"/>
  <c r="J15" i="14"/>
  <c r="O15" i="14"/>
  <c r="K15" i="14"/>
  <c r="G15" i="14"/>
  <c r="M15" i="14"/>
  <c r="I15" i="14"/>
  <c r="E13" i="14"/>
  <c r="I15" i="4" s="1"/>
  <c r="F13" i="14"/>
  <c r="J15" i="4" s="1"/>
  <c r="G13" i="14"/>
  <c r="H13" i="14"/>
  <c r="I13" i="14"/>
  <c r="J13" i="14"/>
  <c r="N15" i="4" s="1"/>
  <c r="K13" i="14"/>
  <c r="O15" i="4" s="1"/>
  <c r="M13" i="14"/>
  <c r="Q15" i="4" s="1"/>
  <c r="N13" i="14"/>
  <c r="B67" i="14"/>
  <c r="H15" i="4"/>
  <c r="H5" i="14"/>
  <c r="C54" i="14"/>
  <c r="M5" i="14"/>
  <c r="B65" i="14"/>
  <c r="F14" i="14"/>
  <c r="N14" i="14"/>
  <c r="L14" i="14"/>
  <c r="E14" i="14"/>
  <c r="O5" i="11"/>
  <c r="M5" i="11"/>
  <c r="H5" i="11"/>
  <c r="P5" i="11"/>
  <c r="M34" i="11" s="1"/>
  <c r="B35" i="11"/>
  <c r="C34" i="11"/>
  <c r="T6" i="4"/>
  <c r="P10" i="15" l="1"/>
  <c r="H16" i="15"/>
  <c r="L15" i="4"/>
  <c r="K15" i="4"/>
  <c r="B66" i="14"/>
  <c r="R15" i="4"/>
  <c r="B62" i="14"/>
  <c r="M15" i="4"/>
  <c r="H13" i="15"/>
  <c r="N11" i="11"/>
  <c r="F11" i="11"/>
  <c r="I14" i="14"/>
  <c r="H14" i="14"/>
  <c r="O14" i="14"/>
  <c r="J14" i="14"/>
  <c r="D13" i="15"/>
  <c r="O11" i="11"/>
  <c r="I11" i="11"/>
  <c r="G11" i="11"/>
  <c r="D14" i="14"/>
  <c r="B63" i="14"/>
  <c r="M13" i="15"/>
  <c r="E11" i="11"/>
  <c r="J11" i="11"/>
  <c r="K13" i="15"/>
  <c r="G13" i="15"/>
  <c r="M11" i="11"/>
  <c r="L11" i="11"/>
  <c r="N13" i="15"/>
  <c r="E13" i="15"/>
  <c r="O13" i="15"/>
  <c r="F13" i="15"/>
  <c r="K14" i="14"/>
  <c r="H11" i="11"/>
  <c r="M14" i="14"/>
  <c r="G14" i="14"/>
  <c r="J13" i="15"/>
  <c r="I13" i="15"/>
  <c r="K11" i="11"/>
  <c r="D11" i="11"/>
  <c r="L13" i="15"/>
  <c r="B71" i="14"/>
  <c r="B64" i="14"/>
  <c r="H17" i="15"/>
  <c r="G11" i="14" l="1"/>
  <c r="H11" i="14" s="1"/>
  <c r="I11" i="14" s="1"/>
  <c r="J11" i="14" l="1"/>
  <c r="K11" i="14" s="1"/>
  <c r="L11" i="14" l="1"/>
  <c r="M11" i="14" l="1"/>
  <c r="N11" i="14" l="1"/>
  <c r="O11"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CRISTIAN SILVA</author>
  </authors>
  <commentList>
    <comment ref="G20" authorId="0" shapeId="0" xr:uid="{00000000-0006-0000-0300-000001000000}">
      <text>
        <r>
          <rPr>
            <b/>
            <sz val="9"/>
            <color indexed="81"/>
            <rFont val="Tahoma"/>
            <family val="2"/>
          </rPr>
          <t>CRISTIAN SILVA:</t>
        </r>
        <r>
          <rPr>
            <sz val="9"/>
            <color indexed="81"/>
            <rFont val="Tahoma"/>
            <family val="2"/>
          </rPr>
          <t xml:space="preserve">
Anteriormente se media en forma inversa, % de incumplimiento. Debido a que media incumplimiento, se renombró y se ajustó la meta al 100%</t>
        </r>
      </text>
    </comment>
    <comment ref="G27" authorId="0" shapeId="0" xr:uid="{00000000-0006-0000-0300-000002000000}">
      <text>
        <r>
          <rPr>
            <b/>
            <sz val="9"/>
            <color indexed="81"/>
            <rFont val="Tahoma"/>
            <family val="2"/>
          </rPr>
          <t>CRISTIAN SILVA:</t>
        </r>
        <r>
          <rPr>
            <sz val="9"/>
            <color indexed="81"/>
            <rFont val="Tahoma"/>
            <family val="2"/>
          </rPr>
          <t xml:space="preserve">
La meta anterior era del 98%.  Para el 2017, se replantea el indicador teniendo en cuenta los tiempos programados de producción para la medición de la disponibilidad.</t>
        </r>
      </text>
    </comment>
    <comment ref="G28" authorId="0" shapeId="0" xr:uid="{00000000-0006-0000-0300-000003000000}">
      <text>
        <r>
          <rPr>
            <b/>
            <sz val="9"/>
            <color indexed="81"/>
            <rFont val="Tahoma"/>
            <family val="2"/>
          </rPr>
          <t>CRISTIAN SILVA:</t>
        </r>
        <r>
          <rPr>
            <sz val="9"/>
            <color indexed="81"/>
            <rFont val="Tahoma"/>
            <family val="2"/>
          </rPr>
          <t xml:space="preserve">
Se incrementa la meta de acuerdo al romedio del historial del año anterior</t>
        </r>
      </text>
    </comment>
  </commentList>
</comments>
</file>

<file path=xl/sharedStrings.xml><?xml version="1.0" encoding="utf-8"?>
<sst xmlns="http://schemas.openxmlformats.org/spreadsheetml/2006/main" count="338" uniqueCount="117">
  <si>
    <t>C.I. TEQUENDAMA S.A.S - DIV. REFINERÍA</t>
  </si>
  <si>
    <t>Proceso</t>
  </si>
  <si>
    <t xml:space="preserve">Indicador </t>
  </si>
  <si>
    <t>Frecuencia</t>
  </si>
  <si>
    <t>Meta</t>
  </si>
  <si>
    <t>Año</t>
  </si>
  <si>
    <t>Variables</t>
  </si>
  <si>
    <t>Ene</t>
  </si>
  <si>
    <t>Feb</t>
  </si>
  <si>
    <t>Mar</t>
  </si>
  <si>
    <t>Abr</t>
  </si>
  <si>
    <t>May</t>
  </si>
  <si>
    <t>Jun</t>
  </si>
  <si>
    <t>Jul</t>
  </si>
  <si>
    <t>Ago</t>
  </si>
  <si>
    <t>Sep</t>
  </si>
  <si>
    <t>Oct</t>
  </si>
  <si>
    <t>Nov</t>
  </si>
  <si>
    <t>Dic</t>
  </si>
  <si>
    <t>Fórmula</t>
  </si>
  <si>
    <t>Gestión de la Dirección</t>
  </si>
  <si>
    <t>Gestión Integral</t>
  </si>
  <si>
    <t>Gestión Comercial</t>
  </si>
  <si>
    <t>Gestión de la Producción y Calidad</t>
  </si>
  <si>
    <t>Almacenamiento y Despacho de PT</t>
  </si>
  <si>
    <t>Mantenimiento de Equipos e Infraestructura</t>
  </si>
  <si>
    <t>Desarrollo Humano</t>
  </si>
  <si>
    <t>Gestión de Compras y Almacén</t>
  </si>
  <si>
    <t>Sistemas de la información</t>
  </si>
  <si>
    <t>Resultado</t>
  </si>
  <si>
    <t>Análisis de los Resultados</t>
  </si>
  <si>
    <t>SEGUIMIENTO Y ANÁLISIS DE INDICADORES DE GESTIÓN</t>
  </si>
  <si>
    <t>Gestión de la dirección</t>
  </si>
  <si>
    <t xml:space="preserve">% cumplimiento de actividades pactadas en la revisión Gerencial </t>
  </si>
  <si>
    <t xml:space="preserve">Gestión Integral </t>
  </si>
  <si>
    <t xml:space="preserve">Eficacia de cierre de las Acciones implementadas </t>
  </si>
  <si>
    <t>Cumplimiento del programa de auditorias</t>
  </si>
  <si>
    <t>EDA - Evaluación de Desempeño Ambiental</t>
  </si>
  <si>
    <t>Indicador de Frecuencia (IFA)</t>
  </si>
  <si>
    <t>Indicador de Severidad (ISA)</t>
  </si>
  <si>
    <t>Días Consecutivos sin accidentes laborales</t>
  </si>
  <si>
    <t xml:space="preserve">Gestión Comercial </t>
  </si>
  <si>
    <t>Encuestas de Satisfacción</t>
  </si>
  <si>
    <t>Cumplimiento de pedidos (OTIF)</t>
  </si>
  <si>
    <t>Gestión de la Producción y calidad</t>
  </si>
  <si>
    <t>Nivel de cumplimiento de parámetros de calidad</t>
  </si>
  <si>
    <t>Cumplimiento de la eficacia y seguridad de la carga</t>
  </si>
  <si>
    <t xml:space="preserve">Desarrollo Humano </t>
  </si>
  <si>
    <t>Eficacia de la Formación</t>
  </si>
  <si>
    <t>Cobertura</t>
  </si>
  <si>
    <t>Evaluación De Desempeño</t>
  </si>
  <si>
    <t>Gestión de Compras y almacen</t>
  </si>
  <si>
    <t>Evaluación de proveedores</t>
  </si>
  <si>
    <t>% de Devoluciones de materiales</t>
  </si>
  <si>
    <t>Disponibilidad de la Planta</t>
  </si>
  <si>
    <t>Cumplimiento Plan de mantenimiento</t>
  </si>
  <si>
    <t>Sistemas de Información</t>
  </si>
  <si>
    <t>Eficacia de resolución de solicitudes</t>
  </si>
  <si>
    <t xml:space="preserve">Anual </t>
  </si>
  <si>
    <t>≥</t>
  </si>
  <si>
    <t>=</t>
  </si>
  <si>
    <t xml:space="preserve">Mensual </t>
  </si>
  <si>
    <t xml:space="preserve">≤ </t>
  </si>
  <si>
    <t xml:space="preserve">Semestral </t>
  </si>
  <si>
    <t>Trimestral</t>
  </si>
  <si>
    <t>EDA = (IGA+ICA)/2</t>
  </si>
  <si>
    <t>(Solicitudes Resueltas/Solicitudes Recibidas)x100</t>
  </si>
  <si>
    <t>(No. quejas cerradas eficazmente / No. quejas recibidas) x 100</t>
  </si>
  <si>
    <t>(No. de actividades de formación ejecutadas/ No actividades de formación programadas)x100</t>
  </si>
  <si>
    <t>(N° Asistentes a capacitación/ N° convocados a capacitación) x 100</t>
  </si>
  <si>
    <t>(N° capacitación eficaces/ N° capacitación planificadas) x 100</t>
  </si>
  <si>
    <t>(Promedio Puntaje obtenido/Puntaje máximo)x100</t>
  </si>
  <si>
    <t>(Devolución por incumplimiento de especificaciones /Nº De compras realizadas)x100</t>
  </si>
  <si>
    <t>(No. mantenimientos según plan/ total mttos programados x mes) x 100</t>
  </si>
  <si>
    <t>Indicador</t>
  </si>
  <si>
    <t>(Cantidad de producto conforme /cantidad de producto elaborado mes)x100</t>
  </si>
  <si>
    <t>(Promedio de satisfacción de los clientes/ Promedio obtenido encuestas de satisfacción) x 100</t>
  </si>
  <si>
    <t>(Actividades ejecutadas eficazmente/ Acciones planificadas en el período) x 100</t>
  </si>
  <si>
    <t>(1-(Tiempo perdido por fallas/ Disponibilidad de Tiempo programado para producción))x100</t>
  </si>
  <si>
    <t xml:space="preserve">(Actividades ejecutadas/Actividades pactadas en revisión gerencial) x 100 </t>
  </si>
  <si>
    <t>(No. Pedidos sin faltantes o sin novedades de seguridad /No. de pedidos despachados) x 100</t>
  </si>
  <si>
    <t>(Promedio Puntaje obtenido/puntaje máximo)x100</t>
  </si>
  <si>
    <t>Promedio</t>
  </si>
  <si>
    <t>(# AL x K)/ HHT</t>
  </si>
  <si>
    <t>(# DPAL x K)/ HHT</t>
  </si>
  <si>
    <t>(N° de auditorías ejecutadas/ total auditorias planificadas)x100</t>
  </si>
  <si>
    <t>Total</t>
  </si>
  <si>
    <t>N/A</t>
  </si>
  <si>
    <t>Seguridad Física</t>
  </si>
  <si>
    <t>% Mitigación de riesgos</t>
  </si>
  <si>
    <t>Satisfacción de clientes</t>
  </si>
  <si>
    <t>(Cantidades despachadas/cantidades pedidas) x 100</t>
  </si>
  <si>
    <t>Tiempo de respuesta a QyR</t>
  </si>
  <si>
    <t>Tiempo promedio (días) de respuesta a QyR recibidas en el período</t>
  </si>
  <si>
    <t>Eficacia de cierre de QyR</t>
  </si>
  <si>
    <t>Cantidad de quejas recibidas</t>
  </si>
  <si>
    <t xml:space="preserve">Cumplimiento plan de formación </t>
  </si>
  <si>
    <t>Bin</t>
  </si>
  <si>
    <t>Tiempo prom. De respuesta a Q&amp;R</t>
  </si>
  <si>
    <t>Acumulado</t>
  </si>
  <si>
    <t>N° quejas cerradas eficazmente</t>
  </si>
  <si>
    <t>N° quejas recibidas</t>
  </si>
  <si>
    <t>Período</t>
  </si>
  <si>
    <t>Semestre I</t>
  </si>
  <si>
    <t>Semestre II</t>
  </si>
  <si>
    <t>g</t>
  </si>
  <si>
    <t xml:space="preserve">Proceso </t>
  </si>
  <si>
    <t>Prom.</t>
  </si>
  <si>
    <t>-</t>
  </si>
  <si>
    <r>
      <t>Se recibe queja por presentación del producto, a la cual se le realiza trazabilidad detectando rapidamente la causa de la desviación, por lo cual se procede a dar respuesta definitiva de la queja.</t>
    </r>
    <r>
      <rPr>
        <sz val="10"/>
        <color rgb="FFFF0000"/>
        <rFont val="Arial"/>
        <family val="2"/>
      </rPr>
      <t xml:space="preserve"> </t>
    </r>
    <r>
      <rPr>
        <b/>
        <sz val="10"/>
        <color rgb="FFFF0000"/>
        <rFont val="Arial"/>
        <family val="2"/>
      </rPr>
      <t>NO PROCEDE</t>
    </r>
  </si>
  <si>
    <r>
      <t xml:space="preserve">Se presenta queja por derramamiento del producto, por lo que se realiza trazabilidad a la revisión por calidad de los IBC cargados al contenedor y el video correspondiente del cargue y no se aprecia válvala sobresalida del IBCs o derrame del producto, sin embargo se recomienda la investigación en destino y revisión rápida del material </t>
    </r>
    <r>
      <rPr>
        <b/>
        <sz val="10"/>
        <color rgb="FFFF0000"/>
        <rFont val="Arial"/>
        <family val="2"/>
      </rPr>
      <t>NO PROCEDE</t>
    </r>
  </si>
  <si>
    <r>
      <t xml:space="preserve">Se recibe queja con respecto a la aparición de crecimiento bacteriano en la capa superior del producto despachado en vasos 680 Gr, sin embargo se concluye que se trataría de un problema de textura del producto, más no de una contaminación biológica (bacteria). Podría presentarse por una falla en la cadena de frío del producto, teniendo en cuenta que es un producto que está próximo a vencer, podría haber sido sometido en algún momento de la cadena a algunas condiciones de temperatura que pudieron derivar en este aspecto superficial. </t>
    </r>
    <r>
      <rPr>
        <b/>
        <sz val="10"/>
        <color rgb="FFFF0000"/>
        <rFont val="Arial"/>
        <family val="2"/>
      </rPr>
      <t>NO PROCEDE</t>
    </r>
  </si>
  <si>
    <r>
      <t xml:space="preserve">Se presenta queja por el despacho del Producto Shortening 39 en vasos 1500 g sin banda termoencogible, en donde se confirma la omisión  para las referencias de 500 gy 680 g para la colocación del sello de band el cual solo se tuvo en cuenta la presentación de 1500 g y se procede al reconocimiento de los costos adicionales involucrados en la operación de colocación del termoencogible en la referencia solicitada. </t>
    </r>
    <r>
      <rPr>
        <b/>
        <sz val="10"/>
        <color rgb="FFFF0000"/>
        <rFont val="Arial"/>
        <family val="2"/>
      </rPr>
      <t>PROCEDE</t>
    </r>
  </si>
  <si>
    <r>
      <t xml:space="preserve">Se recibe queja donde se evidencia una gran cantidad de fibra de cartón que se desprenden cuando se utiliza el cartón (desembalaje, reembalaje, etc.) y por tanto existe riesgo de contaminación de la materia prima. Se procede entnces a verificar la paletización para asegurarse de que las cajas estén bien ajustadas al pallet y evitar que se muevan durante el transporte.
Se realiza un reclamo a nuestro proveedor de empaques para mejorar el corte de corrugado durante la fabricación y la limpieza de virutas antes del envío y envío a la planta y se realiza el seguimiento del material antes de su uso en planta. </t>
    </r>
    <r>
      <rPr>
        <b/>
        <sz val="10"/>
        <color rgb="FFFF0000"/>
        <rFont val="Arial"/>
        <family val="2"/>
      </rPr>
      <t>PROCEDE</t>
    </r>
  </si>
  <si>
    <r>
      <t xml:space="preserve">Se presenta queja por el despacho del Producto Shortening 39 en vasos 1500 g con ajuste incorrecto, tapa desprendida y BBD no impreso, en donde se procede a realizar la trazabilidad del lote reportado y se confirma lo presentado por el cliente. Se procede entonces al reconocimiento de la omison en el proceso y el levante de acciones correctivas: una nueva inducción al personal el personal operativo de los criterios de calidad, solicitud de llamado de atención al personal responsable a través de Recursos Humanos, solicitar al proveedor el ajuste de las dimensiones del sello de la banda a través de compras y se realizará un seguimiento y muestreo aleatorio de las cajas empaquetadas para futuros envíos para garantizar la calidad del producto. </t>
    </r>
    <r>
      <rPr>
        <b/>
        <sz val="10"/>
        <color rgb="FFFF0000"/>
        <rFont val="Arial"/>
        <family val="2"/>
      </rPr>
      <t>PROCEDE</t>
    </r>
  </si>
  <si>
    <r>
      <t xml:space="preserve"> Se presenta queja por 12 cajas llegando a destino parcialmente abierta donde la cinta no quedó colocada a lo largo de los bordes. Se confirma que no se ha realizado ningún cambio en la cinta que utilizada, sin embargo, si se nota una deficiencia en alguna de las cintas, por lo que se pasa un reclamo al proveedor y la ejecución de algunos ajustes en el proceso (largo de la cinta) para aumentar el agarre de la misma, de modo que no se levantara. </t>
    </r>
    <r>
      <rPr>
        <b/>
        <sz val="10"/>
        <color rgb="FFFF0000"/>
        <rFont val="Arial"/>
        <family val="2"/>
      </rPr>
      <t>NO PROCEDE</t>
    </r>
  </si>
  <si>
    <t>Las 3 quejas recibidas en el primer semestre del año correspondieron fueron clasificadas a Presentación del Producto. Para todas estas quejas, fue posible atribuirle una causa y dar una respuesta al cliente, indicando las acciones a tomar en cada caso correspondiente, por lo que pudieron ser cerradas eficazmente.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</si>
</sst>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8" x14ac:knownFonts="1">
    <font>
      <sz val="11"/>
      <color theme="1"/>
      <name val="Calibri"/>
      <family val="2"/>
      <scheme val="minor"/>
    </font>
    <font>
      <sz val="10"/>
      <name val="Arial"/>
      <family val="2"/>
    </font>
    <font>
      <b/>
      <sz val="10"/>
      <name val="Arial"/>
      <family val="2"/>
    </font>
    <font>
      <sz val="8"/>
      <name val="Arial"/>
      <family val="2"/>
    </font>
    <font>
      <b/>
      <sz val="12"/>
      <name val="Arial"/>
      <family val="2"/>
    </font>
    <font>
      <sz val="8"/>
      <color indexed="8"/>
      <name val="Calibri"/>
      <family val="2"/>
    </font>
    <font>
      <b/>
      <sz val="18"/>
      <name val="Arial"/>
      <family val="2"/>
    </font>
    <font>
      <sz val="9"/>
      <color rgb="FFFF0000"/>
      <name val="Arial"/>
      <family val="2"/>
    </font>
    <font>
      <b/>
      <sz val="11"/>
      <name val="Arial"/>
      <family val="2"/>
    </font>
    <font>
      <sz val="10"/>
      <color theme="0"/>
      <name val="Arial"/>
      <family val="2"/>
    </font>
    <font>
      <b/>
      <i/>
      <sz val="11"/>
      <color theme="0"/>
      <name val="Arial"/>
      <family val="2"/>
    </font>
    <font>
      <sz val="11"/>
      <color theme="1"/>
      <name val="Calibri"/>
      <family val="2"/>
      <scheme val="minor"/>
    </font>
    <font>
      <b/>
      <i/>
      <sz val="12"/>
      <color theme="0"/>
      <name val="Arial"/>
      <family val="2"/>
    </font>
    <font>
      <b/>
      <i/>
      <sz val="9"/>
      <name val="Arial"/>
      <family val="2"/>
    </font>
    <font>
      <b/>
      <sz val="11"/>
      <color theme="1"/>
      <name val="Calibri"/>
      <family val="2"/>
      <scheme val="minor"/>
    </font>
    <font>
      <sz val="11"/>
      <color theme="1"/>
      <name val="Calibri"/>
      <family val="2"/>
    </font>
    <font>
      <b/>
      <sz val="9"/>
      <color indexed="81"/>
      <name val="Tahoma"/>
      <family val="2"/>
    </font>
    <font>
      <sz val="9"/>
      <color indexed="81"/>
      <name val="Tahoma"/>
      <family val="2"/>
    </font>
    <font>
      <b/>
      <i/>
      <sz val="12"/>
      <name val="Arial"/>
      <family val="2"/>
    </font>
    <font>
      <b/>
      <i/>
      <sz val="10"/>
      <name val="Arial"/>
      <family val="2"/>
    </font>
    <font>
      <b/>
      <i/>
      <sz val="11"/>
      <name val="Arial"/>
      <family val="2"/>
    </font>
    <font>
      <b/>
      <sz val="18"/>
      <color theme="0"/>
      <name val="Calibri"/>
      <family val="2"/>
      <scheme val="minor"/>
    </font>
    <font>
      <b/>
      <sz val="11"/>
      <color theme="1"/>
      <name val="Calibri"/>
      <family val="2"/>
    </font>
    <font>
      <b/>
      <sz val="11"/>
      <color theme="0"/>
      <name val="Calibri"/>
      <family val="2"/>
      <scheme val="minor"/>
    </font>
    <font>
      <sz val="11"/>
      <color theme="0"/>
      <name val="Calibri"/>
      <family val="2"/>
      <scheme val="minor"/>
    </font>
    <font>
      <u/>
      <sz val="11"/>
      <color theme="10"/>
      <name val="Calibri"/>
      <family val="2"/>
      <scheme val="minor"/>
    </font>
    <font>
      <sz val="10"/>
      <color rgb="FFFF0000"/>
      <name val="Arial"/>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rgb="FF00B05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9" fontId="11" fillId="0" borderId="0" applyFont="0" applyFill="0" applyBorder="0" applyAlignment="0" applyProtection="0"/>
    <xf numFmtId="43" fontId="11" fillId="0" borderId="0" applyFont="0" applyFill="0" applyBorder="0" applyAlignment="0" applyProtection="0"/>
    <xf numFmtId="0" fontId="25" fillId="0" borderId="0" applyNumberFormat="0" applyFill="0" applyBorder="0" applyAlignment="0" applyProtection="0"/>
  </cellStyleXfs>
  <cellXfs count="313">
    <xf numFmtId="0" fontId="0" fillId="0" borderId="0" xfId="0"/>
    <xf numFmtId="0" fontId="1" fillId="0" borderId="0" xfId="1" applyFill="1"/>
    <xf numFmtId="0" fontId="1" fillId="0" borderId="0" xfId="1" applyFill="1" applyProtection="1">
      <protection locked="0"/>
    </xf>
    <xf numFmtId="0" fontId="1" fillId="2" borderId="0" xfId="1" applyFill="1"/>
    <xf numFmtId="0" fontId="1" fillId="2" borderId="0" xfId="1" applyFont="1" applyFill="1"/>
    <xf numFmtId="0" fontId="1" fillId="2" borderId="0" xfId="1" applyFont="1" applyFill="1" applyProtection="1">
      <protection hidden="1"/>
    </xf>
    <xf numFmtId="0" fontId="1" fillId="2" borderId="0" xfId="1" applyFill="1" applyBorder="1" applyProtection="1">
      <protection locked="0"/>
    </xf>
    <xf numFmtId="0" fontId="1" fillId="2" borderId="0" xfId="1" applyFont="1" applyFill="1" applyBorder="1" applyProtection="1">
      <protection hidden="1"/>
    </xf>
    <xf numFmtId="0" fontId="1" fillId="2" borderId="0" xfId="1" applyFill="1" applyProtection="1">
      <protection locked="0"/>
    </xf>
    <xf numFmtId="3" fontId="1" fillId="2" borderId="0" xfId="1" applyNumberFormat="1" applyFill="1"/>
    <xf numFmtId="0" fontId="1" fillId="2" borderId="0" xfId="1" applyFill="1" applyBorder="1" applyAlignment="1" applyProtection="1">
      <alignment horizontal="center"/>
      <protection locked="0"/>
    </xf>
    <xf numFmtId="0" fontId="5" fillId="2" borderId="0" xfId="0" applyFont="1" applyFill="1" applyAlignment="1">
      <alignment horizontal="left"/>
    </xf>
    <xf numFmtId="0" fontId="4" fillId="2" borderId="0" xfId="1" applyFont="1" applyFill="1" applyProtection="1">
      <protection locked="0"/>
    </xf>
    <xf numFmtId="0" fontId="3" fillId="2" borderId="0" xfId="1" applyFont="1" applyFill="1" applyProtection="1">
      <protection locked="0"/>
    </xf>
    <xf numFmtId="0" fontId="2" fillId="2" borderId="0" xfId="1" applyFont="1" applyFill="1" applyProtection="1">
      <protection locked="0"/>
    </xf>
    <xf numFmtId="3" fontId="7" fillId="2" borderId="0" xfId="1" applyNumberFormat="1" applyFont="1" applyFill="1" applyBorder="1" applyAlignment="1" applyProtection="1">
      <alignment horizontal="center" vertical="center" shrinkToFit="1"/>
      <protection locked="0"/>
    </xf>
    <xf numFmtId="0" fontId="1" fillId="2" borderId="0" xfId="1" applyFill="1" applyBorder="1"/>
    <xf numFmtId="0" fontId="1" fillId="2" borderId="0" xfId="1" applyFont="1" applyFill="1" applyBorder="1" applyAlignment="1" applyProtection="1">
      <alignment vertical="center"/>
      <protection locked="0"/>
    </xf>
    <xf numFmtId="0" fontId="1" fillId="2" borderId="0" xfId="1" applyFill="1" applyBorder="1" applyAlignment="1" applyProtection="1">
      <alignment vertical="center"/>
      <protection locked="0"/>
    </xf>
    <xf numFmtId="0" fontId="9" fillId="2" borderId="0" xfId="1" applyFont="1" applyFill="1"/>
    <xf numFmtId="164" fontId="8" fillId="4" borderId="6" xfId="1" applyNumberFormat="1" applyFont="1" applyFill="1" applyBorder="1" applyAlignment="1" applyProtection="1">
      <alignment horizontal="center" vertical="center" shrinkToFit="1"/>
    </xf>
    <xf numFmtId="0" fontId="9" fillId="2" borderId="0" xfId="1" applyFont="1" applyFill="1" applyBorder="1" applyAlignment="1" applyProtection="1">
      <alignment horizontal="center"/>
      <protection locked="0"/>
    </xf>
    <xf numFmtId="0" fontId="10" fillId="3" borderId="17" xfId="1" applyFont="1" applyFill="1" applyBorder="1" applyAlignment="1">
      <alignment horizontal="center" vertical="center"/>
    </xf>
    <xf numFmtId="0" fontId="2" fillId="2" borderId="0" xfId="1" applyFont="1" applyFill="1" applyBorder="1" applyAlignment="1" applyProtection="1">
      <alignment horizontal="center" vertical="center"/>
      <protection locked="0"/>
    </xf>
    <xf numFmtId="164" fontId="8" fillId="4" borderId="10" xfId="1" applyNumberFormat="1" applyFont="1" applyFill="1" applyBorder="1" applyAlignment="1" applyProtection="1">
      <alignment horizontal="center" vertical="center" shrinkToFit="1"/>
    </xf>
    <xf numFmtId="0" fontId="0" fillId="2" borderId="4"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2" borderId="7" xfId="0" applyFill="1" applyBorder="1" applyAlignment="1">
      <alignment horizontal="center" vertical="center"/>
    </xf>
    <xf numFmtId="10" fontId="1" fillId="2" borderId="11" xfId="1" applyNumberFormat="1" applyFont="1" applyFill="1" applyBorder="1" applyAlignment="1" applyProtection="1">
      <alignment horizontal="center" vertical="center"/>
      <protection locked="0"/>
    </xf>
    <xf numFmtId="10" fontId="1" fillId="2" borderId="8" xfId="1" applyNumberFormat="1" applyFont="1" applyFill="1" applyBorder="1" applyAlignment="1" applyProtection="1">
      <alignment horizontal="center" vertical="center"/>
      <protection locked="0"/>
    </xf>
    <xf numFmtId="0" fontId="2" fillId="2" borderId="17" xfId="2" applyNumberFormat="1" applyFont="1" applyFill="1" applyBorder="1" applyAlignment="1" applyProtection="1">
      <alignment horizontal="center"/>
      <protection locked="0"/>
    </xf>
    <xf numFmtId="0" fontId="19" fillId="2" borderId="20" xfId="1" applyFont="1" applyFill="1" applyBorder="1" applyAlignment="1">
      <alignment horizontal="center" vertical="center"/>
    </xf>
    <xf numFmtId="164" fontId="8" fillId="4" borderId="17" xfId="1" applyNumberFormat="1" applyFont="1" applyFill="1" applyBorder="1" applyAlignment="1" applyProtection="1">
      <alignment horizontal="center" vertical="center" shrinkToFit="1"/>
    </xf>
    <xf numFmtId="164" fontId="8" fillId="4" borderId="18" xfId="1" applyNumberFormat="1" applyFont="1" applyFill="1" applyBorder="1" applyAlignment="1" applyProtection="1">
      <alignment horizontal="center" vertical="center" shrinkToFit="1"/>
    </xf>
    <xf numFmtId="164" fontId="8" fillId="4" borderId="25" xfId="1" applyNumberFormat="1" applyFont="1" applyFill="1" applyBorder="1" applyAlignment="1" applyProtection="1">
      <alignment horizontal="center" vertical="center" shrinkToFit="1"/>
    </xf>
    <xf numFmtId="0" fontId="0" fillId="2" borderId="43" xfId="0" applyFill="1" applyBorder="1" applyAlignment="1">
      <alignment horizontal="center" vertical="center" wrapText="1"/>
    </xf>
    <xf numFmtId="0" fontId="0" fillId="2" borderId="43" xfId="0" applyFill="1" applyBorder="1" applyAlignment="1">
      <alignment horizontal="center" vertical="center"/>
    </xf>
    <xf numFmtId="164" fontId="4" fillId="4" borderId="35" xfId="1" applyNumberFormat="1" applyFont="1" applyFill="1" applyBorder="1" applyAlignment="1" applyProtection="1">
      <alignment horizontal="center" vertical="center" shrinkToFit="1"/>
    </xf>
    <xf numFmtId="164" fontId="8" fillId="4" borderId="12" xfId="1" applyNumberFormat="1" applyFont="1" applyFill="1" applyBorder="1" applyAlignment="1" applyProtection="1">
      <alignment horizontal="center" vertical="center" shrinkToFit="1"/>
    </xf>
    <xf numFmtId="0" fontId="18" fillId="2" borderId="35" xfId="1" applyFont="1" applyFill="1" applyBorder="1" applyAlignment="1" applyProtection="1">
      <alignment horizontal="center" vertical="center"/>
      <protection locked="0"/>
    </xf>
    <xf numFmtId="9" fontId="19" fillId="0" borderId="14" xfId="2" applyFont="1" applyFill="1" applyBorder="1" applyAlignment="1">
      <alignment horizontal="center" vertical="center"/>
    </xf>
    <xf numFmtId="0" fontId="1" fillId="2" borderId="11" xfId="1" applyNumberFormat="1" applyFont="1" applyFill="1" applyBorder="1" applyAlignment="1" applyProtection="1">
      <alignment horizontal="center" vertical="center"/>
      <protection locked="0"/>
    </xf>
    <xf numFmtId="0" fontId="1" fillId="2" borderId="8" xfId="1" applyNumberFormat="1" applyFont="1" applyFill="1" applyBorder="1" applyAlignment="1" applyProtection="1">
      <alignment horizontal="center" vertical="center"/>
      <protection locked="0"/>
    </xf>
    <xf numFmtId="0" fontId="10" fillId="3" borderId="17" xfId="1" applyFont="1" applyFill="1" applyBorder="1" applyAlignment="1">
      <alignment horizontal="center" vertical="center"/>
    </xf>
    <xf numFmtId="0" fontId="2" fillId="2" borderId="0" xfId="1" applyFont="1" applyFill="1" applyBorder="1" applyAlignment="1" applyProtection="1">
      <alignment horizontal="center" vertical="center"/>
      <protection locked="0"/>
    </xf>
    <xf numFmtId="0" fontId="0" fillId="2" borderId="57" xfId="0" applyFill="1" applyBorder="1" applyAlignment="1">
      <alignment horizontal="center" vertical="center" wrapText="1"/>
    </xf>
    <xf numFmtId="0" fontId="2" fillId="2" borderId="0" xfId="1" applyFont="1" applyFill="1" applyBorder="1" applyAlignment="1" applyProtection="1">
      <alignment horizontal="center" vertical="center"/>
      <protection locked="0"/>
    </xf>
    <xf numFmtId="0" fontId="10" fillId="3" borderId="16" xfId="1" applyFont="1" applyFill="1" applyBorder="1" applyAlignment="1">
      <alignment horizontal="center"/>
    </xf>
    <xf numFmtId="0" fontId="10" fillId="3" borderId="17" xfId="1" applyFont="1" applyFill="1" applyBorder="1" applyAlignment="1">
      <alignment horizontal="center" vertical="center"/>
    </xf>
    <xf numFmtId="0" fontId="18" fillId="2" borderId="35" xfId="2" applyNumberFormat="1" applyFont="1" applyFill="1" applyBorder="1" applyAlignment="1" applyProtection="1">
      <alignment horizontal="center" vertical="center"/>
      <protection locked="0"/>
    </xf>
    <xf numFmtId="0" fontId="1" fillId="2" borderId="57" xfId="1" applyFill="1" applyBorder="1" applyAlignment="1" applyProtection="1">
      <alignment horizontal="center" vertical="center"/>
      <protection locked="0"/>
    </xf>
    <xf numFmtId="164" fontId="8" fillId="4" borderId="49" xfId="1" applyNumberFormat="1" applyFont="1" applyFill="1" applyBorder="1" applyAlignment="1" applyProtection="1">
      <alignment horizontal="center" vertical="center" shrinkToFit="1"/>
    </xf>
    <xf numFmtId="164" fontId="8" fillId="4" borderId="58" xfId="1" applyNumberFormat="1" applyFont="1" applyFill="1" applyBorder="1" applyAlignment="1" applyProtection="1">
      <alignment horizontal="center" vertical="center" shrinkToFit="1"/>
    </xf>
    <xf numFmtId="164" fontId="8" fillId="4" borderId="59" xfId="1" applyNumberFormat="1" applyFont="1" applyFill="1" applyBorder="1" applyAlignment="1" applyProtection="1">
      <alignment horizontal="center" vertical="center" shrinkToFit="1"/>
    </xf>
    <xf numFmtId="0" fontId="1" fillId="2" borderId="60" xfId="1" applyFill="1" applyBorder="1" applyAlignment="1" applyProtection="1">
      <alignment horizontal="center" vertical="center"/>
      <protection locked="0"/>
    </xf>
    <xf numFmtId="0" fontId="1" fillId="2" borderId="26" xfId="1" applyFill="1" applyBorder="1" applyAlignment="1" applyProtection="1">
      <alignment horizontal="center" vertical="center"/>
      <protection locked="0"/>
    </xf>
    <xf numFmtId="0" fontId="2" fillId="2" borderId="21" xfId="2" applyNumberFormat="1" applyFont="1" applyFill="1" applyBorder="1" applyAlignment="1" applyProtection="1">
      <alignment horizontal="center"/>
      <protection locked="0"/>
    </xf>
    <xf numFmtId="0" fontId="2" fillId="2" borderId="18" xfId="2" applyNumberFormat="1" applyFont="1" applyFill="1" applyBorder="1" applyAlignment="1" applyProtection="1">
      <alignment horizontal="center"/>
      <protection locked="0"/>
    </xf>
    <xf numFmtId="0" fontId="1" fillId="2" borderId="31" xfId="1" applyFill="1" applyBorder="1" applyAlignment="1" applyProtection="1">
      <alignment horizontal="center" vertical="center"/>
      <protection locked="0"/>
    </xf>
    <xf numFmtId="0" fontId="8" fillId="2" borderId="58" xfId="1" applyNumberFormat="1" applyFont="1" applyFill="1" applyBorder="1" applyAlignment="1" applyProtection="1">
      <alignment horizontal="center" vertical="center" shrinkToFit="1"/>
    </xf>
    <xf numFmtId="0" fontId="1" fillId="2" borderId="11" xfId="3" applyNumberFormat="1" applyFont="1" applyFill="1" applyBorder="1" applyAlignment="1" applyProtection="1">
      <alignment horizontal="center" vertical="center"/>
      <protection locked="0"/>
    </xf>
    <xf numFmtId="0" fontId="1" fillId="2" borderId="8" xfId="3" applyNumberFormat="1" applyFont="1" applyFill="1" applyBorder="1" applyAlignment="1" applyProtection="1">
      <alignment horizontal="center" vertical="center"/>
      <protection locked="0"/>
    </xf>
    <xf numFmtId="164" fontId="1" fillId="2" borderId="0" xfId="1" applyNumberFormat="1" applyFill="1" applyBorder="1" applyAlignment="1" applyProtection="1">
      <alignment horizontal="center"/>
      <protection locked="0"/>
    </xf>
    <xf numFmtId="9" fontId="1" fillId="2" borderId="0" xfId="1" applyNumberFormat="1" applyFill="1" applyBorder="1" applyAlignment="1" applyProtection="1">
      <alignment horizontal="center"/>
      <protection locked="0"/>
    </xf>
    <xf numFmtId="0" fontId="0" fillId="2" borderId="18" xfId="0" applyFill="1" applyBorder="1" applyAlignment="1">
      <alignment horizontal="center" vertical="center" wrapText="1"/>
    </xf>
    <xf numFmtId="0" fontId="14" fillId="2" borderId="35" xfId="0" applyFont="1" applyFill="1" applyBorder="1" applyAlignment="1">
      <alignment horizontal="center" vertical="center" wrapText="1"/>
    </xf>
    <xf numFmtId="0" fontId="23" fillId="5" borderId="17" xfId="0" applyFont="1" applyFill="1" applyBorder="1" applyAlignment="1">
      <alignment horizontal="center" vertical="center"/>
    </xf>
    <xf numFmtId="0" fontId="23" fillId="5" borderId="18" xfId="0" applyFont="1" applyFill="1" applyBorder="1" applyAlignment="1">
      <alignment horizontal="center" vertical="center"/>
    </xf>
    <xf numFmtId="0" fontId="0" fillId="2" borderId="31" xfId="0" applyFill="1" applyBorder="1" applyAlignment="1">
      <alignment horizontal="center" vertical="center" wrapText="1"/>
    </xf>
    <xf numFmtId="0" fontId="0" fillId="2" borderId="61" xfId="0" applyFill="1" applyBorder="1" applyAlignment="1">
      <alignment horizontal="center" vertical="center" wrapText="1"/>
    </xf>
    <xf numFmtId="0" fontId="0" fillId="2" borderId="60"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9" xfId="0" applyFont="1" applyFill="1" applyBorder="1" applyAlignment="1">
      <alignment horizontal="center" vertical="center"/>
    </xf>
    <xf numFmtId="0" fontId="0" fillId="2" borderId="64"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9"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26" xfId="0" applyFill="1" applyBorder="1" applyAlignment="1">
      <alignment horizontal="center" vertical="center"/>
    </xf>
    <xf numFmtId="9" fontId="15" fillId="2" borderId="62" xfId="0" applyNumberFormat="1" applyFont="1" applyFill="1" applyBorder="1" applyAlignment="1">
      <alignment horizontal="center" vertical="center" wrapText="1"/>
    </xf>
    <xf numFmtId="9" fontId="15" fillId="2" borderId="67" xfId="0" applyNumberFormat="1" applyFont="1" applyFill="1" applyBorder="1" applyAlignment="1">
      <alignment horizontal="center" vertical="center" wrapText="1"/>
    </xf>
    <xf numFmtId="9" fontId="15" fillId="4" borderId="67" xfId="0" applyNumberFormat="1" applyFont="1" applyFill="1" applyBorder="1" applyAlignment="1">
      <alignment horizontal="center" vertical="center" wrapText="1"/>
    </xf>
    <xf numFmtId="0" fontId="22" fillId="4" borderId="46" xfId="0" applyNumberFormat="1" applyFont="1" applyFill="1" applyBorder="1" applyAlignment="1">
      <alignment horizontal="center" vertical="center" wrapText="1"/>
    </xf>
    <xf numFmtId="0" fontId="22" fillId="4" borderId="46" xfId="3" applyNumberFormat="1" applyFont="1" applyFill="1" applyBorder="1" applyAlignment="1">
      <alignment horizontal="center" vertical="center" wrapText="1"/>
    </xf>
    <xf numFmtId="9" fontId="15" fillId="2" borderId="52" xfId="0" applyNumberFormat="1" applyFont="1" applyFill="1" applyBorder="1" applyAlignment="1">
      <alignment horizontal="center" vertical="center" wrapText="1"/>
    </xf>
    <xf numFmtId="0" fontId="0" fillId="2" borderId="67" xfId="3" applyNumberFormat="1" applyFont="1" applyFill="1" applyBorder="1" applyAlignment="1">
      <alignment horizontal="center" vertical="center" wrapText="1"/>
    </xf>
    <xf numFmtId="9" fontId="15" fillId="2" borderId="46" xfId="0" applyNumberFormat="1" applyFont="1" applyFill="1" applyBorder="1" applyAlignment="1">
      <alignment horizontal="center" vertical="center" wrapText="1"/>
    </xf>
    <xf numFmtId="0" fontId="0" fillId="2" borderId="68" xfId="3" applyNumberFormat="1" applyFont="1" applyFill="1" applyBorder="1" applyAlignment="1">
      <alignment horizontal="center" vertical="center" wrapText="1"/>
    </xf>
    <xf numFmtId="9" fontId="0" fillId="2" borderId="25" xfId="0" applyNumberFormat="1" applyFill="1" applyBorder="1" applyAlignment="1">
      <alignment horizontal="center" vertical="center" wrapText="1"/>
    </xf>
    <xf numFmtId="9" fontId="15" fillId="2" borderId="45" xfId="0" applyNumberFormat="1" applyFont="1" applyFill="1" applyBorder="1" applyAlignment="1">
      <alignment horizontal="center" vertical="center" wrapText="1"/>
    </xf>
    <xf numFmtId="0" fontId="23" fillId="5" borderId="54" xfId="0" applyFont="1" applyFill="1" applyBorder="1" applyAlignment="1">
      <alignment horizontal="center" vertical="center"/>
    </xf>
    <xf numFmtId="9" fontId="15" fillId="2" borderId="70" xfId="0" applyNumberFormat="1" applyFont="1" applyFill="1" applyBorder="1" applyAlignment="1">
      <alignment horizontal="center" vertical="center" wrapText="1"/>
    </xf>
    <xf numFmtId="0" fontId="23" fillId="5" borderId="14" xfId="0" applyFont="1" applyFill="1" applyBorder="1" applyAlignment="1">
      <alignment horizontal="center" vertical="center"/>
    </xf>
    <xf numFmtId="0" fontId="23" fillId="5" borderId="15" xfId="0" applyFont="1" applyFill="1" applyBorder="1" applyAlignment="1">
      <alignment horizontal="center" vertical="center"/>
    </xf>
    <xf numFmtId="0" fontId="23" fillId="5" borderId="16" xfId="0" applyFont="1" applyFill="1" applyBorder="1" applyAlignment="1">
      <alignment horizontal="center" vertical="center"/>
    </xf>
    <xf numFmtId="0" fontId="23" fillId="5" borderId="35" xfId="0" applyFont="1" applyFill="1" applyBorder="1" applyAlignment="1">
      <alignment horizontal="center" vertical="center"/>
    </xf>
    <xf numFmtId="0" fontId="14" fillId="2" borderId="54" xfId="0" applyFont="1" applyFill="1" applyBorder="1" applyAlignment="1">
      <alignment horizontal="center" vertical="center" wrapText="1"/>
    </xf>
    <xf numFmtId="9" fontId="15" fillId="2" borderId="68" xfId="0" applyNumberFormat="1" applyFont="1" applyFill="1" applyBorder="1" applyAlignment="1">
      <alignment horizontal="center" vertical="center" wrapText="1"/>
    </xf>
    <xf numFmtId="9" fontId="0" fillId="2" borderId="67" xfId="0" applyNumberFormat="1" applyFill="1" applyBorder="1" applyAlignment="1">
      <alignment horizontal="center" vertical="center" wrapText="1"/>
    </xf>
    <xf numFmtId="0" fontId="14" fillId="2" borderId="53" xfId="0" applyFont="1" applyFill="1" applyBorder="1" applyAlignment="1">
      <alignment horizontal="center" vertical="center" wrapText="1"/>
    </xf>
    <xf numFmtId="0" fontId="14" fillId="2" borderId="55" xfId="0" applyFont="1" applyFill="1" applyBorder="1" applyAlignment="1">
      <alignment horizontal="center" vertical="center" wrapText="1"/>
    </xf>
    <xf numFmtId="0" fontId="24" fillId="0" borderId="0" xfId="0" applyFont="1"/>
    <xf numFmtId="9" fontId="0" fillId="0" borderId="63" xfId="0" applyNumberFormat="1" applyBorder="1" applyAlignment="1">
      <alignment horizontal="center" vertical="center"/>
    </xf>
    <xf numFmtId="0" fontId="0" fillId="0" borderId="28" xfId="0" applyBorder="1" applyAlignment="1">
      <alignment horizontal="center" vertical="center"/>
    </xf>
    <xf numFmtId="0" fontId="0" fillId="0" borderId="57" xfId="0" applyBorder="1" applyAlignment="1">
      <alignment horizontal="center" vertical="center"/>
    </xf>
    <xf numFmtId="0" fontId="0" fillId="0" borderId="53"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5"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69"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6"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48"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xf numFmtId="0" fontId="0" fillId="0" borderId="47" xfId="0" applyBorder="1" applyAlignment="1">
      <alignment horizontal="center" vertical="center"/>
    </xf>
    <xf numFmtId="0" fontId="0" fillId="0" borderId="71"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5" xfId="0" applyBorder="1" applyAlignment="1">
      <alignment horizontal="center" vertical="center"/>
    </xf>
    <xf numFmtId="0" fontId="0" fillId="0" borderId="63"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0" fontId="25" fillId="2" borderId="31" xfId="4" applyFill="1" applyBorder="1" applyAlignment="1">
      <alignment horizontal="center" vertical="center" wrapText="1"/>
    </xf>
    <xf numFmtId="9" fontId="0" fillId="0" borderId="4" xfId="0" applyNumberFormat="1" applyBorder="1" applyAlignment="1">
      <alignment horizontal="center" vertical="center"/>
    </xf>
    <xf numFmtId="9" fontId="0" fillId="0" borderId="5" xfId="0" applyNumberFormat="1" applyBorder="1" applyAlignment="1">
      <alignment horizontal="center" vertical="center"/>
    </xf>
    <xf numFmtId="0" fontId="25" fillId="2" borderId="61" xfId="4" applyFill="1" applyBorder="1" applyAlignment="1">
      <alignment horizontal="center" vertical="center" wrapText="1"/>
    </xf>
    <xf numFmtId="9" fontId="0" fillId="0" borderId="65" xfId="0" applyNumberFormat="1" applyBorder="1" applyAlignment="1">
      <alignment horizontal="center" vertical="center"/>
    </xf>
    <xf numFmtId="0" fontId="0" fillId="0" borderId="22" xfId="0" applyBorder="1" applyAlignment="1">
      <alignment horizontal="center" vertical="center"/>
    </xf>
    <xf numFmtId="0" fontId="0" fillId="0" borderId="30" xfId="0" applyBorder="1" applyAlignment="1">
      <alignment horizontal="center" vertical="center"/>
    </xf>
    <xf numFmtId="9" fontId="0" fillId="0" borderId="1" xfId="0" applyNumberFormat="1" applyBorder="1" applyAlignment="1">
      <alignment horizontal="center" vertical="center"/>
    </xf>
    <xf numFmtId="9" fontId="0" fillId="0" borderId="11" xfId="0" applyNumberFormat="1" applyBorder="1" applyAlignment="1">
      <alignment horizontal="center" vertical="center"/>
    </xf>
    <xf numFmtId="164" fontId="8" fillId="4" borderId="3" xfId="1" applyNumberFormat="1" applyFont="1" applyFill="1" applyBorder="1" applyAlignment="1" applyProtection="1">
      <alignment horizontal="center" vertical="center" shrinkToFit="1"/>
    </xf>
    <xf numFmtId="0" fontId="1" fillId="2" borderId="5" xfId="1" applyNumberFormat="1" applyFont="1" applyFill="1" applyBorder="1" applyAlignment="1" applyProtection="1">
      <alignment horizontal="center" vertical="center"/>
      <protection locked="0"/>
    </xf>
    <xf numFmtId="164" fontId="8" fillId="4" borderId="27" xfId="1" applyNumberFormat="1" applyFont="1" applyFill="1" applyBorder="1" applyAlignment="1" applyProtection="1">
      <alignment horizontal="center" vertical="center" shrinkToFit="1"/>
    </xf>
    <xf numFmtId="0" fontId="1" fillId="2" borderId="36" xfId="1" applyFont="1" applyFill="1" applyBorder="1" applyAlignment="1" applyProtection="1">
      <alignment horizontal="center" vertical="center" wrapText="1"/>
      <protection locked="0"/>
    </xf>
    <xf numFmtId="0" fontId="1" fillId="2" borderId="37" xfId="1" applyFont="1" applyFill="1" applyBorder="1" applyAlignment="1" applyProtection="1">
      <alignment horizontal="center" vertical="center" wrapText="1"/>
      <protection locked="0"/>
    </xf>
    <xf numFmtId="0" fontId="1" fillId="2" borderId="38" xfId="1" applyFont="1" applyFill="1" applyBorder="1" applyAlignment="1" applyProtection="1">
      <alignment horizontal="center" vertical="center" wrapText="1"/>
      <protection locked="0"/>
    </xf>
    <xf numFmtId="0" fontId="1" fillId="2" borderId="56" xfId="1" applyFont="1" applyFill="1" applyBorder="1" applyAlignment="1" applyProtection="1">
      <alignment horizontal="center" vertical="center" wrapText="1"/>
      <protection locked="0"/>
    </xf>
    <xf numFmtId="0" fontId="1" fillId="2" borderId="0" xfId="1" applyFont="1" applyFill="1" applyBorder="1" applyAlignment="1" applyProtection="1">
      <alignment horizontal="center" vertical="center" wrapText="1"/>
      <protection locked="0"/>
    </xf>
    <xf numFmtId="0" fontId="1" fillId="2" borderId="72" xfId="1" applyFont="1" applyFill="1" applyBorder="1" applyAlignment="1" applyProtection="1">
      <alignment horizontal="center" vertical="center" wrapText="1"/>
      <protection locked="0"/>
    </xf>
    <xf numFmtId="0" fontId="1" fillId="2" borderId="39" xfId="1" applyFont="1" applyFill="1" applyBorder="1" applyAlignment="1" applyProtection="1">
      <alignment horizontal="center" vertical="center" wrapText="1"/>
      <protection locked="0"/>
    </xf>
    <xf numFmtId="0" fontId="1" fillId="2" borderId="40" xfId="1" applyFont="1" applyFill="1" applyBorder="1" applyAlignment="1" applyProtection="1">
      <alignment horizontal="center" vertical="center" wrapText="1"/>
      <protection locked="0"/>
    </xf>
    <xf numFmtId="0" fontId="1" fillId="2" borderId="41" xfId="1" applyFont="1" applyFill="1" applyBorder="1" applyAlignment="1" applyProtection="1">
      <alignment horizontal="center" vertical="center" wrapText="1"/>
      <protection locked="0"/>
    </xf>
    <xf numFmtId="0" fontId="12" fillId="3" borderId="14" xfId="1" applyFont="1" applyFill="1" applyBorder="1" applyAlignment="1">
      <alignment horizontal="center"/>
    </xf>
    <xf numFmtId="0" fontId="12" fillId="3" borderId="15" xfId="1" applyFont="1" applyFill="1" applyBorder="1" applyAlignment="1">
      <alignment horizontal="center"/>
    </xf>
    <xf numFmtId="0" fontId="12" fillId="3" borderId="16" xfId="1" applyFont="1" applyFill="1" applyBorder="1" applyAlignment="1">
      <alignment horizontal="center"/>
    </xf>
    <xf numFmtId="0" fontId="19" fillId="2" borderId="15" xfId="1" applyFont="1" applyFill="1" applyBorder="1" applyAlignment="1">
      <alignment horizontal="center" vertical="center"/>
    </xf>
    <xf numFmtId="0" fontId="19" fillId="2" borderId="16" xfId="1" applyFont="1" applyFill="1" applyBorder="1" applyAlignment="1">
      <alignment horizontal="center" vertical="center"/>
    </xf>
    <xf numFmtId="0" fontId="18" fillId="2" borderId="15" xfId="1" applyNumberFormat="1" applyFont="1" applyFill="1" applyBorder="1" applyAlignment="1">
      <alignment horizontal="center"/>
    </xf>
    <xf numFmtId="0" fontId="18" fillId="2" borderId="16" xfId="1" applyNumberFormat="1" applyFont="1" applyFill="1" applyBorder="1" applyAlignment="1">
      <alignment horizontal="center"/>
    </xf>
    <xf numFmtId="0" fontId="1" fillId="2" borderId="3" xfId="1" applyFill="1" applyBorder="1" applyAlignment="1">
      <alignment horizontal="center"/>
    </xf>
    <xf numFmtId="0" fontId="1" fillId="2" borderId="4" xfId="1" applyFill="1" applyBorder="1" applyAlignment="1">
      <alignment horizontal="center"/>
    </xf>
    <xf numFmtId="0" fontId="1" fillId="2" borderId="5" xfId="1" applyFill="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xf>
    <xf numFmtId="0" fontId="1" fillId="2" borderId="8" xfId="1" applyFill="1" applyBorder="1" applyAlignment="1">
      <alignment horizontal="center"/>
    </xf>
    <xf numFmtId="0" fontId="6" fillId="2" borderId="14" xfId="1" applyFont="1" applyFill="1" applyBorder="1" applyAlignment="1" applyProtection="1">
      <alignment horizontal="center" vertical="center" wrapText="1"/>
      <protection locked="0"/>
    </xf>
    <xf numFmtId="0" fontId="6" fillId="2" borderId="15" xfId="1" applyFont="1" applyFill="1" applyBorder="1" applyAlignment="1" applyProtection="1">
      <alignment horizontal="center" vertical="center" wrapText="1"/>
      <protection locked="0"/>
    </xf>
    <xf numFmtId="0" fontId="6" fillId="2" borderId="16" xfId="1" applyFont="1" applyFill="1" applyBorder="1" applyAlignment="1" applyProtection="1">
      <alignment horizontal="center" vertical="center" wrapText="1"/>
      <protection locked="0"/>
    </xf>
    <xf numFmtId="0" fontId="4" fillId="2" borderId="14" xfId="1" applyFont="1" applyFill="1" applyBorder="1" applyAlignment="1" applyProtection="1">
      <alignment horizontal="center" vertical="center" wrapText="1"/>
      <protection locked="0"/>
    </xf>
    <xf numFmtId="0" fontId="4" fillId="2" borderId="15" xfId="1" applyFont="1" applyFill="1" applyBorder="1" applyAlignment="1" applyProtection="1">
      <alignment horizontal="center" vertical="center" wrapText="1"/>
      <protection locked="0"/>
    </xf>
    <xf numFmtId="0" fontId="4" fillId="2" borderId="16" xfId="1" applyFont="1" applyFill="1" applyBorder="1" applyAlignment="1" applyProtection="1">
      <alignment horizontal="center" vertical="center" wrapText="1"/>
      <protection locked="0"/>
    </xf>
    <xf numFmtId="0" fontId="2" fillId="2" borderId="0" xfId="1" applyFont="1" applyFill="1" applyBorder="1" applyAlignment="1" applyProtection="1">
      <alignment horizontal="center" vertical="center"/>
      <protection locked="0"/>
    </xf>
    <xf numFmtId="3" fontId="13" fillId="2" borderId="14" xfId="1" applyNumberFormat="1" applyFont="1" applyFill="1" applyBorder="1" applyAlignment="1" applyProtection="1">
      <alignment horizontal="center" vertical="center" wrapText="1" shrinkToFit="1"/>
      <protection locked="0"/>
    </xf>
    <xf numFmtId="3" fontId="13" fillId="2" borderId="15" xfId="1" applyNumberFormat="1" applyFont="1" applyFill="1" applyBorder="1" applyAlignment="1" applyProtection="1">
      <alignment horizontal="center" vertical="center" wrapText="1" shrinkToFit="1"/>
      <protection locked="0"/>
    </xf>
    <xf numFmtId="0" fontId="19" fillId="2" borderId="14" xfId="1" applyFont="1" applyFill="1" applyBorder="1" applyAlignment="1" applyProtection="1">
      <alignment horizontal="center" vertical="center" wrapText="1"/>
      <protection locked="0"/>
    </xf>
    <xf numFmtId="0" fontId="19" fillId="2" borderId="15" xfId="1" applyFont="1" applyFill="1" applyBorder="1" applyAlignment="1" applyProtection="1">
      <alignment horizontal="center" vertical="center" wrapText="1"/>
      <protection locked="0"/>
    </xf>
    <xf numFmtId="0" fontId="19" fillId="2" borderId="16" xfId="1" applyFont="1" applyFill="1" applyBorder="1" applyAlignment="1" applyProtection="1">
      <alignment horizontal="center" vertical="center" wrapText="1"/>
      <protection locked="0"/>
    </xf>
    <xf numFmtId="0" fontId="20" fillId="2" borderId="14" xfId="1" applyFont="1" applyFill="1" applyBorder="1" applyAlignment="1" applyProtection="1">
      <alignment horizontal="center" vertical="center" wrapText="1"/>
      <protection locked="0"/>
    </xf>
    <xf numFmtId="0" fontId="20" fillId="2" borderId="15" xfId="1" applyFont="1" applyFill="1" applyBorder="1" applyAlignment="1" applyProtection="1">
      <alignment horizontal="center" vertical="center" wrapText="1"/>
      <protection locked="0"/>
    </xf>
    <xf numFmtId="0" fontId="20" fillId="2" borderId="16" xfId="1" applyFont="1" applyFill="1" applyBorder="1" applyAlignment="1" applyProtection="1">
      <alignment horizontal="center" vertical="center" wrapText="1"/>
      <protection locked="0"/>
    </xf>
    <xf numFmtId="0" fontId="19" fillId="0" borderId="14" xfId="1" applyFont="1" applyFill="1" applyBorder="1" applyAlignment="1">
      <alignment horizontal="center" vertical="center" wrapText="1"/>
    </xf>
    <xf numFmtId="0" fontId="19" fillId="0" borderId="16" xfId="1" applyFont="1" applyFill="1" applyBorder="1" applyAlignment="1">
      <alignment horizontal="center" vertical="center" wrapText="1"/>
    </xf>
    <xf numFmtId="0" fontId="10" fillId="3" borderId="18" xfId="1" applyFont="1" applyFill="1" applyBorder="1" applyAlignment="1" applyProtection="1">
      <alignment horizontal="center" vertical="center"/>
      <protection locked="0"/>
    </xf>
    <xf numFmtId="0" fontId="10" fillId="3" borderId="25" xfId="1" applyFont="1" applyFill="1" applyBorder="1" applyAlignment="1" applyProtection="1">
      <alignment horizontal="center" vertical="center"/>
      <protection locked="0"/>
    </xf>
    <xf numFmtId="0" fontId="10" fillId="3" borderId="14" xfId="1" applyFont="1" applyFill="1" applyBorder="1" applyAlignment="1" applyProtection="1">
      <alignment horizontal="center" vertical="center"/>
      <protection locked="0"/>
    </xf>
    <xf numFmtId="0" fontId="10" fillId="3" borderId="15" xfId="1" applyFont="1" applyFill="1" applyBorder="1" applyAlignment="1" applyProtection="1">
      <alignment horizontal="center" vertical="center"/>
      <protection locked="0"/>
    </xf>
    <xf numFmtId="0" fontId="10" fillId="3" borderId="16" xfId="1" applyFont="1" applyFill="1" applyBorder="1" applyAlignment="1" applyProtection="1">
      <alignment horizontal="center" vertical="center"/>
      <protection locked="0"/>
    </xf>
    <xf numFmtId="0" fontId="10" fillId="3" borderId="21" xfId="1" applyFont="1" applyFill="1" applyBorder="1" applyAlignment="1" applyProtection="1">
      <alignment horizontal="center" vertical="center"/>
      <protection locked="0"/>
    </xf>
    <xf numFmtId="0" fontId="10" fillId="3" borderId="17" xfId="1" applyFont="1" applyFill="1" applyBorder="1" applyAlignment="1" applyProtection="1">
      <alignment horizontal="center" vertical="center"/>
      <protection locked="0"/>
    </xf>
    <xf numFmtId="0" fontId="10" fillId="3" borderId="19" xfId="1" applyFont="1" applyFill="1" applyBorder="1" applyAlignment="1" applyProtection="1">
      <alignment horizontal="center" vertical="center"/>
      <protection locked="0"/>
    </xf>
    <xf numFmtId="0" fontId="1" fillId="2" borderId="9" xfId="1" applyFont="1" applyFill="1" applyBorder="1" applyAlignment="1" applyProtection="1">
      <alignment horizontal="center" vertical="center" wrapText="1"/>
      <protection locked="0"/>
    </xf>
    <xf numFmtId="0" fontId="1" fillId="2" borderId="7" xfId="1" applyFont="1" applyFill="1" applyBorder="1" applyAlignment="1" applyProtection="1">
      <alignment horizontal="center" vertical="center" wrapText="1"/>
      <protection locked="0"/>
    </xf>
    <xf numFmtId="0" fontId="1" fillId="2" borderId="8" xfId="1" applyFont="1" applyFill="1" applyBorder="1" applyAlignment="1" applyProtection="1">
      <alignment horizontal="center" vertical="center" wrapText="1"/>
      <protection locked="0"/>
    </xf>
    <xf numFmtId="0" fontId="1" fillId="2" borderId="30" xfId="1" applyFont="1" applyFill="1" applyBorder="1" applyAlignment="1" applyProtection="1">
      <alignment horizontal="center" vertical="center" wrapText="1"/>
      <protection locked="0"/>
    </xf>
    <xf numFmtId="0" fontId="1" fillId="2" borderId="1" xfId="1" applyFont="1" applyFill="1" applyBorder="1" applyAlignment="1" applyProtection="1">
      <alignment horizontal="center" vertical="center" wrapText="1"/>
      <protection locked="0"/>
    </xf>
    <xf numFmtId="0" fontId="1" fillId="2" borderId="11" xfId="1" applyFont="1" applyFill="1" applyBorder="1" applyAlignment="1" applyProtection="1">
      <alignment horizontal="center" vertical="center" wrapText="1"/>
      <protection locked="0"/>
    </xf>
    <xf numFmtId="0" fontId="1" fillId="2" borderId="30" xfId="1" applyFill="1" applyBorder="1" applyAlignment="1" applyProtection="1">
      <alignment horizontal="center" vertical="center" wrapText="1"/>
      <protection locked="0"/>
    </xf>
    <xf numFmtId="0" fontId="1" fillId="2" borderId="1" xfId="1" applyFill="1" applyBorder="1" applyAlignment="1" applyProtection="1">
      <alignment horizontal="center" vertical="center" wrapText="1"/>
      <protection locked="0"/>
    </xf>
    <xf numFmtId="0" fontId="1" fillId="2" borderId="11" xfId="1" applyFill="1" applyBorder="1" applyAlignment="1" applyProtection="1">
      <alignment horizontal="center" vertical="center" wrapText="1"/>
      <protection locked="0"/>
    </xf>
    <xf numFmtId="164" fontId="8" fillId="4" borderId="27" xfId="1" applyNumberFormat="1" applyFont="1" applyFill="1" applyBorder="1" applyAlignment="1" applyProtection="1">
      <alignment horizontal="center" vertical="center" shrinkToFit="1"/>
    </xf>
    <xf numFmtId="164" fontId="8" fillId="4" borderId="12" xfId="1" applyNumberFormat="1" applyFont="1" applyFill="1" applyBorder="1" applyAlignment="1" applyProtection="1">
      <alignment horizontal="center" vertical="center" shrinkToFit="1"/>
    </xf>
    <xf numFmtId="0" fontId="10" fillId="3" borderId="17" xfId="1" applyFont="1" applyFill="1" applyBorder="1" applyAlignment="1">
      <alignment horizontal="center" vertical="center"/>
    </xf>
    <xf numFmtId="0" fontId="10" fillId="3" borderId="18" xfId="1" applyFont="1" applyFill="1" applyBorder="1" applyAlignment="1">
      <alignment horizontal="center" vertical="center"/>
    </xf>
    <xf numFmtId="0" fontId="10" fillId="3" borderId="19" xfId="1" applyFont="1" applyFill="1" applyBorder="1" applyAlignment="1">
      <alignment horizontal="center" vertical="center"/>
    </xf>
    <xf numFmtId="0" fontId="10" fillId="3" borderId="3" xfId="1" applyFont="1" applyFill="1" applyBorder="1" applyAlignment="1">
      <alignment horizontal="center" vertical="center"/>
    </xf>
    <xf numFmtId="0" fontId="10" fillId="3" borderId="4" xfId="1" applyFont="1" applyFill="1" applyBorder="1" applyAlignment="1">
      <alignment horizontal="center" vertical="center"/>
    </xf>
    <xf numFmtId="0" fontId="10" fillId="3" borderId="5" xfId="1" applyFont="1" applyFill="1" applyBorder="1" applyAlignment="1">
      <alignment horizontal="center" vertical="center"/>
    </xf>
    <xf numFmtId="0" fontId="10" fillId="3" borderId="27" xfId="1" applyFont="1" applyFill="1" applyBorder="1" applyAlignment="1">
      <alignment horizontal="center" vertical="center"/>
    </xf>
    <xf numFmtId="0" fontId="10" fillId="3" borderId="26" xfId="1" applyFont="1" applyFill="1" applyBorder="1" applyAlignment="1">
      <alignment horizontal="center" vertical="center"/>
    </xf>
    <xf numFmtId="0" fontId="10" fillId="3" borderId="47" xfId="1" applyFont="1" applyFill="1" applyBorder="1" applyAlignment="1">
      <alignment horizontal="center" vertical="center"/>
    </xf>
    <xf numFmtId="0" fontId="10" fillId="3" borderId="15" xfId="1" applyFont="1" applyFill="1" applyBorder="1" applyAlignment="1">
      <alignment horizontal="center"/>
    </xf>
    <xf numFmtId="0" fontId="10" fillId="3" borderId="16" xfId="1" applyFont="1" applyFill="1" applyBorder="1" applyAlignment="1">
      <alignment horizontal="center"/>
    </xf>
    <xf numFmtId="0" fontId="10" fillId="2" borderId="0" xfId="1" applyFont="1" applyFill="1" applyBorder="1" applyAlignment="1">
      <alignment horizontal="center" vertical="center"/>
    </xf>
    <xf numFmtId="0" fontId="19" fillId="2" borderId="12" xfId="1" applyFont="1" applyFill="1" applyBorder="1" applyAlignment="1">
      <alignment horizontal="center" vertical="center" wrapText="1"/>
    </xf>
    <xf numFmtId="0" fontId="19" fillId="2" borderId="2" xfId="1" applyFont="1" applyFill="1" applyBorder="1" applyAlignment="1">
      <alignment horizontal="center" vertical="center" wrapText="1"/>
    </xf>
    <xf numFmtId="0" fontId="19" fillId="2" borderId="13" xfId="1" applyFont="1" applyFill="1" applyBorder="1" applyAlignment="1">
      <alignment horizontal="center" vertical="center" wrapText="1"/>
    </xf>
    <xf numFmtId="0" fontId="10" fillId="3" borderId="42" xfId="1" applyFont="1" applyFill="1" applyBorder="1" applyAlignment="1">
      <alignment horizontal="center" vertical="center"/>
    </xf>
    <xf numFmtId="0" fontId="10" fillId="3" borderId="43" xfId="1" applyFont="1" applyFill="1" applyBorder="1" applyAlignment="1">
      <alignment horizontal="center" vertical="center"/>
    </xf>
    <xf numFmtId="0" fontId="10" fillId="3" borderId="44" xfId="1" applyFont="1" applyFill="1" applyBorder="1" applyAlignment="1">
      <alignment horizontal="center" vertical="center"/>
    </xf>
    <xf numFmtId="0" fontId="19" fillId="2" borderId="27" xfId="1" applyFont="1" applyFill="1" applyBorder="1" applyAlignment="1">
      <alignment horizontal="center" vertical="center" wrapText="1"/>
    </xf>
    <xf numFmtId="0" fontId="19" fillId="2" borderId="26" xfId="1" applyFont="1" applyFill="1" applyBorder="1" applyAlignment="1">
      <alignment horizontal="center" vertical="center" wrapText="1"/>
    </xf>
    <xf numFmtId="0" fontId="19" fillId="2" borderId="47" xfId="1" applyFont="1" applyFill="1" applyBorder="1" applyAlignment="1">
      <alignment horizontal="center" vertical="center" wrapText="1"/>
    </xf>
    <xf numFmtId="2" fontId="8" fillId="2" borderId="37" xfId="1" applyNumberFormat="1" applyFont="1" applyFill="1" applyBorder="1" applyAlignment="1">
      <alignment horizontal="center" vertical="center"/>
    </xf>
    <xf numFmtId="2" fontId="8" fillId="2" borderId="40" xfId="1" applyNumberFormat="1" applyFont="1" applyFill="1" applyBorder="1" applyAlignment="1">
      <alignment horizontal="center" vertical="center"/>
    </xf>
    <xf numFmtId="10" fontId="1" fillId="2" borderId="76" xfId="1" applyNumberFormat="1" applyFont="1" applyFill="1" applyBorder="1" applyAlignment="1" applyProtection="1">
      <alignment horizontal="center" vertical="center"/>
      <protection locked="0"/>
    </xf>
    <xf numFmtId="10" fontId="1" fillId="2" borderId="63" xfId="1" applyNumberFormat="1" applyFont="1" applyFill="1" applyBorder="1" applyAlignment="1" applyProtection="1">
      <alignment horizontal="center" vertical="center"/>
      <protection locked="0"/>
    </xf>
    <xf numFmtId="10" fontId="1" fillId="2" borderId="13" xfId="1" applyNumberFormat="1" applyFont="1" applyFill="1" applyBorder="1" applyAlignment="1" applyProtection="1">
      <alignment horizontal="center" vertical="center"/>
      <protection locked="0"/>
    </xf>
    <xf numFmtId="0" fontId="1" fillId="2" borderId="73" xfId="1" applyFont="1" applyFill="1" applyBorder="1" applyAlignment="1" applyProtection="1">
      <alignment horizontal="center" vertical="center" wrapText="1"/>
      <protection locked="0"/>
    </xf>
    <xf numFmtId="0" fontId="1" fillId="2" borderId="74" xfId="1" applyFont="1" applyFill="1" applyBorder="1" applyAlignment="1" applyProtection="1">
      <alignment horizontal="center" vertical="center" wrapText="1"/>
      <protection locked="0"/>
    </xf>
    <xf numFmtId="0" fontId="1" fillId="2" borderId="75" xfId="1" applyFont="1" applyFill="1" applyBorder="1" applyAlignment="1" applyProtection="1">
      <alignment horizontal="center" vertical="center" wrapText="1"/>
      <protection locked="0"/>
    </xf>
    <xf numFmtId="0" fontId="1" fillId="2" borderId="0" xfId="1" applyFont="1" applyFill="1" applyBorder="1" applyAlignment="1" applyProtection="1">
      <alignment horizontal="center" vertical="center"/>
      <protection locked="0"/>
    </xf>
    <xf numFmtId="0" fontId="1" fillId="2" borderId="0" xfId="1" applyFill="1" applyBorder="1" applyAlignment="1" applyProtection="1">
      <alignment horizontal="center" vertical="center"/>
      <protection locked="0"/>
    </xf>
    <xf numFmtId="10" fontId="1" fillId="2" borderId="47" xfId="1" applyNumberFormat="1" applyFont="1" applyFill="1" applyBorder="1" applyAlignment="1" applyProtection="1">
      <alignment horizontal="center" vertical="center"/>
      <protection locked="0"/>
    </xf>
    <xf numFmtId="10" fontId="1" fillId="2" borderId="44" xfId="1" applyNumberFormat="1" applyFont="1" applyFill="1" applyBorder="1" applyAlignment="1" applyProtection="1">
      <alignment horizontal="center" vertical="center"/>
      <protection locked="0"/>
    </xf>
    <xf numFmtId="9" fontId="18" fillId="2" borderId="15" xfId="1" applyNumberFormat="1" applyFont="1" applyFill="1" applyBorder="1" applyAlignment="1">
      <alignment horizontal="center"/>
    </xf>
    <xf numFmtId="0" fontId="18" fillId="2" borderId="15" xfId="1" applyFont="1" applyFill="1" applyBorder="1" applyAlignment="1">
      <alignment horizontal="center"/>
    </xf>
    <xf numFmtId="0" fontId="18" fillId="2" borderId="16" xfId="1" applyFont="1" applyFill="1" applyBorder="1" applyAlignment="1">
      <alignment horizontal="center"/>
    </xf>
    <xf numFmtId="0" fontId="10" fillId="3" borderId="28" xfId="1" applyFont="1" applyFill="1" applyBorder="1" applyAlignment="1">
      <alignment horizontal="center" vertical="center"/>
    </xf>
    <xf numFmtId="0" fontId="10" fillId="3" borderId="57" xfId="1" applyFont="1" applyFill="1" applyBorder="1" applyAlignment="1">
      <alignment horizontal="center" vertical="center"/>
    </xf>
    <xf numFmtId="0" fontId="10" fillId="3" borderId="63" xfId="1" applyFont="1" applyFill="1" applyBorder="1" applyAlignment="1">
      <alignment horizontal="center" vertical="center"/>
    </xf>
    <xf numFmtId="0" fontId="10" fillId="3" borderId="6" xfId="1" applyFont="1" applyFill="1" applyBorder="1" applyAlignment="1">
      <alignment horizontal="center" vertical="center"/>
    </xf>
    <xf numFmtId="0" fontId="10" fillId="3" borderId="7" xfId="1" applyFont="1" applyFill="1" applyBorder="1" applyAlignment="1">
      <alignment horizontal="center" vertical="center"/>
    </xf>
    <xf numFmtId="0" fontId="10" fillId="3" borderId="8" xfId="1" applyFont="1" applyFill="1" applyBorder="1" applyAlignment="1">
      <alignment horizontal="center" vertical="center"/>
    </xf>
    <xf numFmtId="0" fontId="10" fillId="3" borderId="14" xfId="1" applyFont="1" applyFill="1" applyBorder="1" applyAlignment="1">
      <alignment horizontal="center"/>
    </xf>
    <xf numFmtId="0" fontId="19" fillId="2" borderId="32" xfId="1" applyFont="1" applyFill="1" applyBorder="1" applyAlignment="1">
      <alignment horizontal="center" vertical="center" wrapText="1"/>
    </xf>
    <xf numFmtId="0" fontId="19" fillId="2" borderId="33" xfId="1" applyFont="1" applyFill="1" applyBorder="1" applyAlignment="1">
      <alignment horizontal="center" vertical="center" wrapText="1"/>
    </xf>
    <xf numFmtId="0" fontId="19" fillId="2" borderId="34" xfId="1" applyFont="1" applyFill="1" applyBorder="1" applyAlignment="1">
      <alignment horizontal="center" vertical="center" wrapText="1"/>
    </xf>
    <xf numFmtId="9" fontId="1" fillId="2" borderId="36" xfId="1" applyNumberFormat="1" applyFill="1" applyBorder="1" applyAlignment="1">
      <alignment horizontal="center" vertical="center"/>
    </xf>
    <xf numFmtId="0" fontId="1" fillId="2" borderId="56" xfId="1" applyFill="1" applyBorder="1" applyAlignment="1">
      <alignment horizontal="center" vertical="center"/>
    </xf>
    <xf numFmtId="0" fontId="1" fillId="2" borderId="39" xfId="1" applyFill="1" applyBorder="1" applyAlignment="1">
      <alignment horizontal="center" vertical="center"/>
    </xf>
    <xf numFmtId="0" fontId="19" fillId="2" borderId="22" xfId="1" applyFont="1" applyFill="1" applyBorder="1" applyAlignment="1">
      <alignment horizontal="center" vertical="center" wrapText="1"/>
    </xf>
    <xf numFmtId="0" fontId="19" fillId="2" borderId="23" xfId="1" applyFont="1" applyFill="1" applyBorder="1" applyAlignment="1">
      <alignment horizontal="center" vertical="center" wrapText="1"/>
    </xf>
    <xf numFmtId="0" fontId="19" fillId="2" borderId="24" xfId="1" applyFont="1" applyFill="1" applyBorder="1" applyAlignment="1">
      <alignment horizontal="center" vertical="center" wrapText="1"/>
    </xf>
    <xf numFmtId="164" fontId="20" fillId="4" borderId="14" xfId="1" applyNumberFormat="1" applyFont="1" applyFill="1" applyBorder="1" applyAlignment="1" applyProtection="1">
      <alignment horizontal="center" vertical="center" shrinkToFit="1"/>
    </xf>
    <xf numFmtId="164" fontId="20" fillId="4" borderId="15" xfId="1" applyNumberFormat="1" applyFont="1" applyFill="1" applyBorder="1" applyAlignment="1" applyProtection="1">
      <alignment horizontal="center" vertical="center" shrinkToFit="1"/>
    </xf>
    <xf numFmtId="164" fontId="20" fillId="4" borderId="21" xfId="1" applyNumberFormat="1" applyFont="1" applyFill="1" applyBorder="1" applyAlignment="1" applyProtection="1">
      <alignment horizontal="center" vertical="center" shrinkToFit="1"/>
    </xf>
    <xf numFmtId="0" fontId="1" fillId="2" borderId="32" xfId="1" applyFill="1" applyBorder="1" applyAlignment="1" applyProtection="1">
      <alignment horizontal="center" vertical="center"/>
      <protection locked="0"/>
    </xf>
    <xf numFmtId="0" fontId="1" fillId="2" borderId="33" xfId="1" applyFill="1" applyBorder="1" applyAlignment="1" applyProtection="1">
      <alignment horizontal="center" vertical="center"/>
      <protection locked="0"/>
    </xf>
    <xf numFmtId="0" fontId="1" fillId="2" borderId="61" xfId="1" applyFill="1" applyBorder="1" applyAlignment="1" applyProtection="1">
      <alignment horizontal="center" vertical="center"/>
      <protection locked="0"/>
    </xf>
    <xf numFmtId="0" fontId="1" fillId="2" borderId="20" xfId="1" applyFill="1" applyBorder="1" applyAlignment="1" applyProtection="1">
      <alignment horizontal="center" vertical="center"/>
      <protection locked="0"/>
    </xf>
    <xf numFmtId="0" fontId="1" fillId="2" borderId="50" xfId="1" applyFill="1" applyBorder="1" applyAlignment="1" applyProtection="1">
      <alignment horizontal="center" vertical="center"/>
      <protection locked="0"/>
    </xf>
    <xf numFmtId="0" fontId="1" fillId="2" borderId="9" xfId="1" applyFill="1" applyBorder="1" applyAlignment="1" applyProtection="1">
      <alignment horizontal="center" vertical="center"/>
      <protection locked="0"/>
    </xf>
    <xf numFmtId="0" fontId="1" fillId="2" borderId="62" xfId="1" applyFill="1" applyBorder="1" applyAlignment="1" applyProtection="1">
      <alignment horizontal="center" vertical="center"/>
      <protection locked="0"/>
    </xf>
    <xf numFmtId="0" fontId="1" fillId="2" borderId="34" xfId="1" applyFill="1" applyBorder="1" applyAlignment="1" applyProtection="1">
      <alignment horizontal="center" vertical="center"/>
      <protection locked="0"/>
    </xf>
    <xf numFmtId="0" fontId="1" fillId="2" borderId="52" xfId="1" applyFill="1" applyBorder="1" applyAlignment="1" applyProtection="1">
      <alignment horizontal="center" vertical="center"/>
      <protection locked="0"/>
    </xf>
    <xf numFmtId="0" fontId="1" fillId="2" borderId="51" xfId="1" applyFill="1" applyBorder="1" applyAlignment="1" applyProtection="1">
      <alignment horizontal="center" vertical="center"/>
      <protection locked="0"/>
    </xf>
    <xf numFmtId="9" fontId="2" fillId="2" borderId="14" xfId="2" applyFont="1" applyFill="1" applyBorder="1" applyAlignment="1" applyProtection="1">
      <alignment horizontal="center"/>
      <protection locked="0"/>
    </xf>
    <xf numFmtId="9" fontId="2" fillId="2" borderId="15" xfId="2" applyFont="1" applyFill="1" applyBorder="1" applyAlignment="1" applyProtection="1">
      <alignment horizontal="center"/>
      <protection locked="0"/>
    </xf>
    <xf numFmtId="9" fontId="2" fillId="2" borderId="16" xfId="2" applyFont="1" applyFill="1" applyBorder="1" applyAlignment="1" applyProtection="1">
      <alignment horizontal="center"/>
      <protection locked="0"/>
    </xf>
    <xf numFmtId="0" fontId="1" fillId="2" borderId="29" xfId="1" applyFont="1" applyFill="1" applyBorder="1" applyAlignment="1" applyProtection="1">
      <alignment horizontal="center" vertical="center" wrapText="1"/>
      <protection locked="0"/>
    </xf>
    <xf numFmtId="0" fontId="1" fillId="2" borderId="2" xfId="1" applyFont="1" applyFill="1" applyBorder="1" applyAlignment="1" applyProtection="1">
      <alignment horizontal="center" vertical="center" wrapText="1"/>
      <protection locked="0"/>
    </xf>
    <xf numFmtId="0" fontId="1" fillId="2" borderId="13" xfId="1" applyFont="1" applyFill="1" applyBorder="1" applyAlignment="1" applyProtection="1">
      <alignment horizontal="center" vertical="center" wrapText="1"/>
      <protection locked="0"/>
    </xf>
    <xf numFmtId="0" fontId="2" fillId="2" borderId="32" xfId="1" applyFont="1" applyFill="1" applyBorder="1" applyAlignment="1" applyProtection="1">
      <alignment horizontal="center" vertical="center"/>
      <protection locked="0"/>
    </xf>
    <xf numFmtId="0" fontId="2" fillId="2" borderId="33" xfId="1" applyFont="1" applyFill="1" applyBorder="1" applyAlignment="1" applyProtection="1">
      <alignment horizontal="center" vertical="center"/>
      <protection locked="0"/>
    </xf>
    <xf numFmtId="0" fontId="2" fillId="2" borderId="34" xfId="1" applyFont="1" applyFill="1" applyBorder="1" applyAlignment="1" applyProtection="1">
      <alignment horizontal="center" vertical="center"/>
      <protection locked="0"/>
    </xf>
    <xf numFmtId="0" fontId="2" fillId="2" borderId="14" xfId="2" applyNumberFormat="1" applyFont="1" applyFill="1" applyBorder="1" applyAlignment="1" applyProtection="1">
      <alignment horizontal="center"/>
      <protection locked="0"/>
    </xf>
    <xf numFmtId="0" fontId="2" fillId="2" borderId="15" xfId="2" applyNumberFormat="1" applyFont="1" applyFill="1" applyBorder="1" applyAlignment="1" applyProtection="1">
      <alignment horizontal="center"/>
      <protection locked="0"/>
    </xf>
    <xf numFmtId="0" fontId="2" fillId="2" borderId="16" xfId="2" applyNumberFormat="1" applyFont="1" applyFill="1" applyBorder="1" applyAlignment="1" applyProtection="1">
      <alignment horizontal="center"/>
      <protection locked="0"/>
    </xf>
    <xf numFmtId="164" fontId="2" fillId="2" borderId="54" xfId="2" applyNumberFormat="1" applyFont="1" applyFill="1" applyBorder="1" applyAlignment="1" applyProtection="1">
      <alignment horizontal="center" vertical="center"/>
      <protection locked="0"/>
    </xf>
    <xf numFmtId="164" fontId="2" fillId="2" borderId="55" xfId="2" applyNumberFormat="1" applyFont="1" applyFill="1" applyBorder="1" applyAlignment="1" applyProtection="1">
      <alignment horizontal="center" vertical="center"/>
      <protection locked="0"/>
    </xf>
    <xf numFmtId="0" fontId="23" fillId="5" borderId="18" xfId="0" applyFont="1" applyFill="1" applyBorder="1" applyAlignment="1">
      <alignment horizontal="center" vertical="center"/>
    </xf>
    <xf numFmtId="0" fontId="23" fillId="5" borderId="25" xfId="0" applyFont="1" applyFill="1" applyBorder="1" applyAlignment="1">
      <alignment horizontal="center" vertical="center"/>
    </xf>
    <xf numFmtId="0" fontId="0" fillId="0" borderId="36" xfId="0" applyBorder="1" applyAlignment="1">
      <alignment horizontal="center"/>
    </xf>
    <xf numFmtId="0" fontId="0" fillId="0" borderId="56" xfId="0" applyBorder="1" applyAlignment="1">
      <alignment horizontal="center"/>
    </xf>
    <xf numFmtId="0" fontId="0" fillId="0" borderId="39" xfId="0" applyBorder="1" applyAlignment="1">
      <alignment horizontal="center"/>
    </xf>
    <xf numFmtId="0" fontId="21" fillId="3" borderId="36" xfId="0" applyFont="1" applyFill="1" applyBorder="1" applyAlignment="1">
      <alignment horizontal="center" vertical="center"/>
    </xf>
    <xf numFmtId="0" fontId="21" fillId="3" borderId="37" xfId="0" applyFont="1" applyFill="1" applyBorder="1" applyAlignment="1">
      <alignment horizontal="center" vertical="center"/>
    </xf>
    <xf numFmtId="0" fontId="21" fillId="3" borderId="38" xfId="0" applyFont="1" applyFill="1" applyBorder="1" applyAlignment="1">
      <alignment horizontal="center" vertical="center"/>
    </xf>
    <xf numFmtId="0" fontId="21" fillId="3" borderId="56" xfId="0" applyFont="1" applyFill="1" applyBorder="1" applyAlignment="1">
      <alignment horizontal="center" vertical="center"/>
    </xf>
    <xf numFmtId="0" fontId="21" fillId="3" borderId="0" xfId="0" applyFont="1" applyFill="1" applyBorder="1" applyAlignment="1">
      <alignment horizontal="center" vertical="center"/>
    </xf>
    <xf numFmtId="0" fontId="21" fillId="3" borderId="72" xfId="0" applyFont="1" applyFill="1" applyBorder="1" applyAlignment="1">
      <alignment horizontal="center" vertical="center"/>
    </xf>
    <xf numFmtId="0" fontId="21" fillId="3" borderId="39" xfId="0" applyFont="1" applyFill="1" applyBorder="1" applyAlignment="1">
      <alignment horizontal="center" vertical="center"/>
    </xf>
    <xf numFmtId="0" fontId="21" fillId="3" borderId="40" xfId="0" applyFont="1" applyFill="1" applyBorder="1" applyAlignment="1">
      <alignment horizontal="center" vertical="center"/>
    </xf>
    <xf numFmtId="0" fontId="21" fillId="3" borderId="41" xfId="0" applyFont="1" applyFill="1" applyBorder="1" applyAlignment="1">
      <alignment horizontal="center" vertical="center"/>
    </xf>
    <xf numFmtId="0" fontId="14" fillId="2" borderId="54" xfId="0" applyFont="1" applyFill="1" applyBorder="1" applyAlignment="1">
      <alignment horizontal="center" vertical="center" wrapText="1"/>
    </xf>
    <xf numFmtId="0" fontId="14" fillId="2" borderId="55" xfId="0" applyFont="1" applyFill="1" applyBorder="1" applyAlignment="1">
      <alignment horizontal="center" vertical="center" wrapText="1"/>
    </xf>
    <xf numFmtId="0" fontId="14" fillId="2" borderId="53" xfId="0" applyFont="1" applyFill="1" applyBorder="1" applyAlignment="1">
      <alignment horizontal="center" vertical="center" wrapText="1"/>
    </xf>
    <xf numFmtId="0" fontId="14" fillId="2" borderId="53" xfId="0" applyFont="1" applyFill="1" applyBorder="1" applyAlignment="1">
      <alignment horizontal="center" vertical="center"/>
    </xf>
    <xf numFmtId="0" fontId="14" fillId="2" borderId="54" xfId="0" applyFont="1" applyFill="1" applyBorder="1" applyAlignment="1">
      <alignment horizontal="center" vertical="center"/>
    </xf>
    <xf numFmtId="0" fontId="14" fillId="2" borderId="55" xfId="0" applyFont="1" applyFill="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30" xfId="0" applyBorder="1" applyAlignment="1">
      <alignment horizontal="center" vertical="center"/>
    </xf>
    <xf numFmtId="0" fontId="0" fillId="0" borderId="46" xfId="0" applyBorder="1" applyAlignment="1">
      <alignment horizontal="center" vertical="center"/>
    </xf>
  </cellXfs>
  <cellStyles count="5">
    <cellStyle name="Hipervínculo" xfId="4" builtinId="8"/>
    <cellStyle name="Millares" xfId="3" builtinId="3"/>
    <cellStyle name="Normal" xfId="0" builtinId="0"/>
    <cellStyle name="Normal 2" xfId="1" xr:uid="{00000000-0005-0000-0000-000003000000}"/>
    <cellStyle name="Porcentaje" xfId="2" builtinId="5"/>
  </cellStyles>
  <dxfs count="26">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0.xml.rels><?xml version="1.0" encoding="UTF-8" standalone="yes"?>
<Relationships xmlns="http://schemas.openxmlformats.org/package/2006/relationships"><Relationship Id="rId1" Type="http://schemas.openxmlformats.org/officeDocument/2006/relationships/image" Target="../media/image2.png"/></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_rels/chart4.xml.rels><?xml version="1.0" encoding="UTF-8" standalone="yes"?>
<Relationships xmlns="http://schemas.openxmlformats.org/package/2006/relationships"><Relationship Id="rId1" Type="http://schemas.openxmlformats.org/officeDocument/2006/relationships/image" Target="../media/image2.png"/></Relationships>
</file>

<file path=xl/charts/_rels/chart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54D9-41C9-8F7C-BDF5836DBCF4}"/>
            </c:ext>
          </c:extLst>
        </c:ser>
        <c:dLbls>
          <c:showLegendKey val="0"/>
          <c:showVal val="0"/>
          <c:showCatName val="0"/>
          <c:showSerName val="0"/>
          <c:showPercent val="0"/>
          <c:showBubbleSize val="0"/>
        </c:dLbls>
        <c:gapWidth val="150"/>
        <c:axId val="171515264"/>
        <c:axId val="171517056"/>
      </c:barChart>
      <c:catAx>
        <c:axId val="1715152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517056"/>
        <c:crosses val="autoZero"/>
        <c:auto val="1"/>
        <c:lblAlgn val="ctr"/>
        <c:lblOffset val="100"/>
        <c:tickLblSkip val="1"/>
        <c:tickMarkSkip val="1"/>
        <c:noMultiLvlLbl val="0"/>
      </c:catAx>
      <c:valAx>
        <c:axId val="171517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5152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floor>
    <c:sideWall>
      <c:thickness val="0"/>
      <c:spPr>
        <a:blipFill dpi="0" rotWithShape="1">
          <a:blip xmlns:r="http://schemas.openxmlformats.org/officeDocument/2006/relationships" r:embed="rId1">
            <a:alphaModFix amt="36000"/>
          </a:blip>
          <a:srcRect/>
          <a:stretch>
            <a:fillRect/>
          </a:stretch>
        </a:blipFill>
      </c:spPr>
    </c:sideWall>
    <c:backWall>
      <c:thickness val="0"/>
      <c:spPr>
        <a:blipFill dpi="0" rotWithShape="1">
          <a:blip xmlns:r="http://schemas.openxmlformats.org/officeDocument/2006/relationships" r:embed="rId1">
            <a:alphaModFix amt="36000"/>
          </a:blip>
          <a:srcRect/>
          <a:stretch>
            <a:fillRect/>
          </a:stretch>
        </a:blipFill>
      </c:spPr>
    </c:backWall>
    <c:plotArea>
      <c:layout>
        <c:manualLayout>
          <c:layoutTarget val="inner"/>
          <c:xMode val="edge"/>
          <c:yMode val="edge"/>
          <c:x val="9.9002322384264582E-2"/>
          <c:y val="4.2908288637833317E-2"/>
          <c:w val="0.87011987512180056"/>
          <c:h val="0.74433169766822627"/>
        </c:manualLayout>
      </c:layout>
      <c:bar3DChart>
        <c:barDir val="col"/>
        <c:grouping val="clustered"/>
        <c:varyColors val="0"/>
        <c:ser>
          <c:idx val="0"/>
          <c:order val="0"/>
          <c:tx>
            <c:strRef>
              <c:f>'Satisf. '!$E$4:$G$4</c:f>
              <c:strCache>
                <c:ptCount val="1"/>
                <c:pt idx="0">
                  <c:v>Indicador </c:v>
                </c:pt>
              </c:strCache>
            </c:strRef>
          </c:tx>
          <c:spPr>
            <a:solidFill>
              <a:schemeClr val="tx2"/>
            </a:solidFill>
            <a:ln w="28575"/>
          </c:spPr>
          <c:invertIfNegative val="0"/>
          <c:dLbls>
            <c:dLbl>
              <c:idx val="0"/>
              <c:layout>
                <c:manualLayout>
                  <c:x val="1.9571624802015516E-4"/>
                  <c:y val="0.120964357716155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BD-4892-B15A-272E758ABFA5}"/>
                </c:ext>
              </c:extLst>
            </c:dLbl>
            <c:spPr>
              <a:noFill/>
              <a:ln>
                <a:noFill/>
              </a:ln>
              <a:effectLst/>
            </c:spPr>
            <c:txPr>
              <a:bodyPr/>
              <a:lstStyle/>
              <a:p>
                <a:pPr>
                  <a:defRPr sz="1100" b="1">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'Satisf. '!$A$5</c:f>
              <c:numCache>
                <c:formatCode>General</c:formatCode>
                <c:ptCount val="1"/>
                <c:pt idx="0">
                  <c:v>2019</c:v>
                </c:pt>
              </c:numCache>
            </c:numRef>
          </c:cat>
          <c:val>
            <c:numRef>
              <c:f>'Satisf. '!$P$9:$P$10</c:f>
              <c:numCache>
                <c:formatCode>0.0%</c:formatCode>
                <c:ptCount val="2"/>
              </c:numCache>
            </c:numRef>
          </c:val>
          <c:extLst>
            <c:ext xmlns:c16="http://schemas.microsoft.com/office/drawing/2014/chart" uri="{C3380CC4-5D6E-409C-BE32-E72D297353CC}">
              <c16:uniqueId val="{00000001-3DBD-4892-B15A-272E758ABFA5}"/>
            </c:ext>
          </c:extLst>
        </c:ser>
        <c:ser>
          <c:idx val="1"/>
          <c:order val="1"/>
          <c:tx>
            <c:strRef>
              <c:f>'Satisf. '!$O$4:$P$4</c:f>
              <c:strCache>
                <c:ptCount val="1"/>
                <c:pt idx="0">
                  <c:v>Meta</c:v>
                </c:pt>
              </c:strCache>
            </c:strRef>
          </c:tx>
          <c:spPr>
            <a:solidFill>
              <a:srgbClr val="C00000"/>
            </a:solidFill>
          </c:spPr>
          <c:invertIfNegative val="0"/>
          <c:dLbls>
            <c:dLbl>
              <c:idx val="0"/>
              <c:layout>
                <c:manualLayout>
                  <c:x val="5.4869676597262048E-3"/>
                  <c:y val="0.104347826086956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BD-4892-B15A-272E758ABFA5}"/>
                </c:ext>
              </c:extLst>
            </c:dLbl>
            <c:spPr>
              <a:noFill/>
              <a:ln>
                <a:noFill/>
              </a:ln>
              <a:effectLst/>
            </c:spPr>
            <c:txPr>
              <a:bodyPr/>
              <a:lstStyle/>
              <a:p>
                <a:pPr>
                  <a:defRPr sz="1100" b="1">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'Satisf. '!$A$5</c:f>
              <c:numCache>
                <c:formatCode>General</c:formatCode>
                <c:ptCount val="1"/>
                <c:pt idx="0">
                  <c:v>2019</c:v>
                </c:pt>
              </c:numCache>
            </c:numRef>
          </c:cat>
          <c:val>
            <c:numRef>
              <c:f>'Satisf. '!$P$5</c:f>
              <c:numCache>
                <c:formatCode>0%</c:formatCode>
                <c:ptCount val="1"/>
                <c:pt idx="0">
                  <c:v>1</c:v>
                </c:pt>
              </c:numCache>
            </c:numRef>
          </c:val>
          <c:extLst>
            <c:ext xmlns:c16="http://schemas.microsoft.com/office/drawing/2014/chart" uri="{C3380CC4-5D6E-409C-BE32-E72D297353CC}">
              <c16:uniqueId val="{00000003-3DBD-4892-B15A-272E758ABFA5}"/>
            </c:ext>
          </c:extLst>
        </c:ser>
        <c:dLbls>
          <c:showLegendKey val="0"/>
          <c:showVal val="0"/>
          <c:showCatName val="0"/>
          <c:showSerName val="0"/>
          <c:showPercent val="0"/>
          <c:showBubbleSize val="0"/>
        </c:dLbls>
        <c:gapWidth val="150"/>
        <c:shape val="box"/>
        <c:axId val="171419136"/>
        <c:axId val="171420672"/>
        <c:axId val="0"/>
      </c:bar3DChart>
      <c:catAx>
        <c:axId val="171419136"/>
        <c:scaling>
          <c:orientation val="minMax"/>
        </c:scaling>
        <c:delete val="0"/>
        <c:axPos val="b"/>
        <c:numFmt formatCode="General" sourceLinked="1"/>
        <c:majorTickMark val="out"/>
        <c:minorTickMark val="none"/>
        <c:tickLblPos val="nextTo"/>
        <c:txPr>
          <a:bodyPr/>
          <a:lstStyle/>
          <a:p>
            <a:pPr>
              <a:defRPr b="1"/>
            </a:pPr>
            <a:endParaRPr lang="es-CO"/>
          </a:p>
        </c:txPr>
        <c:crossAx val="171420672"/>
        <c:crosses val="autoZero"/>
        <c:auto val="1"/>
        <c:lblAlgn val="ctr"/>
        <c:lblOffset val="100"/>
        <c:noMultiLvlLbl val="0"/>
      </c:catAx>
      <c:valAx>
        <c:axId val="171420672"/>
        <c:scaling>
          <c:orientation val="minMax"/>
        </c:scaling>
        <c:delete val="0"/>
        <c:axPos val="l"/>
        <c:majorGridlines/>
        <c:numFmt formatCode="#.#00%" sourceLinked="0"/>
        <c:majorTickMark val="out"/>
        <c:minorTickMark val="none"/>
        <c:tickLblPos val="nextTo"/>
        <c:txPr>
          <a:bodyPr/>
          <a:lstStyle/>
          <a:p>
            <a:pPr>
              <a:defRPr sz="900"/>
            </a:pPr>
            <a:endParaRPr lang="es-CO"/>
          </a:p>
        </c:txPr>
        <c:crossAx val="171419136"/>
        <c:crosses val="autoZero"/>
        <c:crossBetween val="between"/>
      </c:valAx>
      <c:spPr>
        <a:noFill/>
        <a:ln w="25400">
          <a:noFill/>
        </a:ln>
      </c:spPr>
    </c:plotArea>
    <c:legend>
      <c:legendPos val="r"/>
      <c:layout>
        <c:manualLayout>
          <c:xMode val="edge"/>
          <c:yMode val="edge"/>
          <c:x val="0.27767519104359745"/>
          <c:y val="0.89388230818973713"/>
          <c:w val="0.27545441741220777"/>
          <c:h val="0.1061176918102628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6873-4971-A519-A9BBD83A9F87}"/>
            </c:ext>
          </c:extLst>
        </c:ser>
        <c:dLbls>
          <c:showLegendKey val="0"/>
          <c:showVal val="0"/>
          <c:showCatName val="0"/>
          <c:showSerName val="0"/>
          <c:showPercent val="0"/>
          <c:showBubbleSize val="0"/>
        </c:dLbls>
        <c:gapWidth val="150"/>
        <c:axId val="171524864"/>
        <c:axId val="171526400"/>
      </c:barChart>
      <c:catAx>
        <c:axId val="17152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526400"/>
        <c:crosses val="autoZero"/>
        <c:auto val="1"/>
        <c:lblAlgn val="ctr"/>
        <c:lblOffset val="100"/>
        <c:tickLblSkip val="1"/>
        <c:tickMarkSkip val="1"/>
        <c:noMultiLvlLbl val="0"/>
      </c:catAx>
      <c:valAx>
        <c:axId val="171526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524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Tiempo de respuesta a Q&amp;R </a:t>
            </a:r>
          </a:p>
        </c:rich>
      </c:tx>
      <c:layout>
        <c:manualLayout>
          <c:xMode val="edge"/>
          <c:yMode val="edge"/>
          <c:x val="0.31909207244616811"/>
          <c:y val="2.9850757962454642E-2"/>
        </c:manualLayout>
      </c:layout>
      <c:overlay val="1"/>
    </c:title>
    <c:autoTitleDeleted val="0"/>
    <c:view3D>
      <c:rotX val="10"/>
      <c:rotY val="10"/>
      <c:depthPercent val="130"/>
      <c:rAngAx val="0"/>
      <c:perspective val="50"/>
    </c:view3D>
    <c:floor>
      <c:thickness val="0"/>
    </c:floor>
    <c:sideWall>
      <c:thickness val="0"/>
      <c:spPr>
        <a:blipFill dpi="0" rotWithShape="1">
          <a:blip xmlns:r="http://schemas.openxmlformats.org/officeDocument/2006/relationships" r:embed="rId1">
            <a:alphaModFix amt="36000"/>
          </a:blip>
          <a:srcRect/>
          <a:stretch>
            <a:fillRect/>
          </a:stretch>
        </a:blipFill>
      </c:spPr>
    </c:sideWall>
    <c:backWall>
      <c:thickness val="0"/>
      <c:spPr>
        <a:blipFill dpi="0" rotWithShape="1">
          <a:blip xmlns:r="http://schemas.openxmlformats.org/officeDocument/2006/relationships" r:embed="rId1">
            <a:alphaModFix amt="36000"/>
          </a:blip>
          <a:srcRect/>
          <a:stretch>
            <a:fillRect/>
          </a:stretch>
        </a:blipFill>
      </c:spPr>
    </c:backWall>
    <c:plotArea>
      <c:layout>
        <c:manualLayout>
          <c:layoutTarget val="inner"/>
          <c:xMode val="edge"/>
          <c:yMode val="edge"/>
          <c:x val="4.0618038416839683E-2"/>
          <c:y val="8.2709320605367093E-2"/>
          <c:w val="0.94001736723208107"/>
          <c:h val="0.80403329965655945"/>
        </c:manualLayout>
      </c:layout>
      <c:bar3DChart>
        <c:barDir val="col"/>
        <c:grouping val="clustered"/>
        <c:varyColors val="0"/>
        <c:ser>
          <c:idx val="0"/>
          <c:order val="0"/>
          <c:tx>
            <c:strRef>
              <c:f>'T.Rta+Cant. Q&amp;R'!$E$4:$G$4</c:f>
              <c:strCache>
                <c:ptCount val="3"/>
                <c:pt idx="0">
                  <c:v>Indicador </c:v>
                </c:pt>
              </c:strCache>
            </c:strRef>
          </c:tx>
          <c:spPr>
            <a:solidFill>
              <a:srgbClr val="00B050"/>
            </a:solidFill>
            <a:ln w="28575"/>
          </c:spPr>
          <c:invertIfNegative val="0"/>
          <c:dLbls>
            <c:dLbl>
              <c:idx val="0"/>
              <c:layout>
                <c:manualLayout>
                  <c:x val="7.5117370892018778E-3"/>
                  <c:y val="2.0481307500867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C-4673-82EF-6A4B676C314B}"/>
                </c:ext>
              </c:extLst>
            </c:dLbl>
            <c:spPr>
              <a:noFill/>
              <a:ln>
                <a:noFill/>
              </a:ln>
              <a:effectLst/>
            </c:spPr>
            <c:txPr>
              <a:bodyPr/>
              <a:lstStyle/>
              <a:p>
                <a:pPr>
                  <a:defRPr b="0"/>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Q&amp;R'!$D$13:$O$13</c:f>
              <c:numCache>
                <c:formatCode>General</c:formatCode>
                <c:ptCount val="12"/>
                <c:pt idx="0">
                  <c:v>0</c:v>
                </c:pt>
                <c:pt idx="1">
                  <c:v>1</c:v>
                </c:pt>
                <c:pt idx="2">
                  <c:v>1</c:v>
                </c:pt>
                <c:pt idx="3">
                  <c:v>0</c:v>
                </c:pt>
                <c:pt idx="4">
                  <c:v>0</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DF9C-4673-82EF-6A4B676C314B}"/>
            </c:ext>
          </c:extLst>
        </c:ser>
        <c:dLbls>
          <c:showLegendKey val="0"/>
          <c:showVal val="0"/>
          <c:showCatName val="0"/>
          <c:showSerName val="0"/>
          <c:showPercent val="0"/>
          <c:showBubbleSize val="0"/>
        </c:dLbls>
        <c:gapWidth val="150"/>
        <c:shape val="box"/>
        <c:axId val="171563648"/>
        <c:axId val="171569536"/>
        <c:axId val="0"/>
      </c:bar3DChart>
      <c:catAx>
        <c:axId val="171563648"/>
        <c:scaling>
          <c:orientation val="minMax"/>
        </c:scaling>
        <c:delete val="0"/>
        <c:axPos val="b"/>
        <c:numFmt formatCode="General" sourceLinked="0"/>
        <c:majorTickMark val="out"/>
        <c:minorTickMark val="none"/>
        <c:tickLblPos val="nextTo"/>
        <c:txPr>
          <a:bodyPr/>
          <a:lstStyle/>
          <a:p>
            <a:pPr>
              <a:defRPr b="1"/>
            </a:pPr>
            <a:endParaRPr lang="es-CO"/>
          </a:p>
        </c:txPr>
        <c:crossAx val="171569536"/>
        <c:crosses val="autoZero"/>
        <c:auto val="1"/>
        <c:lblAlgn val="ctr"/>
        <c:lblOffset val="100"/>
        <c:noMultiLvlLbl val="0"/>
      </c:catAx>
      <c:valAx>
        <c:axId val="171569536"/>
        <c:scaling>
          <c:orientation val="minMax"/>
        </c:scaling>
        <c:delete val="0"/>
        <c:axPos val="l"/>
        <c:majorGridlines/>
        <c:numFmt formatCode="General" sourceLinked="0"/>
        <c:majorTickMark val="out"/>
        <c:minorTickMark val="none"/>
        <c:tickLblPos val="nextTo"/>
        <c:txPr>
          <a:bodyPr/>
          <a:lstStyle/>
          <a:p>
            <a:pPr>
              <a:defRPr sz="900"/>
            </a:pPr>
            <a:endParaRPr lang="es-CO"/>
          </a:p>
        </c:txPr>
        <c:crossAx val="171563648"/>
        <c:crosses val="autoZero"/>
        <c:crossBetween val="between"/>
      </c:valAx>
      <c:spPr>
        <a:scene3d>
          <a:camera prst="orthographicFront"/>
          <a:lightRig rig="threePt" dir="t"/>
        </a:scene3d>
        <a:sp3d>
          <a:bevelT/>
        </a:sp3d>
      </c:spPr>
    </c:plotArea>
    <c:legend>
      <c:legendPos val="r"/>
      <c:layout>
        <c:manualLayout>
          <c:xMode val="edge"/>
          <c:yMode val="edge"/>
          <c:x val="0.89624893903187475"/>
          <c:y val="0.43119537399434871"/>
          <c:w val="0.10237330408325825"/>
          <c:h val="8.1800296702042682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Cantidad de</a:t>
            </a:r>
            <a:r>
              <a:rPr lang="es-CO" baseline="0"/>
              <a:t> Q&amp;R recibidas</a:t>
            </a:r>
            <a:endParaRPr lang="es-CO"/>
          </a:p>
        </c:rich>
      </c:tx>
      <c:overlay val="1"/>
    </c:title>
    <c:autoTitleDeleted val="0"/>
    <c:plotArea>
      <c:layout>
        <c:manualLayout>
          <c:layoutTarget val="inner"/>
          <c:xMode val="edge"/>
          <c:yMode val="edge"/>
          <c:x val="3.4678016512081217E-2"/>
          <c:y val="0.1280277500287165"/>
          <c:w val="0.83323528883960252"/>
          <c:h val="0.76542612455698711"/>
        </c:manualLayout>
      </c:layout>
      <c:barChart>
        <c:barDir val="col"/>
        <c:grouping val="clustered"/>
        <c:varyColors val="0"/>
        <c:ser>
          <c:idx val="0"/>
          <c:order val="0"/>
          <c:tx>
            <c:strRef>
              <c:f>'T.Rta+Cant. Q&amp;R'!$A$10:$C$10</c:f>
              <c:strCache>
                <c:ptCount val="3"/>
                <c:pt idx="0">
                  <c:v>Cantidad de quejas recibidas</c:v>
                </c:pt>
              </c:strCache>
            </c:strRef>
          </c:tx>
          <c:spPr>
            <a:solidFill>
              <a:schemeClr val="accent5">
                <a:lumMod val="75000"/>
              </a:schemeClr>
            </a:solidFill>
          </c:spPr>
          <c:invertIfNegative val="0"/>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Q&amp;R'!$D$10:$O$10</c:f>
              <c:numCache>
                <c:formatCode>General</c:formatCode>
                <c:ptCount val="12"/>
                <c:pt idx="0">
                  <c:v>1</c:v>
                </c:pt>
                <c:pt idx="1">
                  <c:v>2</c:v>
                </c:pt>
                <c:pt idx="2">
                  <c:v>1</c:v>
                </c:pt>
                <c:pt idx="3">
                  <c:v>1</c:v>
                </c:pt>
                <c:pt idx="4">
                  <c:v>1</c:v>
                </c:pt>
                <c:pt idx="5">
                  <c:v>1</c:v>
                </c:pt>
              </c:numCache>
            </c:numRef>
          </c:val>
          <c:extLst>
            <c:ext xmlns:c16="http://schemas.microsoft.com/office/drawing/2014/chart" uri="{C3380CC4-5D6E-409C-BE32-E72D297353CC}">
              <c16:uniqueId val="{00000000-7BBF-4ADC-9702-C9CC6E316FA7}"/>
            </c:ext>
          </c:extLst>
        </c:ser>
        <c:dLbls>
          <c:showLegendKey val="0"/>
          <c:showVal val="0"/>
          <c:showCatName val="0"/>
          <c:showSerName val="0"/>
          <c:showPercent val="0"/>
          <c:showBubbleSize val="0"/>
        </c:dLbls>
        <c:gapWidth val="150"/>
        <c:axId val="171596032"/>
        <c:axId val="171610112"/>
      </c:barChart>
      <c:lineChart>
        <c:grouping val="standard"/>
        <c:varyColors val="0"/>
        <c:ser>
          <c:idx val="1"/>
          <c:order val="1"/>
          <c:tx>
            <c:strRef>
              <c:f>'T.Rta+Cant. Q&amp;R'!$A$11:$C$11</c:f>
              <c:strCache>
                <c:ptCount val="3"/>
                <c:pt idx="0">
                  <c:v>Acumulado</c:v>
                </c:pt>
              </c:strCache>
            </c:strRef>
          </c:tx>
          <c:spPr>
            <a:ln w="28575">
              <a:solidFill>
                <a:srgbClr val="00B050"/>
              </a:solidFill>
            </a:ln>
          </c:spPr>
          <c:marker>
            <c:symbol val="diamond"/>
            <c:size val="6"/>
            <c:spPr>
              <a:ln w="28575">
                <a:solidFill>
                  <a:srgbClr val="00B050"/>
                </a:solidFill>
              </a:ln>
            </c:spPr>
          </c:marker>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Q&amp;R'!$D$11:$O$11</c:f>
              <c:numCache>
                <c:formatCode>General</c:formatCode>
                <c:ptCount val="12"/>
                <c:pt idx="0">
                  <c:v>1</c:v>
                </c:pt>
                <c:pt idx="1">
                  <c:v>3</c:v>
                </c:pt>
                <c:pt idx="2">
                  <c:v>4</c:v>
                </c:pt>
                <c:pt idx="3">
                  <c:v>5</c:v>
                </c:pt>
                <c:pt idx="4">
                  <c:v>6</c:v>
                </c:pt>
                <c:pt idx="5">
                  <c:v>7</c:v>
                </c:pt>
                <c:pt idx="6">
                  <c:v>7</c:v>
                </c:pt>
                <c:pt idx="7">
                  <c:v>7</c:v>
                </c:pt>
                <c:pt idx="8">
                  <c:v>7</c:v>
                </c:pt>
                <c:pt idx="9">
                  <c:v>7</c:v>
                </c:pt>
                <c:pt idx="10">
                  <c:v>7</c:v>
                </c:pt>
                <c:pt idx="11">
                  <c:v>7</c:v>
                </c:pt>
              </c:numCache>
            </c:numRef>
          </c:val>
          <c:smooth val="0"/>
          <c:extLst>
            <c:ext xmlns:c16="http://schemas.microsoft.com/office/drawing/2014/chart" uri="{C3380CC4-5D6E-409C-BE32-E72D297353CC}">
              <c16:uniqueId val="{00000001-7BBF-4ADC-9702-C9CC6E316FA7}"/>
            </c:ext>
          </c:extLst>
        </c:ser>
        <c:ser>
          <c:idx val="2"/>
          <c:order val="2"/>
          <c:tx>
            <c:strRef>
              <c:f>'T.Rta+Cant. Q&amp;R'!$O$4:$P$4</c:f>
              <c:strCache>
                <c:ptCount val="2"/>
                <c:pt idx="0">
                  <c:v>Meta</c:v>
                </c:pt>
              </c:strCache>
            </c:strRef>
          </c:tx>
          <c:spPr>
            <a:ln w="28575">
              <a:solidFill>
                <a:schemeClr val="accent2">
                  <a:lumMod val="75000"/>
                </a:schemeClr>
              </a:solidFill>
            </a:ln>
          </c:spPr>
          <c:marker>
            <c:symbol val="none"/>
          </c:marker>
          <c:cat>
            <c:strRef>
              <c:f>'T.Rta+Cant. Q&amp;R'!$D$9:$O$9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'T.Rta+Cant. Q&amp;R'!$D$15:$O$15</c:f>
              <c:numCache>
                <c:formatCode>General</c:formatCode>
                <c:ptCount val="12"/>
                <c:pt idx="0">
                  <c:v>13</c:v>
                </c:pt>
                <c:pt idx="1">
                  <c:v>13</c:v>
                </c:pt>
                <c:pt idx="2">
                  <c:v>13</c:v>
                </c:pt>
                <c:pt idx="3">
                  <c:v>13</c:v>
                </c:pt>
                <c:pt idx="4">
                  <c:v>13</c:v>
                </c:pt>
                <c:pt idx="5">
                  <c:v>13</c:v>
                </c:pt>
                <c:pt idx="6">
                  <c:v>13</c:v>
                </c:pt>
                <c:pt idx="7">
                  <c:v>13</c:v>
                </c:pt>
                <c:pt idx="8">
                  <c:v>13</c:v>
                </c:pt>
                <c:pt idx="9">
                  <c:v>13</c:v>
                </c:pt>
                <c:pt idx="10">
                  <c:v>13</c:v>
                </c:pt>
                <c:pt idx="11">
                  <c:v>13</c:v>
                </c:pt>
              </c:numCache>
            </c:numRef>
          </c:val>
          <c:smooth val="0"/>
          <c:extLst>
            <c:ext xmlns:c16="http://schemas.microsoft.com/office/drawing/2014/chart" uri="{C3380CC4-5D6E-409C-BE32-E72D297353CC}">
              <c16:uniqueId val="{00000002-7BBF-4ADC-9702-C9CC6E316FA7}"/>
            </c:ext>
          </c:extLst>
        </c:ser>
        <c:dLbls>
          <c:showLegendKey val="0"/>
          <c:showVal val="0"/>
          <c:showCatName val="0"/>
          <c:showSerName val="0"/>
          <c:showPercent val="0"/>
          <c:showBubbleSize val="0"/>
        </c:dLbls>
        <c:marker val="1"/>
        <c:smooth val="0"/>
        <c:axId val="171596032"/>
        <c:axId val="171610112"/>
      </c:lineChart>
      <c:catAx>
        <c:axId val="171596032"/>
        <c:scaling>
          <c:orientation val="minMax"/>
        </c:scaling>
        <c:delete val="0"/>
        <c:axPos val="b"/>
        <c:numFmt formatCode="General" sourceLinked="0"/>
        <c:majorTickMark val="out"/>
        <c:minorTickMark val="none"/>
        <c:tickLblPos val="nextTo"/>
        <c:crossAx val="171610112"/>
        <c:crosses val="autoZero"/>
        <c:auto val="1"/>
        <c:lblAlgn val="ctr"/>
        <c:lblOffset val="100"/>
        <c:noMultiLvlLbl val="0"/>
      </c:catAx>
      <c:valAx>
        <c:axId val="171610112"/>
        <c:scaling>
          <c:orientation val="minMax"/>
        </c:scaling>
        <c:delete val="0"/>
        <c:axPos val="l"/>
        <c:majorGridlines/>
        <c:numFmt formatCode="General" sourceLinked="1"/>
        <c:majorTickMark val="out"/>
        <c:minorTickMark val="none"/>
        <c:tickLblPos val="nextTo"/>
        <c:crossAx val="171596032"/>
        <c:crosses val="autoZero"/>
        <c:crossBetween val="between"/>
      </c:valAx>
      <c:spPr>
        <a:blipFill dpi="0" rotWithShape="1">
          <a:blip xmlns:r="http://schemas.openxmlformats.org/officeDocument/2006/relationships" r:embed="rId1">
            <a:alphaModFix amt="24000"/>
          </a:blip>
          <a:srcRect/>
          <a:stretch>
            <a:fillRect/>
          </a:stretch>
        </a:blipFill>
      </c:spPr>
    </c:plotArea>
    <c:legend>
      <c:legendPos val="r"/>
      <c:layout>
        <c:manualLayout>
          <c:xMode val="edge"/>
          <c:yMode val="edge"/>
          <c:x val="0.85294138065771419"/>
          <c:y val="0.30383039743986023"/>
          <c:w val="0.13707733621297283"/>
          <c:h val="0.43912283868487423"/>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95F5-427C-9CC9-4552D3226280}"/>
            </c:ext>
          </c:extLst>
        </c:ser>
        <c:dLbls>
          <c:showLegendKey val="0"/>
          <c:showVal val="0"/>
          <c:showCatName val="0"/>
          <c:showSerName val="0"/>
          <c:showPercent val="0"/>
          <c:showBubbleSize val="0"/>
        </c:dLbls>
        <c:gapWidth val="150"/>
        <c:axId val="171836160"/>
        <c:axId val="171837696"/>
      </c:barChart>
      <c:catAx>
        <c:axId val="171836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837696"/>
        <c:crosses val="autoZero"/>
        <c:auto val="1"/>
        <c:lblAlgn val="ctr"/>
        <c:lblOffset val="100"/>
        <c:tickLblSkip val="1"/>
        <c:tickMarkSkip val="1"/>
        <c:noMultiLvlLbl val="0"/>
      </c:catAx>
      <c:valAx>
        <c:axId val="17183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8361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BA84-4DF5-88AD-DAEB88982EED}"/>
            </c:ext>
          </c:extLst>
        </c:ser>
        <c:dLbls>
          <c:showLegendKey val="0"/>
          <c:showVal val="0"/>
          <c:showCatName val="0"/>
          <c:showSerName val="0"/>
          <c:showPercent val="0"/>
          <c:showBubbleSize val="0"/>
        </c:dLbls>
        <c:gapWidth val="150"/>
        <c:axId val="171865984"/>
        <c:axId val="171867520"/>
      </c:barChart>
      <c:catAx>
        <c:axId val="171865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867520"/>
        <c:crosses val="autoZero"/>
        <c:auto val="1"/>
        <c:lblAlgn val="ctr"/>
        <c:lblOffset val="100"/>
        <c:tickLblSkip val="1"/>
        <c:tickMarkSkip val="1"/>
        <c:noMultiLvlLbl val="0"/>
      </c:catAx>
      <c:valAx>
        <c:axId val="171867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8659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0"/>
      <c:rotY val="40"/>
      <c:rAngAx val="0"/>
    </c:view3D>
    <c:floor>
      <c:thickness val="0"/>
      <c:spPr>
        <a:blipFill dpi="0" rotWithShape="1">
          <a:blip xmlns:r="http://schemas.openxmlformats.org/officeDocument/2006/relationships" r:embed="rId1">
            <a:alphaModFix amt="32000"/>
          </a:blip>
          <a:srcRect/>
          <a:stretch>
            <a:fillRect/>
          </a:stretch>
        </a:blipFill>
      </c:spPr>
      <c:pictureOptions>
        <c:pictureFormat val="stretch"/>
      </c:pictureOptions>
    </c:floor>
    <c:sideWall>
      <c:thickness val="0"/>
      <c:spPr>
        <a:blipFill dpi="0" rotWithShape="1">
          <a:blip xmlns:r="http://schemas.openxmlformats.org/officeDocument/2006/relationships" r:embed="rId2">
            <a:alphaModFix amt="40000"/>
          </a:blip>
          <a:srcRect/>
          <a:stretch>
            <a:fillRect/>
          </a:stretch>
        </a:blipFill>
      </c:spPr>
    </c:sideWall>
    <c:backWall>
      <c:thickness val="0"/>
      <c:spPr>
        <a:blipFill dpi="0" rotWithShape="1">
          <a:blip xmlns:r="http://schemas.openxmlformats.org/officeDocument/2006/relationships" r:embed="rId2">
            <a:alphaModFix amt="40000"/>
          </a:blip>
          <a:srcRect/>
          <a:stretch>
            <a:fillRect/>
          </a:stretch>
        </a:blipFill>
      </c:spPr>
    </c:backWall>
    <c:plotArea>
      <c:layout>
        <c:manualLayout>
          <c:layoutTarget val="inner"/>
          <c:xMode val="edge"/>
          <c:yMode val="edge"/>
          <c:x val="5.6450416076087404E-2"/>
          <c:y val="4.5830834613165616E-2"/>
          <c:w val="0.88287576434758108"/>
          <c:h val="0.87139660174057187"/>
        </c:manualLayout>
      </c:layout>
      <c:bar3DChart>
        <c:barDir val="col"/>
        <c:grouping val="standard"/>
        <c:varyColors val="0"/>
        <c:ser>
          <c:idx val="0"/>
          <c:order val="0"/>
          <c:tx>
            <c:strRef>
              <c:f>'Cierre Q&amp;R'!$F$16</c:f>
              <c:strCache>
                <c:ptCount val="1"/>
                <c:pt idx="0">
                  <c:v>Semestre I</c:v>
                </c:pt>
              </c:strCache>
            </c:strRef>
          </c:tx>
          <c:spPr>
            <a:solidFill>
              <a:srgbClr val="C00000"/>
            </a:solidFill>
          </c:spPr>
          <c:invertIfNegative val="0"/>
          <c:dLbls>
            <c:dLbl>
              <c:idx val="0"/>
              <c:layout>
                <c:manualLayout>
                  <c:x val="4.780196972075907E-2"/>
                  <c:y val="5.0878834175578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E93-447C-8EDB-A10CD582F758}"/>
                </c:ext>
              </c:extLst>
            </c:dLbl>
            <c:spPr>
              <a:noFill/>
              <a:ln>
                <a:noFill/>
              </a:ln>
              <a:effectLst/>
            </c:spPr>
            <c:txPr>
              <a:bodyPr/>
              <a:lstStyle/>
              <a:p>
                <a:pPr>
                  <a:defRPr sz="1200" b="1">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'Cierre Q&amp;R'!$A$5</c:f>
              <c:numCache>
                <c:formatCode>General</c:formatCode>
                <c:ptCount val="1"/>
                <c:pt idx="0">
                  <c:v>2020</c:v>
                </c:pt>
              </c:numCache>
            </c:numRef>
          </c:cat>
          <c:val>
            <c:numRef>
              <c:f>'Cierre Q&amp;R'!$H$16</c:f>
              <c:numCache>
                <c:formatCode>0%</c:formatCode>
                <c:ptCount val="1"/>
                <c:pt idx="0">
                  <c:v>1</c:v>
                </c:pt>
              </c:numCache>
            </c:numRef>
          </c:val>
          <c:extLst>
            <c:ext xmlns:c16="http://schemas.microsoft.com/office/drawing/2014/chart" uri="{C3380CC4-5D6E-409C-BE32-E72D297353CC}">
              <c16:uniqueId val="{00000001-8E93-447C-8EDB-A10CD582F758}"/>
            </c:ext>
          </c:extLst>
        </c:ser>
        <c:ser>
          <c:idx val="1"/>
          <c:order val="1"/>
          <c:tx>
            <c:strRef>
              <c:f>'Cierre Q&amp;R'!$F$17</c:f>
              <c:strCache>
                <c:ptCount val="1"/>
                <c:pt idx="0">
                  <c:v>Semestre II</c:v>
                </c:pt>
              </c:strCache>
            </c:strRef>
          </c:tx>
          <c:spPr>
            <a:solidFill>
              <a:schemeClr val="accent1"/>
            </a:solidFill>
          </c:spPr>
          <c:invertIfNegative val="0"/>
          <c:dLbls>
            <c:dLbl>
              <c:idx val="0"/>
              <c:layout>
                <c:manualLayout>
                  <c:x val="3.2437050881943652E-2"/>
                  <c:y val="3.9369451952834256E-2"/>
                </c:manualLayout>
              </c:layout>
              <c:spPr/>
              <c:txPr>
                <a:bodyPr/>
                <a:lstStyle/>
                <a:p>
                  <a:pPr>
                    <a:defRPr sz="1200" b="1">
                      <a:solidFill>
                        <a:schemeClr val="bg1"/>
                      </a:solidFill>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93-447C-8EDB-A10CD582F758}"/>
                </c:ext>
              </c:extLst>
            </c:dLbl>
            <c:spPr>
              <a:noFill/>
              <a:ln>
                <a:noFill/>
              </a:ln>
              <a:effectLst/>
            </c:spPr>
            <c:txPr>
              <a:bodyPr/>
              <a:lstStyle/>
              <a:p>
                <a:pPr>
                  <a:defRPr sz="1200">
                    <a:solidFill>
                      <a:schemeClr val="bg1"/>
                    </a:solidFil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'Cierre Q&amp;R'!$A$5</c:f>
              <c:numCache>
                <c:formatCode>General</c:formatCode>
                <c:ptCount val="1"/>
                <c:pt idx="0">
                  <c:v>2020</c:v>
                </c:pt>
              </c:numCache>
            </c:numRef>
          </c:cat>
          <c:val>
            <c:numRef>
              <c:f>'Cierre Q&amp;R'!$H$17</c:f>
              <c:numCache>
                <c:formatCode>0%</c:formatCode>
                <c:ptCount val="1"/>
                <c:pt idx="0">
                  <c:v>0</c:v>
                </c:pt>
              </c:numCache>
            </c:numRef>
          </c:val>
          <c:extLst>
            <c:ext xmlns:c16="http://schemas.microsoft.com/office/drawing/2014/chart" uri="{C3380CC4-5D6E-409C-BE32-E72D297353CC}">
              <c16:uniqueId val="{00000003-8E93-447C-8EDB-A10CD582F758}"/>
            </c:ext>
          </c:extLst>
        </c:ser>
        <c:ser>
          <c:idx val="2"/>
          <c:order val="2"/>
          <c:tx>
            <c:strRef>
              <c:f>'Cierre Q&amp;R'!$F$18</c:f>
              <c:strCache>
                <c:ptCount val="1"/>
                <c:pt idx="0">
                  <c:v>Meta</c:v>
                </c:pt>
              </c:strCache>
            </c:strRef>
          </c:tx>
          <c:spPr>
            <a:solidFill>
              <a:schemeClr val="accent6"/>
            </a:solidFill>
          </c:spPr>
          <c:invertIfNegative val="0"/>
          <c:dLbls>
            <c:dLbl>
              <c:idx val="0"/>
              <c:layout>
                <c:manualLayout>
                  <c:x val="2.3900984860379535E-2"/>
                  <c:y val="0.14328358208955225"/>
                </c:manualLayout>
              </c:layout>
              <c:spPr/>
              <c:txPr>
                <a:bodyPr/>
                <a:lstStyle/>
                <a:p>
                  <a:pPr>
                    <a:defRPr sz="1200" b="1"/>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E93-447C-8EDB-A10CD582F758}"/>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'Cierre Q&amp;R'!$A$5</c:f>
              <c:numCache>
                <c:formatCode>General</c:formatCode>
                <c:ptCount val="1"/>
                <c:pt idx="0">
                  <c:v>2020</c:v>
                </c:pt>
              </c:numCache>
            </c:numRef>
          </c:cat>
          <c:val>
            <c:numRef>
              <c:f>'Cierre Q&amp;R'!$H$18</c:f>
              <c:numCache>
                <c:formatCode>0%</c:formatCode>
                <c:ptCount val="1"/>
                <c:pt idx="0">
                  <c:v>0.9</c:v>
                </c:pt>
              </c:numCache>
            </c:numRef>
          </c:val>
          <c:extLst>
            <c:ext xmlns:c16="http://schemas.microsoft.com/office/drawing/2014/chart" uri="{C3380CC4-5D6E-409C-BE32-E72D297353CC}">
              <c16:uniqueId val="{00000005-8E93-447C-8EDB-A10CD582F758}"/>
            </c:ext>
          </c:extLst>
        </c:ser>
        <c:dLbls>
          <c:showLegendKey val="0"/>
          <c:showVal val="0"/>
          <c:showCatName val="0"/>
          <c:showSerName val="0"/>
          <c:showPercent val="0"/>
          <c:showBubbleSize val="0"/>
        </c:dLbls>
        <c:gapWidth val="150"/>
        <c:shape val="box"/>
        <c:axId val="171899904"/>
        <c:axId val="172040960"/>
        <c:axId val="172032896"/>
      </c:bar3DChart>
      <c:catAx>
        <c:axId val="171899904"/>
        <c:scaling>
          <c:orientation val="minMax"/>
        </c:scaling>
        <c:delete val="0"/>
        <c:axPos val="b"/>
        <c:numFmt formatCode="General" sourceLinked="1"/>
        <c:majorTickMark val="out"/>
        <c:minorTickMark val="none"/>
        <c:tickLblPos val="nextTo"/>
        <c:crossAx val="172040960"/>
        <c:crosses val="autoZero"/>
        <c:auto val="1"/>
        <c:lblAlgn val="ctr"/>
        <c:lblOffset val="100"/>
        <c:noMultiLvlLbl val="0"/>
      </c:catAx>
      <c:valAx>
        <c:axId val="172040960"/>
        <c:scaling>
          <c:orientation val="minMax"/>
        </c:scaling>
        <c:delete val="0"/>
        <c:axPos val="l"/>
        <c:majorGridlines/>
        <c:numFmt formatCode="0%" sourceLinked="1"/>
        <c:majorTickMark val="out"/>
        <c:minorTickMark val="none"/>
        <c:tickLblPos val="nextTo"/>
        <c:crossAx val="171899904"/>
        <c:crosses val="autoZero"/>
        <c:crossBetween val="between"/>
      </c:valAx>
      <c:serAx>
        <c:axId val="172032896"/>
        <c:scaling>
          <c:orientation val="minMax"/>
        </c:scaling>
        <c:delete val="0"/>
        <c:axPos val="b"/>
        <c:majorTickMark val="out"/>
        <c:minorTickMark val="none"/>
        <c:tickLblPos val="nextTo"/>
        <c:crossAx val="172040960"/>
        <c:crosses val="autoZero"/>
      </c:ser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9A7E-4179-B03C-5E324462B41E}"/>
            </c:ext>
          </c:extLst>
        </c:ser>
        <c:dLbls>
          <c:showLegendKey val="0"/>
          <c:showVal val="0"/>
          <c:showCatName val="0"/>
          <c:showSerName val="0"/>
          <c:showPercent val="0"/>
          <c:showBubbleSize val="0"/>
        </c:dLbls>
        <c:gapWidth val="150"/>
        <c:axId val="170996864"/>
        <c:axId val="170998400"/>
      </c:barChart>
      <c:catAx>
        <c:axId val="170996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0998400"/>
        <c:crosses val="autoZero"/>
        <c:auto val="1"/>
        <c:lblAlgn val="ctr"/>
        <c:lblOffset val="100"/>
        <c:tickLblSkip val="1"/>
        <c:tickMarkSkip val="1"/>
        <c:noMultiLvlLbl val="0"/>
      </c:catAx>
      <c:valAx>
        <c:axId val="170998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0996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13A5-4806-8558-1A603C3648AC}"/>
            </c:ext>
          </c:extLst>
        </c:ser>
        <c:dLbls>
          <c:showLegendKey val="0"/>
          <c:showVal val="0"/>
          <c:showCatName val="0"/>
          <c:showSerName val="0"/>
          <c:showPercent val="0"/>
          <c:showBubbleSize val="0"/>
        </c:dLbls>
        <c:gapWidth val="150"/>
        <c:axId val="171014400"/>
        <c:axId val="171036672"/>
      </c:barChart>
      <c:catAx>
        <c:axId val="171014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1036672"/>
        <c:crosses val="autoZero"/>
        <c:auto val="1"/>
        <c:lblAlgn val="ctr"/>
        <c:lblOffset val="100"/>
        <c:tickLblSkip val="1"/>
        <c:tickMarkSkip val="1"/>
        <c:noMultiLvlLbl val="0"/>
      </c:catAx>
      <c:valAx>
        <c:axId val="171036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710144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Resumen Indicadores'!&#193;rea_de_impresi&#243;n"/><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microsoft.com/office/2007/relationships/hdphoto" Target="../media/hdphoto1.wdp"/><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openxmlformats.org/officeDocument/2006/relationships/hyperlink" Target="#'Resumen Indicadores'!&#193;rea_de_impresi&#243;n"/><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7" Type="http://schemas.microsoft.com/office/2007/relationships/hdphoto" Target="../media/hdphoto1.wdp"/><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5" Type="http://schemas.openxmlformats.org/officeDocument/2006/relationships/hyperlink" Target="#'Resumen Indicadores'!&#193;rea_de_impresi&#243;n"/><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353067</xdr:colOff>
      <xdr:row>1</xdr:row>
      <xdr:rowOff>400050</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200024</xdr:colOff>
      <xdr:row>33</xdr:row>
      <xdr:rowOff>114299</xdr:rowOff>
    </xdr:from>
    <xdr:to>
      <xdr:col>15</xdr:col>
      <xdr:colOff>400049</xdr:colOff>
      <xdr:row>51</xdr:row>
      <xdr:rowOff>76198</xdr:rowOff>
    </xdr:to>
    <xdr:graphicFrame macro="">
      <xdr:nvGraphicFramePr>
        <xdr:cNvPr id="5" name="4 Gráfico">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219075</xdr:colOff>
      <xdr:row>15</xdr:row>
      <xdr:rowOff>19050</xdr:rowOff>
    </xdr:from>
    <xdr:to>
      <xdr:col>15</xdr:col>
      <xdr:colOff>390525</xdr:colOff>
      <xdr:row>33</xdr:row>
      <xdr:rowOff>90487</xdr:rowOff>
    </xdr:to>
    <xdr:graphicFrame macro="">
      <xdr:nvGraphicFramePr>
        <xdr:cNvPr id="7" name="6 Gráfic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16</xdr:row>
      <xdr:rowOff>9525</xdr:rowOff>
    </xdr:from>
    <xdr:to>
      <xdr:col>1</xdr:col>
      <xdr:colOff>145408</xdr:colOff>
      <xdr:row>18</xdr:row>
      <xdr:rowOff>66459</xdr:rowOff>
    </xdr:to>
    <xdr:pic>
      <xdr:nvPicPr>
        <xdr:cNvPr id="8" name="7 Imagen">
          <a:hlinkClick xmlns:r="http://schemas.openxmlformats.org/officeDocument/2006/relationships" r:id="rId6"/>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105" b="100000" l="0" r="99533"/>
                  </a14:imgEffect>
                </a14:imgLayer>
              </a14:imgProps>
            </a:ext>
          </a:extLst>
        </a:blip>
        <a:stretch>
          <a:fillRect/>
        </a:stretch>
      </xdr:blipFill>
      <xdr:spPr>
        <a:xfrm>
          <a:off x="76200" y="4629150"/>
          <a:ext cx="450208" cy="380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314967</xdr:colOff>
      <xdr:row>1</xdr:row>
      <xdr:rowOff>400050</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133350</xdr:colOff>
      <xdr:row>13</xdr:row>
      <xdr:rowOff>9525</xdr:rowOff>
    </xdr:from>
    <xdr:to>
      <xdr:col>15</xdr:col>
      <xdr:colOff>371474</xdr:colOff>
      <xdr:row>32</xdr:row>
      <xdr:rowOff>123825</xdr:rowOff>
    </xdr:to>
    <xdr:graphicFrame macro="">
      <xdr:nvGraphicFramePr>
        <xdr:cNvPr id="10" name="9 Gráfico">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13</xdr:row>
      <xdr:rowOff>0</xdr:rowOff>
    </xdr:from>
    <xdr:to>
      <xdr:col>1</xdr:col>
      <xdr:colOff>116833</xdr:colOff>
      <xdr:row>15</xdr:row>
      <xdr:rowOff>56934</xdr:rowOff>
    </xdr:to>
    <xdr:pic>
      <xdr:nvPicPr>
        <xdr:cNvPr id="6" name="5 Imagen">
          <a:hlinkClick xmlns:r="http://schemas.openxmlformats.org/officeDocument/2006/relationships" r:id="rId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105" b="100000" l="0" r="99533"/>
                  </a14:imgEffect>
                </a14:imgLayer>
              </a14:imgProps>
            </a:ext>
          </a:extLst>
        </a:blip>
        <a:stretch>
          <a:fillRect/>
        </a:stretch>
      </xdr:blipFill>
      <xdr:spPr>
        <a:xfrm>
          <a:off x="47625" y="3714750"/>
          <a:ext cx="450208" cy="3807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353067</xdr:colOff>
      <xdr:row>1</xdr:row>
      <xdr:rowOff>400050</xdr:rowOff>
    </xdr:to>
    <xdr:pic>
      <xdr:nvPicPr>
        <xdr:cNvPr id="4" name="3 Imagen">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390524</xdr:colOff>
      <xdr:row>10</xdr:row>
      <xdr:rowOff>57149</xdr:rowOff>
    </xdr:from>
    <xdr:to>
      <xdr:col>15</xdr:col>
      <xdr:colOff>133350</xdr:colOff>
      <xdr:row>31</xdr:row>
      <xdr:rowOff>28574</xdr:rowOff>
    </xdr:to>
    <xdr:graphicFrame macro="">
      <xdr:nvGraphicFramePr>
        <xdr:cNvPr id="5" name="4 Gráfico">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142875</xdr:colOff>
      <xdr:row>11</xdr:row>
      <xdr:rowOff>95250</xdr:rowOff>
    </xdr:from>
    <xdr:to>
      <xdr:col>1</xdr:col>
      <xdr:colOff>212083</xdr:colOff>
      <xdr:row>13</xdr:row>
      <xdr:rowOff>152184</xdr:rowOff>
    </xdr:to>
    <xdr:pic>
      <xdr:nvPicPr>
        <xdr:cNvPr id="6" name="5 Imagen">
          <a:hlinkClick xmlns:r="http://schemas.openxmlformats.org/officeDocument/2006/relationships" r:id="rId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105" b="100000" l="0" r="99533"/>
                  </a14:imgEffect>
                </a14:imgLayer>
              </a14:imgProps>
            </a:ext>
          </a:extLst>
        </a:blip>
        <a:stretch>
          <a:fillRect/>
        </a:stretch>
      </xdr:blipFill>
      <xdr:spPr>
        <a:xfrm>
          <a:off x="142875" y="3276600"/>
          <a:ext cx="450208" cy="3807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17320</xdr:colOff>
      <xdr:row>0</xdr:row>
      <xdr:rowOff>137171</xdr:rowOff>
    </xdr:from>
    <xdr:to>
      <xdr:col>1</xdr:col>
      <xdr:colOff>1208585</xdr:colOff>
      <xdr:row>2</xdr:row>
      <xdr:rowOff>204152</xdr:rowOff>
    </xdr:to>
    <xdr:pic>
      <xdr:nvPicPr>
        <xdr:cNvPr id="3" name="2 Imagen">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1"/>
        <a:srcRect t="5003" b="6204"/>
        <a:stretch/>
      </xdr:blipFill>
      <xdr:spPr>
        <a:xfrm>
          <a:off x="196614" y="137171"/>
          <a:ext cx="1191265" cy="7169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11"/>
  <sheetViews>
    <sheetView view="pageBreakPreview" zoomScaleNormal="100" zoomScaleSheetLayoutView="100" workbookViewId="0">
      <pane ySplit="2" topLeftCell="A59" activePane="bottomLeft" state="frozen"/>
      <selection pane="bottomLeft" activeCell="C61" sqref="C61:P61"/>
    </sheetView>
  </sheetViews>
  <sheetFormatPr baseColWidth="10" defaultColWidth="0" defaultRowHeight="12.75" x14ac:dyDescent="0.2"/>
  <cols>
    <col min="1" max="1" width="5.7109375" style="3" customWidth="1"/>
    <col min="2"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168"/>
      <c r="B1" s="169"/>
      <c r="C1" s="170"/>
      <c r="D1" s="174" t="s">
        <v>0</v>
      </c>
      <c r="E1" s="175"/>
      <c r="F1" s="175"/>
      <c r="G1" s="175"/>
      <c r="H1" s="175"/>
      <c r="I1" s="175"/>
      <c r="J1" s="175"/>
      <c r="K1" s="175"/>
      <c r="L1" s="175"/>
      <c r="M1" s="175"/>
      <c r="N1" s="175"/>
      <c r="O1" s="175"/>
      <c r="P1" s="176"/>
      <c r="R1" s="4"/>
      <c r="S1" s="5"/>
      <c r="T1" s="5"/>
      <c r="U1" s="5"/>
      <c r="V1" s="5"/>
      <c r="W1" s="5"/>
      <c r="X1" s="5"/>
      <c r="Y1" s="5"/>
      <c r="Z1" s="5"/>
      <c r="AA1" s="5"/>
      <c r="AB1" s="5"/>
      <c r="AC1" s="5"/>
      <c r="AD1" s="5"/>
      <c r="AE1" s="5"/>
      <c r="AF1" s="4"/>
    </row>
    <row r="2" spans="1:33" s="3" customFormat="1" ht="38.25" customHeight="1" thickBot="1" x14ac:dyDescent="0.25">
      <c r="A2" s="171"/>
      <c r="B2" s="172"/>
      <c r="C2" s="173"/>
      <c r="D2" s="177" t="s">
        <v>31</v>
      </c>
      <c r="E2" s="178"/>
      <c r="F2" s="178"/>
      <c r="G2" s="178"/>
      <c r="H2" s="178"/>
      <c r="I2" s="178"/>
      <c r="J2" s="178"/>
      <c r="K2" s="178"/>
      <c r="L2" s="178"/>
      <c r="M2" s="178"/>
      <c r="N2" s="178"/>
      <c r="O2" s="178"/>
      <c r="P2" s="179"/>
      <c r="R2" s="4"/>
      <c r="S2" s="5"/>
      <c r="T2" s="5"/>
      <c r="U2" s="5"/>
      <c r="V2" s="5"/>
      <c r="W2" s="5"/>
      <c r="X2" s="5"/>
      <c r="Y2" s="5"/>
      <c r="Z2" s="5"/>
      <c r="AA2" s="5"/>
      <c r="AB2" s="5"/>
      <c r="AC2" s="5"/>
      <c r="AD2" s="5"/>
      <c r="AE2" s="5"/>
      <c r="AF2" s="4"/>
    </row>
    <row r="3" spans="1:33" s="3" customFormat="1" ht="13.5" thickBot="1" x14ac:dyDescent="0.25">
      <c r="B3" s="50"/>
      <c r="C3" s="180"/>
      <c r="D3" s="180"/>
      <c r="E3" s="180"/>
      <c r="F3" s="180"/>
      <c r="G3" s="180"/>
      <c r="H3" s="180"/>
      <c r="I3" s="50"/>
      <c r="J3" s="180"/>
      <c r="K3" s="180"/>
      <c r="L3" s="180"/>
      <c r="M3" s="180"/>
      <c r="R3" s="4"/>
      <c r="S3" s="5"/>
      <c r="T3" s="5"/>
      <c r="U3" s="5"/>
      <c r="V3" s="5"/>
      <c r="W3" s="5"/>
      <c r="X3" s="5"/>
      <c r="Y3" s="5"/>
      <c r="Z3" s="5"/>
      <c r="AA3" s="5"/>
      <c r="AB3" s="5"/>
      <c r="AC3" s="5"/>
      <c r="AD3" s="5"/>
      <c r="AE3" s="5"/>
      <c r="AF3" s="4"/>
      <c r="AG3" s="4"/>
    </row>
    <row r="4" spans="1:33" ht="19.5" customHeight="1" thickBot="1" x14ac:dyDescent="0.25">
      <c r="A4" s="49" t="s">
        <v>5</v>
      </c>
      <c r="B4" s="191" t="s">
        <v>1</v>
      </c>
      <c r="C4" s="191"/>
      <c r="D4" s="192"/>
      <c r="E4" s="193" t="s">
        <v>2</v>
      </c>
      <c r="F4" s="194"/>
      <c r="G4" s="195"/>
      <c r="H4" s="193" t="s">
        <v>19</v>
      </c>
      <c r="I4" s="194"/>
      <c r="J4" s="194"/>
      <c r="K4" s="194"/>
      <c r="L4" s="195"/>
      <c r="M4" s="196" t="s">
        <v>3</v>
      </c>
      <c r="N4" s="192"/>
      <c r="O4" s="197" t="s">
        <v>4</v>
      </c>
      <c r="P4" s="198"/>
      <c r="T4" s="7"/>
      <c r="U4" s="7"/>
      <c r="V4" s="7"/>
      <c r="W4" s="7"/>
      <c r="X4" s="7"/>
      <c r="Y4" s="7"/>
      <c r="Z4" s="7"/>
      <c r="AA4" s="7"/>
      <c r="AB4" s="7"/>
      <c r="AC4" s="7"/>
      <c r="AD4" s="7"/>
      <c r="AG4" s="4"/>
    </row>
    <row r="5" spans="1:33" s="3" customFormat="1" ht="56.25" customHeight="1" thickBot="1" x14ac:dyDescent="0.25">
      <c r="A5" s="37">
        <v>2021</v>
      </c>
      <c r="B5" s="181" t="str">
        <f>+VLOOKUP(E5,'Resumen Indicadores'!C6:U29,19,)</f>
        <v xml:space="preserve">Gestión Comercial </v>
      </c>
      <c r="C5" s="182"/>
      <c r="D5" s="182"/>
      <c r="E5" s="183" t="s">
        <v>92</v>
      </c>
      <c r="F5" s="184"/>
      <c r="G5" s="185"/>
      <c r="H5" s="186" t="str">
        <f>+VLOOKUP($E$5,'Resumen Indicadores'!$C$6:$G$29,2,)</f>
        <v>Tiempo promedio (días) de respuesta a QyR recibidas en el período</v>
      </c>
      <c r="I5" s="187"/>
      <c r="J5" s="187"/>
      <c r="K5" s="187"/>
      <c r="L5" s="188"/>
      <c r="M5" s="189" t="str">
        <f>+VLOOKUP($E$5,'Resumen Indicadores'!$C$6:$G$29,3,)</f>
        <v xml:space="preserve">Mensual </v>
      </c>
      <c r="N5" s="190"/>
      <c r="O5" s="45" t="str">
        <f>+VLOOKUP($E$5,'Resumen Indicadores'!$C$6:$G$29,4,)</f>
        <v>Bin</v>
      </c>
      <c r="P5" s="55">
        <f>+VLOOKUP($E$5,'Resumen Indicadores'!$C$6:$G$29,5,)</f>
        <v>1</v>
      </c>
      <c r="Q5" s="4"/>
      <c r="R5" s="4"/>
      <c r="S5" s="5"/>
      <c r="T5" s="7"/>
      <c r="U5" s="7"/>
      <c r="V5" s="7"/>
      <c r="W5" s="7"/>
      <c r="X5" s="7"/>
      <c r="Y5" s="7"/>
      <c r="Z5" s="7"/>
      <c r="AA5" s="7"/>
      <c r="AB5" s="7"/>
      <c r="AC5" s="7"/>
      <c r="AD5" s="7"/>
      <c r="AE5" s="5"/>
      <c r="AF5" s="4"/>
      <c r="AG5" s="4"/>
    </row>
    <row r="6" spans="1:33" s="3" customFormat="1" ht="56.25" customHeight="1" thickBot="1" x14ac:dyDescent="0.25">
      <c r="A6" s="37">
        <v>2021</v>
      </c>
      <c r="B6" s="181" t="str">
        <f>+VLOOKUP(E5,'Resumen Indicadores'!C6:U29,19,)</f>
        <v xml:space="preserve">Gestión Comercial </v>
      </c>
      <c r="C6" s="182"/>
      <c r="D6" s="182"/>
      <c r="E6" s="183" t="s">
        <v>95</v>
      </c>
      <c r="F6" s="184"/>
      <c r="G6" s="185"/>
      <c r="H6" s="186" t="str">
        <f>+VLOOKUP(E6,'Resumen Indicadores'!$C$6:$G$29,2,)</f>
        <v>Cantidad de quejas recibidas</v>
      </c>
      <c r="I6" s="187"/>
      <c r="J6" s="187"/>
      <c r="K6" s="187"/>
      <c r="L6" s="188"/>
      <c r="M6" s="189" t="str">
        <f>+VLOOKUP($E$6,'Resumen Indicadores'!$C$6:$G$29,3,)</f>
        <v xml:space="preserve">Anual </v>
      </c>
      <c r="N6" s="190"/>
      <c r="O6" s="45" t="str">
        <f>+VLOOKUP($E$6,'Resumen Indicadores'!$C$6:$G$29,4,)</f>
        <v xml:space="preserve">≤ </v>
      </c>
      <c r="P6" s="55">
        <v>13</v>
      </c>
      <c r="Q6" s="4"/>
      <c r="R6" s="4"/>
      <c r="S6" s="5"/>
      <c r="T6" s="7"/>
      <c r="U6" s="7"/>
      <c r="V6" s="7"/>
      <c r="W6" s="7"/>
      <c r="X6" s="7"/>
      <c r="Y6" s="7"/>
      <c r="Z6" s="7"/>
      <c r="AA6" s="7"/>
      <c r="AB6" s="7"/>
      <c r="AC6" s="7"/>
      <c r="AD6" s="7"/>
      <c r="AE6" s="5"/>
      <c r="AF6" s="4"/>
      <c r="AG6" s="4"/>
    </row>
    <row r="7" spans="1:33" s="3" customFormat="1" ht="13.5" thickBot="1" x14ac:dyDescent="0.25">
      <c r="A7" s="16"/>
      <c r="B7" s="15"/>
      <c r="C7" s="15"/>
      <c r="D7" s="15"/>
      <c r="E7" s="15"/>
      <c r="F7" s="15"/>
      <c r="G7" s="15"/>
      <c r="H7" s="15"/>
      <c r="I7" s="15"/>
      <c r="J7" s="15"/>
      <c r="K7" s="15"/>
      <c r="L7" s="15"/>
      <c r="M7" s="15"/>
      <c r="N7" s="15"/>
      <c r="O7" s="6"/>
      <c r="P7" s="9"/>
      <c r="Q7" s="4"/>
      <c r="R7" s="4"/>
      <c r="S7" s="5"/>
      <c r="T7" s="5"/>
      <c r="U7" s="5"/>
      <c r="V7" s="5"/>
      <c r="W7" s="5"/>
      <c r="X7" s="5"/>
      <c r="Y7" s="5"/>
      <c r="Z7" s="5"/>
      <c r="AA7" s="5"/>
      <c r="AB7" s="5"/>
      <c r="AC7" s="5"/>
      <c r="AD7" s="5"/>
      <c r="AE7" s="5"/>
      <c r="AF7" s="4"/>
      <c r="AG7" s="4"/>
    </row>
    <row r="8" spans="1:33" s="3" customFormat="1" ht="15" customHeight="1" thickBot="1" x14ac:dyDescent="0.25">
      <c r="A8" s="213" t="s">
        <v>6</v>
      </c>
      <c r="B8" s="214"/>
      <c r="C8" s="215"/>
      <c r="D8" s="219" t="s">
        <v>102</v>
      </c>
      <c r="E8" s="219"/>
      <c r="F8" s="219"/>
      <c r="G8" s="219"/>
      <c r="H8" s="219"/>
      <c r="I8" s="219"/>
      <c r="J8" s="219"/>
      <c r="K8" s="219"/>
      <c r="L8" s="219"/>
      <c r="M8" s="219"/>
      <c r="N8" s="219"/>
      <c r="O8" s="219"/>
      <c r="P8" s="220"/>
      <c r="Q8" s="4"/>
      <c r="R8" s="4"/>
      <c r="S8" s="5"/>
      <c r="T8" s="5"/>
      <c r="U8" s="5"/>
      <c r="V8" s="5"/>
      <c r="W8" s="5"/>
      <c r="X8" s="5"/>
      <c r="Y8" s="5"/>
      <c r="Z8" s="5"/>
      <c r="AA8" s="5"/>
      <c r="AB8" s="5"/>
      <c r="AC8" s="5"/>
      <c r="AD8" s="5"/>
      <c r="AE8" s="5"/>
      <c r="AF8" s="4"/>
      <c r="AG8" s="4"/>
    </row>
    <row r="9" spans="1:33" s="3" customFormat="1" ht="12" customHeight="1" thickBot="1" x14ac:dyDescent="0.25">
      <c r="A9" s="216"/>
      <c r="B9" s="217"/>
      <c r="C9" s="218"/>
      <c r="D9" s="59" t="s">
        <v>7</v>
      </c>
      <c r="E9" s="57" t="s">
        <v>8</v>
      </c>
      <c r="F9" s="57" t="s">
        <v>9</v>
      </c>
      <c r="G9" s="57" t="s">
        <v>10</v>
      </c>
      <c r="H9" s="57" t="s">
        <v>11</v>
      </c>
      <c r="I9" s="57" t="s">
        <v>12</v>
      </c>
      <c r="J9" s="57" t="s">
        <v>13</v>
      </c>
      <c r="K9" s="57" t="s">
        <v>14</v>
      </c>
      <c r="L9" s="57" t="s">
        <v>15</v>
      </c>
      <c r="M9" s="57" t="s">
        <v>16</v>
      </c>
      <c r="N9" s="57" t="s">
        <v>17</v>
      </c>
      <c r="O9" s="58" t="s">
        <v>18</v>
      </c>
      <c r="P9" s="43" t="s">
        <v>86</v>
      </c>
      <c r="Q9" s="4"/>
      <c r="R9" s="4"/>
      <c r="S9" s="5"/>
      <c r="T9" s="5"/>
      <c r="U9" s="5"/>
      <c r="V9" s="5"/>
      <c r="W9" s="5"/>
      <c r="X9" s="5"/>
      <c r="Y9" s="5"/>
      <c r="Z9" s="5"/>
      <c r="AA9" s="5"/>
      <c r="AB9" s="5"/>
      <c r="AC9" s="5"/>
      <c r="AD9" s="5"/>
      <c r="AE9" s="5"/>
      <c r="AF9" s="4"/>
      <c r="AG9" s="4"/>
    </row>
    <row r="10" spans="1:33" s="3" customFormat="1" ht="33" customHeight="1" thickBot="1" x14ac:dyDescent="0.25">
      <c r="A10" s="228" t="str">
        <f>+E6</f>
        <v>Cantidad de quejas recibidas</v>
      </c>
      <c r="B10" s="229"/>
      <c r="C10" s="230"/>
      <c r="D10" s="60">
        <v>1</v>
      </c>
      <c r="E10" s="61">
        <v>2</v>
      </c>
      <c r="F10" s="61">
        <v>1</v>
      </c>
      <c r="G10" s="61">
        <v>1</v>
      </c>
      <c r="H10" s="61">
        <v>1</v>
      </c>
      <c r="I10" s="61">
        <v>1</v>
      </c>
      <c r="J10" s="61"/>
      <c r="K10" s="61"/>
      <c r="L10" s="61"/>
      <c r="M10" s="61"/>
      <c r="N10" s="61"/>
      <c r="O10" s="61"/>
      <c r="P10" s="65">
        <f>+SUM(D10:O10)</f>
        <v>7</v>
      </c>
      <c r="Q10" s="4"/>
      <c r="R10" s="4"/>
      <c r="S10" s="5"/>
      <c r="T10" s="5"/>
      <c r="U10" s="5"/>
      <c r="V10" s="5"/>
      <c r="W10" s="5"/>
      <c r="X10" s="5"/>
      <c r="Y10" s="5"/>
      <c r="Z10" s="5"/>
      <c r="AA10" s="5"/>
      <c r="AB10" s="5"/>
      <c r="AC10" s="5"/>
      <c r="AD10" s="5"/>
      <c r="AE10" s="5"/>
      <c r="AF10" s="4"/>
      <c r="AG10" s="4"/>
    </row>
    <row r="11" spans="1:33" s="3" customFormat="1" ht="12" customHeight="1" thickBot="1" x14ac:dyDescent="0.25">
      <c r="A11" s="210" t="s">
        <v>99</v>
      </c>
      <c r="B11" s="211"/>
      <c r="C11" s="212"/>
      <c r="D11" s="62">
        <f>+D10</f>
        <v>1</v>
      </c>
      <c r="E11" s="63">
        <f>+D11+E10</f>
        <v>3</v>
      </c>
      <c r="F11" s="63">
        <f>+E11+F10</f>
        <v>4</v>
      </c>
      <c r="G11" s="63">
        <f t="shared" ref="G11:O11" si="0">+F11+G10</f>
        <v>5</v>
      </c>
      <c r="H11" s="63">
        <f t="shared" si="0"/>
        <v>6</v>
      </c>
      <c r="I11" s="63">
        <f t="shared" si="0"/>
        <v>7</v>
      </c>
      <c r="J11" s="63">
        <f t="shared" si="0"/>
        <v>7</v>
      </c>
      <c r="K11" s="63">
        <f t="shared" si="0"/>
        <v>7</v>
      </c>
      <c r="L11" s="63">
        <f t="shared" si="0"/>
        <v>7</v>
      </c>
      <c r="M11" s="63">
        <f t="shared" si="0"/>
        <v>7</v>
      </c>
      <c r="N11" s="63">
        <f t="shared" si="0"/>
        <v>7</v>
      </c>
      <c r="O11" s="63">
        <f t="shared" si="0"/>
        <v>7</v>
      </c>
      <c r="P11" s="43" t="s">
        <v>82</v>
      </c>
      <c r="Q11" s="4"/>
      <c r="R11" s="4"/>
      <c r="S11" s="5"/>
      <c r="T11" s="5"/>
      <c r="U11" s="5"/>
      <c r="V11" s="5"/>
      <c r="W11" s="5"/>
      <c r="X11" s="5"/>
      <c r="Y11" s="5"/>
      <c r="Z11" s="5"/>
      <c r="AA11" s="5"/>
      <c r="AB11" s="5"/>
      <c r="AC11" s="5"/>
      <c r="AD11" s="5"/>
      <c r="AE11" s="5"/>
      <c r="AF11" s="4"/>
      <c r="AG11" s="4"/>
    </row>
    <row r="12" spans="1:33" s="3" customFormat="1" ht="28.5" customHeight="1" thickBot="1" x14ac:dyDescent="0.25">
      <c r="A12" s="222" t="s">
        <v>98</v>
      </c>
      <c r="B12" s="223"/>
      <c r="C12" s="224"/>
      <c r="D12" s="64">
        <v>5</v>
      </c>
      <c r="E12" s="56">
        <v>2</v>
      </c>
      <c r="F12" s="56">
        <v>1</v>
      </c>
      <c r="G12" s="56">
        <v>6</v>
      </c>
      <c r="H12" s="56">
        <v>6</v>
      </c>
      <c r="I12" s="56">
        <v>1</v>
      </c>
      <c r="J12" s="56"/>
      <c r="K12" s="56"/>
      <c r="L12" s="56"/>
      <c r="M12" s="56"/>
      <c r="N12" s="56"/>
      <c r="O12" s="56"/>
      <c r="P12" s="231">
        <f>+SUM(D12:O12)/P10</f>
        <v>3</v>
      </c>
      <c r="R12" s="4"/>
      <c r="S12" s="5"/>
      <c r="T12" s="5"/>
      <c r="U12" s="5"/>
      <c r="V12" s="5"/>
      <c r="W12" s="5"/>
      <c r="X12" s="5"/>
      <c r="Y12" s="5"/>
      <c r="Z12" s="5"/>
      <c r="AA12" s="5"/>
      <c r="AB12" s="5"/>
      <c r="AC12" s="5"/>
      <c r="AD12" s="5"/>
      <c r="AE12" s="5"/>
      <c r="AF12" s="4"/>
      <c r="AG12" s="4"/>
    </row>
    <row r="13" spans="1:33" s="3" customFormat="1" ht="15.75" customHeight="1" thickBot="1" x14ac:dyDescent="0.25">
      <c r="A13" s="225" t="s">
        <v>29</v>
      </c>
      <c r="B13" s="226"/>
      <c r="C13" s="227"/>
      <c r="D13" s="36">
        <f t="shared" ref="D13:O13" si="1">+IF(AND(D12&gt;0,D12&lt;=3),1,IF(D12=0,"N/A",0))</f>
        <v>0</v>
      </c>
      <c r="E13" s="36">
        <f t="shared" si="1"/>
        <v>1</v>
      </c>
      <c r="F13" s="36">
        <f t="shared" si="1"/>
        <v>1</v>
      </c>
      <c r="G13" s="36">
        <f t="shared" si="1"/>
        <v>0</v>
      </c>
      <c r="H13" s="36">
        <f t="shared" si="1"/>
        <v>0</v>
      </c>
      <c r="I13" s="36">
        <f t="shared" si="1"/>
        <v>1</v>
      </c>
      <c r="J13" s="36" t="str">
        <f t="shared" si="1"/>
        <v>N/A</v>
      </c>
      <c r="K13" s="36" t="str">
        <f t="shared" si="1"/>
        <v>N/A</v>
      </c>
      <c r="L13" s="36" t="str">
        <f t="shared" si="1"/>
        <v>N/A</v>
      </c>
      <c r="M13" s="36" t="str">
        <f t="shared" si="1"/>
        <v>N/A</v>
      </c>
      <c r="N13" s="36" t="str">
        <f t="shared" si="1"/>
        <v>N/A</v>
      </c>
      <c r="O13" s="36" t="str">
        <f t="shared" si="1"/>
        <v>N/A</v>
      </c>
      <c r="P13" s="232"/>
      <c r="Q13" s="4"/>
      <c r="R13" s="11"/>
      <c r="S13" s="5"/>
      <c r="T13" s="5"/>
      <c r="U13" s="5"/>
      <c r="V13" s="5"/>
      <c r="W13" s="5"/>
      <c r="X13" s="5"/>
      <c r="Y13" s="5"/>
      <c r="Z13" s="5"/>
      <c r="AA13" s="5"/>
      <c r="AB13" s="5"/>
      <c r="AC13" s="5"/>
      <c r="AD13" s="5"/>
      <c r="AE13" s="5"/>
      <c r="AF13" s="4"/>
    </row>
    <row r="14" spans="1:33" s="3" customFormat="1" ht="3.75" customHeight="1" x14ac:dyDescent="0.2">
      <c r="A14" s="221" t="s">
        <v>4</v>
      </c>
      <c r="B14" s="221"/>
      <c r="C14" s="221"/>
      <c r="D14" s="21">
        <f t="shared" ref="D14:O14" si="2">+$P$5</f>
        <v>1</v>
      </c>
      <c r="E14" s="21">
        <f t="shared" si="2"/>
        <v>1</v>
      </c>
      <c r="F14" s="21">
        <f t="shared" si="2"/>
        <v>1</v>
      </c>
      <c r="G14" s="21">
        <f t="shared" si="2"/>
        <v>1</v>
      </c>
      <c r="H14" s="21">
        <f t="shared" si="2"/>
        <v>1</v>
      </c>
      <c r="I14" s="21">
        <f t="shared" si="2"/>
        <v>1</v>
      </c>
      <c r="J14" s="21">
        <f t="shared" si="2"/>
        <v>1</v>
      </c>
      <c r="K14" s="21">
        <f t="shared" si="2"/>
        <v>1</v>
      </c>
      <c r="L14" s="21">
        <f t="shared" si="2"/>
        <v>1</v>
      </c>
      <c r="M14" s="21">
        <f t="shared" si="2"/>
        <v>1</v>
      </c>
      <c r="N14" s="21">
        <f t="shared" si="2"/>
        <v>1</v>
      </c>
      <c r="O14" s="21">
        <f t="shared" si="2"/>
        <v>1</v>
      </c>
      <c r="Q14" s="4"/>
      <c r="R14" s="4"/>
      <c r="S14" s="5"/>
      <c r="T14" s="5"/>
      <c r="U14" s="5"/>
      <c r="V14" s="5"/>
      <c r="W14" s="5"/>
      <c r="X14" s="5"/>
      <c r="Y14" s="5"/>
      <c r="Z14" s="5"/>
      <c r="AA14" s="5"/>
      <c r="AB14" s="5"/>
      <c r="AC14" s="5"/>
      <c r="AD14" s="5"/>
      <c r="AE14" s="5"/>
      <c r="AF14" s="4"/>
    </row>
    <row r="15" spans="1:33" s="3" customFormat="1" ht="1.5" customHeight="1" x14ac:dyDescent="0.2">
      <c r="A15" s="221" t="s">
        <v>4</v>
      </c>
      <c r="B15" s="221"/>
      <c r="C15" s="221"/>
      <c r="D15" s="21">
        <f>+$P$6</f>
        <v>13</v>
      </c>
      <c r="E15" s="21">
        <f t="shared" ref="E15:O15" si="3">+$P$6</f>
        <v>13</v>
      </c>
      <c r="F15" s="21">
        <f t="shared" si="3"/>
        <v>13</v>
      </c>
      <c r="G15" s="21">
        <f t="shared" si="3"/>
        <v>13</v>
      </c>
      <c r="H15" s="21">
        <f t="shared" si="3"/>
        <v>13</v>
      </c>
      <c r="I15" s="21">
        <f t="shared" si="3"/>
        <v>13</v>
      </c>
      <c r="J15" s="21">
        <f t="shared" si="3"/>
        <v>13</v>
      </c>
      <c r="K15" s="21">
        <f t="shared" si="3"/>
        <v>13</v>
      </c>
      <c r="L15" s="21">
        <f t="shared" si="3"/>
        <v>13</v>
      </c>
      <c r="M15" s="21">
        <f t="shared" si="3"/>
        <v>13</v>
      </c>
      <c r="N15" s="21">
        <f t="shared" si="3"/>
        <v>13</v>
      </c>
      <c r="O15" s="21">
        <f t="shared" si="3"/>
        <v>13</v>
      </c>
      <c r="Q15" s="4"/>
      <c r="R15" s="4"/>
      <c r="S15" s="5"/>
      <c r="T15" s="5"/>
      <c r="U15" s="5"/>
      <c r="V15" s="5"/>
      <c r="W15" s="5"/>
      <c r="X15" s="5"/>
      <c r="Y15" s="5"/>
      <c r="Z15" s="5"/>
      <c r="AA15" s="5"/>
      <c r="AB15" s="5"/>
      <c r="AC15" s="5"/>
      <c r="AD15" s="5"/>
      <c r="AE15" s="5"/>
      <c r="AF15" s="4"/>
    </row>
    <row r="16" spans="1:33" s="3" customFormat="1" x14ac:dyDescent="0.2">
      <c r="A16" s="16"/>
      <c r="B16" s="10"/>
      <c r="C16" s="10"/>
      <c r="D16" s="10"/>
      <c r="E16" s="10"/>
      <c r="F16" s="10"/>
      <c r="G16" s="10"/>
      <c r="H16" s="10"/>
      <c r="I16" s="10"/>
      <c r="J16" s="10"/>
      <c r="K16" s="10"/>
      <c r="L16" s="10"/>
      <c r="M16" s="10"/>
      <c r="N16" s="10"/>
      <c r="Q16" s="4"/>
      <c r="R16" s="4"/>
      <c r="S16" s="5"/>
      <c r="T16" s="5"/>
      <c r="U16" s="5"/>
      <c r="V16" s="5"/>
      <c r="W16" s="5"/>
      <c r="X16" s="5"/>
      <c r="Y16" s="5"/>
      <c r="Z16" s="5"/>
      <c r="AA16" s="5"/>
      <c r="AB16" s="5"/>
      <c r="AC16" s="5"/>
      <c r="AD16" s="5"/>
      <c r="AE16" s="5"/>
      <c r="AF16" s="4"/>
    </row>
    <row r="17" spans="1:32" s="3" customFormat="1" x14ac:dyDescent="0.2">
      <c r="A17" s="16"/>
      <c r="B17" s="10"/>
      <c r="C17" s="10"/>
      <c r="D17" s="10"/>
      <c r="E17" s="10"/>
      <c r="F17" s="10"/>
      <c r="G17" s="10"/>
      <c r="H17" s="10"/>
      <c r="I17" s="10"/>
      <c r="J17" s="10"/>
      <c r="K17" s="10"/>
      <c r="L17" s="10"/>
      <c r="M17" s="10"/>
      <c r="N17" s="10"/>
      <c r="Q17" s="4"/>
      <c r="R17" s="4"/>
      <c r="S17" s="5"/>
      <c r="T17" s="5"/>
      <c r="U17" s="5"/>
      <c r="V17" s="5"/>
      <c r="W17" s="5"/>
      <c r="X17" s="5"/>
      <c r="Y17" s="5"/>
      <c r="Z17" s="5"/>
      <c r="AA17" s="5"/>
      <c r="AB17" s="5"/>
      <c r="AC17" s="5"/>
      <c r="AD17" s="5"/>
      <c r="AE17" s="5"/>
      <c r="AF17" s="4"/>
    </row>
    <row r="18" spans="1:32" s="3" customFormat="1" x14ac:dyDescent="0.2">
      <c r="A18" s="16"/>
      <c r="B18" s="10"/>
      <c r="C18" s="10"/>
      <c r="D18" s="10"/>
      <c r="E18" s="10"/>
      <c r="F18" s="10"/>
      <c r="G18" s="10"/>
      <c r="H18" s="10"/>
      <c r="I18" s="10"/>
      <c r="J18" s="10"/>
      <c r="K18" s="10"/>
      <c r="L18" s="10"/>
      <c r="M18" s="10"/>
      <c r="N18" s="10"/>
      <c r="O18" s="6"/>
      <c r="Q18" s="4"/>
      <c r="R18" s="4"/>
      <c r="S18" s="5"/>
      <c r="T18" s="5"/>
      <c r="U18" s="5"/>
      <c r="V18" s="5"/>
      <c r="W18" s="5"/>
      <c r="X18" s="5"/>
      <c r="Y18" s="5"/>
      <c r="Z18" s="5"/>
      <c r="AA18" s="5"/>
      <c r="AB18" s="5"/>
      <c r="AC18" s="5"/>
      <c r="AD18" s="5"/>
      <c r="AE18" s="5"/>
      <c r="AF18" s="4"/>
    </row>
    <row r="19" spans="1:32" s="3" customFormat="1" x14ac:dyDescent="0.2">
      <c r="A19" s="16"/>
      <c r="B19" s="10"/>
      <c r="C19" s="10"/>
      <c r="D19" s="10"/>
      <c r="E19" s="10"/>
      <c r="F19" s="10"/>
      <c r="G19" s="10"/>
      <c r="H19" s="10"/>
      <c r="I19" s="10"/>
      <c r="J19" s="10"/>
      <c r="K19" s="10"/>
      <c r="L19" s="10"/>
      <c r="M19" s="10"/>
      <c r="N19" s="10"/>
      <c r="O19" s="6"/>
      <c r="Q19" s="4"/>
      <c r="R19" s="4"/>
      <c r="S19" s="5"/>
      <c r="T19" s="5"/>
      <c r="U19" s="5"/>
      <c r="V19" s="5"/>
      <c r="W19" s="5"/>
      <c r="X19" s="5"/>
      <c r="Y19" s="5"/>
      <c r="Z19" s="5"/>
      <c r="AA19" s="5"/>
      <c r="AB19" s="5"/>
      <c r="AC19" s="5"/>
      <c r="AD19" s="5"/>
      <c r="AE19" s="5"/>
      <c r="AF19" s="4"/>
    </row>
    <row r="20" spans="1:32" s="3" customFormat="1" x14ac:dyDescent="0.2">
      <c r="A20" s="16"/>
      <c r="B20" s="10"/>
      <c r="C20" s="10"/>
      <c r="D20" s="10"/>
      <c r="E20" s="10"/>
      <c r="F20" s="10"/>
      <c r="G20" s="10"/>
      <c r="H20" s="10"/>
      <c r="I20" s="10"/>
      <c r="J20" s="10"/>
      <c r="K20" s="10"/>
      <c r="L20" s="10"/>
      <c r="M20" s="10"/>
      <c r="N20" s="10"/>
      <c r="O20" s="6"/>
      <c r="Q20" s="4"/>
      <c r="R20" s="4"/>
      <c r="S20" s="5"/>
      <c r="T20" s="5"/>
      <c r="U20" s="5"/>
      <c r="V20" s="5"/>
      <c r="W20" s="5"/>
      <c r="X20" s="5"/>
      <c r="Y20" s="5"/>
      <c r="Z20" s="5"/>
      <c r="AA20" s="5"/>
      <c r="AB20" s="5"/>
      <c r="AC20" s="5"/>
      <c r="AD20" s="5"/>
      <c r="AE20" s="5"/>
      <c r="AF20" s="4"/>
    </row>
    <row r="21" spans="1:32" s="3" customFormat="1" x14ac:dyDescent="0.2">
      <c r="A21" s="16"/>
      <c r="B21" s="10"/>
      <c r="C21" s="10"/>
      <c r="D21" s="10"/>
      <c r="E21" s="10"/>
      <c r="F21" s="10"/>
      <c r="G21" s="10"/>
      <c r="H21" s="10"/>
      <c r="I21" s="10"/>
      <c r="J21" s="10"/>
      <c r="K21" s="10"/>
      <c r="L21" s="10"/>
      <c r="M21" s="10"/>
      <c r="N21" s="10"/>
      <c r="O21" s="6"/>
    </row>
    <row r="22" spans="1:32" s="3" customFormat="1" x14ac:dyDescent="0.2">
      <c r="A22" s="16"/>
      <c r="B22" s="10"/>
      <c r="C22" s="10"/>
      <c r="D22" s="10"/>
      <c r="E22" s="10"/>
      <c r="F22" s="10"/>
      <c r="G22" s="10"/>
      <c r="H22" s="10"/>
      <c r="I22" s="10"/>
      <c r="J22" s="10"/>
      <c r="K22" s="10"/>
      <c r="L22" s="10"/>
      <c r="M22" s="10"/>
      <c r="N22" s="10"/>
      <c r="O22" s="6"/>
    </row>
    <row r="23" spans="1:32" s="3" customFormat="1" x14ac:dyDescent="0.2">
      <c r="A23" s="16"/>
      <c r="B23" s="10"/>
      <c r="C23" s="10"/>
      <c r="D23" s="10"/>
      <c r="E23" s="10"/>
      <c r="F23" s="10"/>
      <c r="G23" s="10"/>
      <c r="H23" s="10"/>
      <c r="I23" s="10"/>
      <c r="J23" s="10"/>
      <c r="K23" s="10"/>
      <c r="L23" s="10"/>
      <c r="M23" s="10"/>
      <c r="N23" s="10"/>
      <c r="O23" s="6"/>
    </row>
    <row r="24" spans="1:32" s="3" customFormat="1" x14ac:dyDescent="0.2">
      <c r="A24" s="16"/>
      <c r="B24" s="10"/>
      <c r="C24" s="10"/>
      <c r="D24" s="10"/>
      <c r="E24" s="10"/>
      <c r="F24" s="10"/>
      <c r="G24" s="10"/>
      <c r="H24" s="10"/>
      <c r="I24" s="10"/>
      <c r="J24" s="10"/>
      <c r="K24" s="10"/>
      <c r="L24" s="10"/>
      <c r="M24" s="10"/>
      <c r="N24" s="10"/>
      <c r="O24" s="6"/>
    </row>
    <row r="25" spans="1:32" s="3" customFormat="1" x14ac:dyDescent="0.2">
      <c r="A25" s="16"/>
      <c r="B25" s="10"/>
      <c r="C25" s="10"/>
      <c r="D25" s="10"/>
      <c r="E25" s="10"/>
      <c r="F25" s="10"/>
      <c r="G25" s="10"/>
      <c r="H25" s="10"/>
      <c r="I25" s="10"/>
      <c r="J25" s="10"/>
      <c r="K25" s="10"/>
      <c r="L25" s="10"/>
      <c r="M25" s="10"/>
      <c r="N25" s="10"/>
      <c r="O25" s="6"/>
    </row>
    <row r="26" spans="1:32" s="3" customFormat="1" x14ac:dyDescent="0.2">
      <c r="A26" s="16"/>
      <c r="B26" s="10"/>
      <c r="C26" s="10"/>
      <c r="D26" s="10"/>
      <c r="E26" s="10"/>
      <c r="F26" s="10"/>
      <c r="G26" s="10"/>
      <c r="H26" s="10"/>
      <c r="I26" s="10"/>
      <c r="J26" s="10"/>
      <c r="K26" s="10"/>
      <c r="L26" s="10"/>
      <c r="M26" s="10"/>
      <c r="N26" s="10"/>
      <c r="O26" s="6"/>
    </row>
    <row r="27" spans="1:32" s="3" customFormat="1" x14ac:dyDescent="0.2">
      <c r="A27" s="16"/>
      <c r="B27" s="10"/>
      <c r="C27" s="10"/>
      <c r="D27" s="10"/>
      <c r="E27" s="10"/>
      <c r="F27" s="10"/>
      <c r="G27" s="10"/>
      <c r="H27" s="10"/>
      <c r="I27" s="10"/>
      <c r="J27" s="10"/>
      <c r="K27" s="10"/>
      <c r="L27" s="10"/>
      <c r="M27" s="10"/>
      <c r="N27" s="10"/>
      <c r="O27" s="6"/>
    </row>
    <row r="28" spans="1:32" s="3" customFormat="1" x14ac:dyDescent="0.2">
      <c r="A28" s="16"/>
      <c r="B28" s="10"/>
      <c r="C28" s="10"/>
      <c r="D28" s="10"/>
      <c r="E28" s="10"/>
      <c r="F28" s="10"/>
      <c r="G28" s="10"/>
      <c r="H28" s="10"/>
      <c r="I28" s="10"/>
      <c r="J28" s="10"/>
      <c r="K28" s="10"/>
      <c r="L28" s="10"/>
      <c r="M28" s="10"/>
      <c r="N28" s="10"/>
      <c r="O28" s="6"/>
    </row>
    <row r="29" spans="1:32" s="3" customFormat="1" x14ac:dyDescent="0.2">
      <c r="A29" s="16"/>
      <c r="B29" s="10"/>
      <c r="C29" s="10"/>
      <c r="D29" s="10"/>
      <c r="E29" s="10"/>
      <c r="F29" s="10"/>
      <c r="G29" s="10"/>
      <c r="H29" s="10"/>
      <c r="I29" s="10"/>
      <c r="J29" s="10"/>
      <c r="K29" s="10"/>
      <c r="L29" s="10"/>
      <c r="M29" s="10"/>
      <c r="N29" s="10"/>
      <c r="O29" s="6"/>
    </row>
    <row r="30" spans="1:32" s="3" customFormat="1" x14ac:dyDescent="0.2">
      <c r="A30" s="16"/>
      <c r="B30" s="10"/>
      <c r="C30" s="10"/>
      <c r="D30" s="10"/>
      <c r="E30" s="10"/>
      <c r="F30" s="10"/>
      <c r="G30" s="10"/>
      <c r="H30" s="10"/>
      <c r="I30" s="10"/>
      <c r="J30" s="10"/>
      <c r="K30" s="10"/>
      <c r="L30" s="10"/>
      <c r="M30" s="10"/>
      <c r="N30" s="10"/>
      <c r="O30" s="6"/>
    </row>
    <row r="31" spans="1:32" s="3" customFormat="1" x14ac:dyDescent="0.2">
      <c r="A31" s="16"/>
      <c r="B31" s="10"/>
      <c r="C31" s="10"/>
      <c r="D31" s="10"/>
      <c r="E31" s="10"/>
      <c r="F31" s="10"/>
      <c r="G31" s="10"/>
      <c r="H31" s="10"/>
      <c r="I31" s="10"/>
      <c r="J31" s="10"/>
      <c r="K31" s="10"/>
      <c r="L31" s="10"/>
      <c r="M31" s="10"/>
      <c r="N31" s="10"/>
      <c r="O31" s="6"/>
    </row>
    <row r="32" spans="1:32" s="3" customFormat="1" x14ac:dyDescent="0.2">
      <c r="A32" s="16"/>
      <c r="B32" s="10"/>
      <c r="C32" s="10"/>
      <c r="D32" s="10"/>
      <c r="E32" s="10"/>
      <c r="F32" s="10"/>
      <c r="G32" s="10"/>
      <c r="H32" s="10"/>
      <c r="I32" s="10"/>
      <c r="J32" s="10"/>
      <c r="K32" s="10"/>
      <c r="L32" s="10"/>
      <c r="M32" s="10"/>
      <c r="N32" s="10"/>
      <c r="O32" s="6"/>
    </row>
    <row r="33" spans="1:16" s="3" customFormat="1" x14ac:dyDescent="0.2">
      <c r="A33" s="16"/>
      <c r="B33" s="10"/>
      <c r="C33" s="10"/>
      <c r="D33" s="10"/>
      <c r="E33" s="10"/>
      <c r="F33" s="10"/>
      <c r="G33" s="10"/>
      <c r="H33" s="10"/>
      <c r="I33" s="10"/>
      <c r="J33" s="10"/>
      <c r="K33" s="10"/>
      <c r="L33" s="10"/>
      <c r="M33" s="10"/>
      <c r="N33" s="10"/>
      <c r="O33" s="6"/>
    </row>
    <row r="34" spans="1:16" s="3" customFormat="1" x14ac:dyDescent="0.2">
      <c r="A34" s="16"/>
      <c r="B34" s="10"/>
      <c r="C34" s="10"/>
      <c r="D34" s="10"/>
      <c r="E34" s="10"/>
      <c r="F34" s="10"/>
      <c r="G34" s="10"/>
      <c r="H34" s="10"/>
      <c r="I34" s="10"/>
      <c r="J34" s="10"/>
      <c r="K34" s="10"/>
      <c r="L34" s="10"/>
      <c r="M34" s="10"/>
      <c r="N34" s="10"/>
      <c r="O34" s="6"/>
    </row>
    <row r="35" spans="1:16" s="3" customFormat="1" x14ac:dyDescent="0.2">
      <c r="A35" s="16"/>
      <c r="B35" s="10"/>
      <c r="C35" s="10"/>
      <c r="D35" s="10"/>
      <c r="E35" s="10"/>
      <c r="F35" s="10"/>
      <c r="G35" s="10"/>
      <c r="H35" s="10"/>
      <c r="I35" s="10"/>
      <c r="J35" s="10"/>
      <c r="K35" s="10"/>
      <c r="L35" s="10"/>
      <c r="M35" s="10"/>
      <c r="N35" s="10"/>
      <c r="O35" s="6"/>
    </row>
    <row r="36" spans="1:16" s="3" customFormat="1" x14ac:dyDescent="0.2">
      <c r="A36" s="16"/>
      <c r="B36" s="10"/>
      <c r="C36" s="10"/>
      <c r="D36" s="10"/>
      <c r="E36" s="10"/>
      <c r="F36" s="10"/>
      <c r="G36" s="10"/>
      <c r="H36" s="10"/>
      <c r="I36" s="10"/>
      <c r="J36" s="10"/>
      <c r="K36" s="10"/>
      <c r="L36" s="10"/>
      <c r="M36" s="10"/>
      <c r="N36" s="10"/>
      <c r="O36" s="6"/>
    </row>
    <row r="37" spans="1:16" s="3" customFormat="1" x14ac:dyDescent="0.2">
      <c r="A37" s="16"/>
      <c r="B37" s="10"/>
      <c r="C37" s="10"/>
      <c r="D37" s="10"/>
      <c r="E37" s="10"/>
      <c r="F37" s="10"/>
      <c r="G37" s="10"/>
      <c r="H37" s="10"/>
      <c r="I37" s="10"/>
      <c r="J37" s="10"/>
      <c r="K37" s="10"/>
      <c r="L37" s="10"/>
      <c r="M37" s="10"/>
      <c r="N37" s="10"/>
      <c r="O37" s="6"/>
    </row>
    <row r="38" spans="1:16" s="3" customFormat="1" x14ac:dyDescent="0.2">
      <c r="A38" s="16"/>
      <c r="B38" s="10"/>
      <c r="C38" s="10"/>
      <c r="D38" s="10"/>
      <c r="E38" s="10"/>
      <c r="F38" s="10"/>
      <c r="G38" s="10"/>
      <c r="H38" s="10"/>
      <c r="I38" s="10"/>
      <c r="J38" s="10"/>
      <c r="K38" s="10"/>
      <c r="L38" s="10"/>
      <c r="M38" s="10"/>
      <c r="N38" s="10"/>
      <c r="O38" s="6"/>
    </row>
    <row r="39" spans="1:16" s="3" customFormat="1" x14ac:dyDescent="0.2">
      <c r="A39" s="16"/>
      <c r="B39" s="10"/>
      <c r="C39" s="10"/>
      <c r="D39" s="10"/>
      <c r="E39" s="10"/>
      <c r="F39" s="10"/>
      <c r="G39" s="10"/>
      <c r="H39" s="10"/>
      <c r="I39" s="10"/>
      <c r="J39" s="10"/>
      <c r="K39" s="10"/>
      <c r="L39" s="10"/>
      <c r="M39" s="10"/>
      <c r="N39" s="10"/>
      <c r="O39" s="6"/>
    </row>
    <row r="40" spans="1:16" s="3" customFormat="1" x14ac:dyDescent="0.2">
      <c r="A40" s="16"/>
      <c r="B40" s="10"/>
      <c r="C40" s="10"/>
      <c r="D40" s="10"/>
      <c r="E40" s="10"/>
      <c r="F40" s="10"/>
      <c r="G40" s="10"/>
      <c r="H40" s="10"/>
      <c r="I40" s="10"/>
      <c r="J40" s="10"/>
      <c r="K40" s="10"/>
      <c r="L40" s="10"/>
      <c r="M40" s="10"/>
      <c r="N40" s="10"/>
      <c r="O40" s="6"/>
    </row>
    <row r="41" spans="1:16" s="3" customFormat="1" x14ac:dyDescent="0.2">
      <c r="A41" s="16"/>
      <c r="B41" s="10"/>
      <c r="C41" s="10"/>
      <c r="D41" s="10"/>
      <c r="E41" s="10"/>
      <c r="F41" s="10"/>
      <c r="G41" s="10"/>
      <c r="H41" s="10"/>
      <c r="I41" s="10"/>
      <c r="J41" s="10"/>
      <c r="K41" s="10"/>
      <c r="L41" s="10"/>
      <c r="M41" s="10"/>
      <c r="N41" s="10"/>
      <c r="O41" s="6"/>
    </row>
    <row r="42" spans="1:16" s="3" customFormat="1" x14ac:dyDescent="0.2">
      <c r="A42" s="16"/>
      <c r="B42" s="10"/>
      <c r="C42" s="10"/>
      <c r="D42" s="10"/>
      <c r="E42" s="10"/>
      <c r="F42" s="10"/>
      <c r="G42" s="10"/>
      <c r="H42" s="10"/>
      <c r="I42" s="10"/>
      <c r="J42" s="10"/>
      <c r="K42" s="10"/>
      <c r="L42" s="10"/>
      <c r="M42" s="10"/>
      <c r="N42" s="10"/>
      <c r="O42" s="6"/>
      <c r="P42" s="16"/>
    </row>
    <row r="43" spans="1:16" s="3" customFormat="1" x14ac:dyDescent="0.2">
      <c r="A43" s="16"/>
      <c r="B43" s="17"/>
      <c r="C43" s="17"/>
      <c r="D43" s="17"/>
      <c r="E43" s="17"/>
      <c r="F43" s="17"/>
      <c r="G43" s="18"/>
      <c r="H43" s="18"/>
      <c r="I43" s="18"/>
      <c r="J43" s="18"/>
      <c r="K43" s="18"/>
      <c r="L43" s="18"/>
      <c r="M43" s="18"/>
      <c r="N43" s="18"/>
      <c r="O43" s="6"/>
      <c r="P43" s="16"/>
    </row>
    <row r="44" spans="1:16" s="3" customFormat="1" x14ac:dyDescent="0.2">
      <c r="A44" s="16"/>
      <c r="B44" s="17"/>
      <c r="C44" s="17"/>
      <c r="D44" s="17"/>
      <c r="E44" s="17"/>
      <c r="F44" s="17"/>
      <c r="G44" s="18"/>
      <c r="H44" s="18"/>
      <c r="I44" s="18"/>
      <c r="J44" s="18"/>
      <c r="K44" s="18"/>
      <c r="L44" s="18"/>
      <c r="M44" s="18"/>
      <c r="N44" s="18"/>
      <c r="O44" s="6"/>
      <c r="P44" s="16"/>
    </row>
    <row r="45" spans="1:16" s="3" customFormat="1" x14ac:dyDescent="0.2">
      <c r="A45" s="16"/>
      <c r="B45" s="17"/>
      <c r="C45" s="17"/>
      <c r="D45" s="17"/>
      <c r="E45" s="17"/>
      <c r="F45" s="17"/>
      <c r="G45" s="18"/>
      <c r="H45" s="18"/>
      <c r="I45" s="18"/>
      <c r="J45" s="18"/>
      <c r="K45" s="18"/>
      <c r="L45" s="18"/>
      <c r="M45" s="18"/>
      <c r="N45" s="18"/>
      <c r="O45" s="6"/>
      <c r="P45" s="16"/>
    </row>
    <row r="46" spans="1:16" s="3" customFormat="1" x14ac:dyDescent="0.2">
      <c r="A46" s="16"/>
      <c r="B46" s="17"/>
      <c r="C46" s="17"/>
      <c r="D46" s="17"/>
      <c r="E46" s="17"/>
      <c r="F46" s="17"/>
      <c r="G46" s="18"/>
      <c r="H46" s="18"/>
      <c r="I46" s="18"/>
      <c r="J46" s="18"/>
      <c r="K46" s="18"/>
      <c r="L46" s="18"/>
      <c r="M46" s="18"/>
      <c r="N46" s="18"/>
      <c r="O46" s="6"/>
      <c r="P46" s="16"/>
    </row>
    <row r="47" spans="1:16" s="3" customFormat="1" x14ac:dyDescent="0.2">
      <c r="A47" s="16"/>
      <c r="B47" s="17"/>
      <c r="C47" s="17"/>
      <c r="D47" s="17"/>
      <c r="E47" s="17"/>
      <c r="F47" s="17"/>
      <c r="G47" s="18"/>
      <c r="H47" s="18"/>
      <c r="I47" s="18"/>
      <c r="J47" s="18"/>
      <c r="K47" s="18"/>
      <c r="L47" s="18"/>
      <c r="M47" s="18"/>
      <c r="N47" s="18"/>
      <c r="O47" s="6"/>
      <c r="P47" s="16"/>
    </row>
    <row r="48" spans="1:16" s="3" customFormat="1" x14ac:dyDescent="0.2">
      <c r="A48" s="16"/>
      <c r="B48" s="17"/>
      <c r="C48" s="17"/>
      <c r="D48" s="17"/>
      <c r="E48" s="17"/>
      <c r="F48" s="17"/>
      <c r="G48" s="18"/>
      <c r="H48" s="18"/>
      <c r="I48" s="18"/>
      <c r="J48" s="18"/>
      <c r="K48" s="18"/>
      <c r="L48" s="18"/>
      <c r="M48" s="18"/>
      <c r="N48" s="18"/>
      <c r="O48" s="6"/>
      <c r="P48" s="16"/>
    </row>
    <row r="49" spans="1:16" s="3" customFormat="1" x14ac:dyDescent="0.2">
      <c r="A49" s="16"/>
      <c r="B49" s="17"/>
      <c r="C49" s="17"/>
      <c r="D49" s="17"/>
      <c r="E49" s="17"/>
      <c r="F49" s="17"/>
      <c r="G49" s="18"/>
      <c r="H49" s="18"/>
      <c r="I49" s="18"/>
      <c r="J49" s="18"/>
      <c r="K49" s="18"/>
      <c r="L49" s="18"/>
      <c r="M49" s="18"/>
      <c r="N49" s="18"/>
      <c r="O49" s="6"/>
      <c r="P49" s="16"/>
    </row>
    <row r="50" spans="1:16" s="3" customFormat="1" x14ac:dyDescent="0.2">
      <c r="A50" s="16"/>
      <c r="B50" s="17"/>
      <c r="C50" s="17"/>
      <c r="D50" s="17"/>
      <c r="E50" s="17"/>
      <c r="F50" s="17"/>
      <c r="G50" s="18"/>
      <c r="H50" s="18"/>
      <c r="I50" s="18"/>
      <c r="J50" s="18"/>
      <c r="K50" s="18"/>
      <c r="L50" s="18"/>
      <c r="M50" s="18"/>
      <c r="N50" s="18"/>
      <c r="O50" s="6"/>
      <c r="P50" s="16"/>
    </row>
    <row r="51" spans="1:16" s="3" customFormat="1" x14ac:dyDescent="0.2">
      <c r="A51" s="16"/>
      <c r="B51" s="17"/>
      <c r="C51" s="17"/>
      <c r="D51" s="17"/>
      <c r="E51" s="17"/>
      <c r="F51" s="17"/>
      <c r="G51" s="18"/>
      <c r="H51" s="18"/>
      <c r="I51" s="18"/>
      <c r="J51" s="18"/>
      <c r="K51" s="18"/>
      <c r="L51" s="18"/>
      <c r="M51" s="18"/>
      <c r="N51" s="18"/>
      <c r="O51" s="6"/>
      <c r="P51" s="16"/>
    </row>
    <row r="52" spans="1:16" s="3" customFormat="1" ht="13.5" thickBot="1" x14ac:dyDescent="0.25">
      <c r="A52" s="16"/>
      <c r="B52" s="17"/>
      <c r="C52" s="17"/>
      <c r="D52" s="17"/>
      <c r="E52" s="17"/>
      <c r="F52" s="17"/>
      <c r="G52" s="18"/>
      <c r="H52" s="18"/>
      <c r="I52" s="18"/>
      <c r="P52" s="16"/>
    </row>
    <row r="53" spans="1:16" s="3" customFormat="1" ht="16.5" customHeight="1" thickBot="1" x14ac:dyDescent="0.25">
      <c r="A53" s="161" t="s">
        <v>30</v>
      </c>
      <c r="B53" s="162"/>
      <c r="C53" s="162"/>
      <c r="D53" s="162"/>
      <c r="E53" s="162"/>
      <c r="F53" s="162"/>
      <c r="G53" s="162"/>
      <c r="H53" s="162"/>
      <c r="I53" s="162"/>
      <c r="J53" s="162"/>
      <c r="K53" s="162"/>
      <c r="L53" s="162"/>
      <c r="M53" s="162"/>
      <c r="N53" s="162"/>
      <c r="O53" s="162"/>
      <c r="P53" s="163"/>
    </row>
    <row r="54" spans="1:16" s="3" customFormat="1" ht="16.5" customHeight="1" thickBot="1" x14ac:dyDescent="0.25">
      <c r="A54" s="161" t="s">
        <v>74</v>
      </c>
      <c r="B54" s="163"/>
      <c r="C54" s="164" t="str">
        <f>+E5</f>
        <v>Tiempo de respuesta a QyR</v>
      </c>
      <c r="D54" s="164"/>
      <c r="E54" s="164"/>
      <c r="F54" s="164"/>
      <c r="G54" s="164"/>
      <c r="H54" s="164"/>
      <c r="I54" s="164"/>
      <c r="J54" s="165"/>
      <c r="K54" s="161" t="s">
        <v>4</v>
      </c>
      <c r="L54" s="163"/>
      <c r="M54" s="166">
        <f>+P5</f>
        <v>1</v>
      </c>
      <c r="N54" s="166"/>
      <c r="O54" s="166"/>
      <c r="P54" s="167"/>
    </row>
    <row r="55" spans="1:16" s="3" customFormat="1" ht="25.5" customHeight="1" x14ac:dyDescent="0.2">
      <c r="A55" s="149" t="s">
        <v>7</v>
      </c>
      <c r="B55" s="150">
        <v>0</v>
      </c>
      <c r="C55" s="202" t="s">
        <v>109</v>
      </c>
      <c r="D55" s="203"/>
      <c r="E55" s="203"/>
      <c r="F55" s="203"/>
      <c r="G55" s="203"/>
      <c r="H55" s="203"/>
      <c r="I55" s="203"/>
      <c r="J55" s="203"/>
      <c r="K55" s="203"/>
      <c r="L55" s="203"/>
      <c r="M55" s="203"/>
      <c r="N55" s="203"/>
      <c r="O55" s="203"/>
      <c r="P55" s="204"/>
    </row>
    <row r="56" spans="1:16" s="3" customFormat="1" ht="45" customHeight="1" x14ac:dyDescent="0.2">
      <c r="A56" s="208" t="s">
        <v>8</v>
      </c>
      <c r="B56" s="47">
        <v>0</v>
      </c>
      <c r="C56" s="205" t="s">
        <v>110</v>
      </c>
      <c r="D56" s="206"/>
      <c r="E56" s="206"/>
      <c r="F56" s="206"/>
      <c r="G56" s="206"/>
      <c r="H56" s="206"/>
      <c r="I56" s="206"/>
      <c r="J56" s="206"/>
      <c r="K56" s="206"/>
      <c r="L56" s="206"/>
      <c r="M56" s="206"/>
      <c r="N56" s="206"/>
      <c r="O56" s="206"/>
      <c r="P56" s="207"/>
    </row>
    <row r="57" spans="1:16" s="3" customFormat="1" ht="61.5" customHeight="1" x14ac:dyDescent="0.2">
      <c r="A57" s="209"/>
      <c r="B57" s="47">
        <v>1</v>
      </c>
      <c r="C57" s="205" t="s">
        <v>112</v>
      </c>
      <c r="D57" s="206"/>
      <c r="E57" s="206"/>
      <c r="F57" s="206"/>
      <c r="G57" s="206"/>
      <c r="H57" s="206"/>
      <c r="I57" s="206"/>
      <c r="J57" s="206"/>
      <c r="K57" s="206"/>
      <c r="L57" s="206"/>
      <c r="M57" s="206"/>
      <c r="N57" s="206"/>
      <c r="O57" s="206"/>
      <c r="P57" s="207"/>
    </row>
    <row r="58" spans="1:16" s="3" customFormat="1" ht="66.75" customHeight="1" x14ac:dyDescent="0.2">
      <c r="A58" s="151" t="s">
        <v>9</v>
      </c>
      <c r="B58" s="66">
        <v>0</v>
      </c>
      <c r="C58" s="202" t="s">
        <v>111</v>
      </c>
      <c r="D58" s="203"/>
      <c r="E58" s="203"/>
      <c r="F58" s="203"/>
      <c r="G58" s="203"/>
      <c r="H58" s="203"/>
      <c r="I58" s="203"/>
      <c r="J58" s="203"/>
      <c r="K58" s="203"/>
      <c r="L58" s="203"/>
      <c r="M58" s="203"/>
      <c r="N58" s="203"/>
      <c r="O58" s="203"/>
      <c r="P58" s="204"/>
    </row>
    <row r="59" spans="1:16" s="3" customFormat="1" ht="72" customHeight="1" x14ac:dyDescent="0.2">
      <c r="A59" s="24" t="s">
        <v>10</v>
      </c>
      <c r="B59" s="66">
        <v>1</v>
      </c>
      <c r="C59" s="202" t="s">
        <v>113</v>
      </c>
      <c r="D59" s="203"/>
      <c r="E59" s="203"/>
      <c r="F59" s="203"/>
      <c r="G59" s="203"/>
      <c r="H59" s="203"/>
      <c r="I59" s="203"/>
      <c r="J59" s="203"/>
      <c r="K59" s="203"/>
      <c r="L59" s="203"/>
      <c r="M59" s="203"/>
      <c r="N59" s="203"/>
      <c r="O59" s="203"/>
      <c r="P59" s="204"/>
    </row>
    <row r="60" spans="1:16" s="3" customFormat="1" ht="83.25" customHeight="1" x14ac:dyDescent="0.2">
      <c r="A60" s="24" t="s">
        <v>11</v>
      </c>
      <c r="B60" s="66">
        <v>1</v>
      </c>
      <c r="C60" s="205" t="s">
        <v>114</v>
      </c>
      <c r="D60" s="206"/>
      <c r="E60" s="206"/>
      <c r="F60" s="206"/>
      <c r="G60" s="206"/>
      <c r="H60" s="206"/>
      <c r="I60" s="206"/>
      <c r="J60" s="206"/>
      <c r="K60" s="206"/>
      <c r="L60" s="206"/>
      <c r="M60" s="206"/>
      <c r="N60" s="206"/>
      <c r="O60" s="206"/>
      <c r="P60" s="207"/>
    </row>
    <row r="61" spans="1:16" s="3" customFormat="1" ht="54" customHeight="1" x14ac:dyDescent="0.2">
      <c r="A61" s="24" t="s">
        <v>12</v>
      </c>
      <c r="B61" s="66">
        <v>0</v>
      </c>
      <c r="C61" s="202" t="s">
        <v>115</v>
      </c>
      <c r="D61" s="203"/>
      <c r="E61" s="203"/>
      <c r="F61" s="203"/>
      <c r="G61" s="203"/>
      <c r="H61" s="203"/>
      <c r="I61" s="203"/>
      <c r="J61" s="203"/>
      <c r="K61" s="203"/>
      <c r="L61" s="203"/>
      <c r="M61" s="203"/>
      <c r="N61" s="203"/>
      <c r="O61" s="203"/>
      <c r="P61" s="204"/>
    </row>
    <row r="62" spans="1:16" s="3" customFormat="1" ht="15.75" customHeight="1" x14ac:dyDescent="0.2">
      <c r="A62" s="24" t="s">
        <v>13</v>
      </c>
      <c r="B62" s="66" t="str">
        <f>+J13</f>
        <v>N/A</v>
      </c>
      <c r="C62" s="202"/>
      <c r="D62" s="203"/>
      <c r="E62" s="203"/>
      <c r="F62" s="203"/>
      <c r="G62" s="203"/>
      <c r="H62" s="203"/>
      <c r="I62" s="203"/>
      <c r="J62" s="203"/>
      <c r="K62" s="203"/>
      <c r="L62" s="203"/>
      <c r="M62" s="203"/>
      <c r="N62" s="203"/>
      <c r="O62" s="203"/>
      <c r="P62" s="204"/>
    </row>
    <row r="63" spans="1:16" s="3" customFormat="1" ht="18" customHeight="1" x14ac:dyDescent="0.2">
      <c r="A63" s="24" t="s">
        <v>14</v>
      </c>
      <c r="B63" s="66" t="str">
        <f>+K13</f>
        <v>N/A</v>
      </c>
      <c r="C63" s="202"/>
      <c r="D63" s="203"/>
      <c r="E63" s="203"/>
      <c r="F63" s="203"/>
      <c r="G63" s="203"/>
      <c r="H63" s="203"/>
      <c r="I63" s="203"/>
      <c r="J63" s="203"/>
      <c r="K63" s="203"/>
      <c r="L63" s="203"/>
      <c r="M63" s="203"/>
      <c r="N63" s="203"/>
      <c r="O63" s="203"/>
      <c r="P63" s="204"/>
    </row>
    <row r="64" spans="1:16" s="3" customFormat="1" ht="15" x14ac:dyDescent="0.2">
      <c r="A64" s="24" t="s">
        <v>15</v>
      </c>
      <c r="B64" s="66" t="str">
        <f>+L13</f>
        <v>N/A</v>
      </c>
      <c r="C64" s="202"/>
      <c r="D64" s="203"/>
      <c r="E64" s="203"/>
      <c r="F64" s="203"/>
      <c r="G64" s="203"/>
      <c r="H64" s="203"/>
      <c r="I64" s="203"/>
      <c r="J64" s="203"/>
      <c r="K64" s="203"/>
      <c r="L64" s="203"/>
      <c r="M64" s="203"/>
      <c r="N64" s="203"/>
      <c r="O64" s="203"/>
      <c r="P64" s="204"/>
    </row>
    <row r="65" spans="1:32" s="3" customFormat="1" ht="15" x14ac:dyDescent="0.2">
      <c r="A65" s="24" t="s">
        <v>16</v>
      </c>
      <c r="B65" s="66" t="str">
        <f>+M13</f>
        <v>N/A</v>
      </c>
      <c r="C65" s="202"/>
      <c r="D65" s="203"/>
      <c r="E65" s="203"/>
      <c r="F65" s="203"/>
      <c r="G65" s="203"/>
      <c r="H65" s="203"/>
      <c r="I65" s="203"/>
      <c r="J65" s="203"/>
      <c r="K65" s="203"/>
      <c r="L65" s="203"/>
      <c r="M65" s="203"/>
      <c r="N65" s="203"/>
      <c r="O65" s="203"/>
      <c r="P65" s="204"/>
    </row>
    <row r="66" spans="1:32" s="3" customFormat="1" ht="15" x14ac:dyDescent="0.2">
      <c r="A66" s="24" t="s">
        <v>17</v>
      </c>
      <c r="B66" s="66" t="str">
        <f>+N13</f>
        <v>N/A</v>
      </c>
      <c r="C66" s="202"/>
      <c r="D66" s="203"/>
      <c r="E66" s="203"/>
      <c r="F66" s="203"/>
      <c r="G66" s="203"/>
      <c r="H66" s="203"/>
      <c r="I66" s="203"/>
      <c r="J66" s="203"/>
      <c r="K66" s="203"/>
      <c r="L66" s="203"/>
      <c r="M66" s="203"/>
      <c r="N66" s="203"/>
      <c r="O66" s="203"/>
      <c r="P66" s="204"/>
    </row>
    <row r="67" spans="1:32" s="3" customFormat="1" ht="15.75" thickBot="1" x14ac:dyDescent="0.25">
      <c r="A67" s="20" t="s">
        <v>18</v>
      </c>
      <c r="B67" s="67" t="str">
        <f>+O13</f>
        <v>N/A</v>
      </c>
      <c r="C67" s="199"/>
      <c r="D67" s="200"/>
      <c r="E67" s="200"/>
      <c r="F67" s="200"/>
      <c r="G67" s="200"/>
      <c r="H67" s="200"/>
      <c r="I67" s="200"/>
      <c r="J67" s="200"/>
      <c r="K67" s="200"/>
      <c r="L67" s="200"/>
      <c r="M67" s="200"/>
      <c r="N67" s="200"/>
      <c r="O67" s="200"/>
      <c r="P67" s="201"/>
    </row>
    <row r="68" spans="1:32" s="3" customFormat="1" ht="13.5" thickBot="1" x14ac:dyDescent="0.25">
      <c r="A68" s="16"/>
      <c r="B68" s="17"/>
      <c r="C68" s="17"/>
      <c r="D68" s="17"/>
      <c r="E68" s="17"/>
      <c r="F68" s="17"/>
      <c r="G68" s="18"/>
      <c r="H68" s="18"/>
      <c r="I68" s="18"/>
      <c r="J68" s="18"/>
      <c r="K68" s="18"/>
      <c r="L68" s="18"/>
      <c r="M68" s="18"/>
      <c r="N68" s="18"/>
      <c r="O68" s="6"/>
      <c r="P68" s="16"/>
    </row>
    <row r="69" spans="1:32" s="3" customFormat="1" ht="15.75" thickBot="1" x14ac:dyDescent="0.25">
      <c r="A69" s="161" t="s">
        <v>30</v>
      </c>
      <c r="B69" s="162"/>
      <c r="C69" s="162"/>
      <c r="D69" s="162"/>
      <c r="E69" s="162"/>
      <c r="F69" s="162"/>
      <c r="G69" s="162"/>
      <c r="H69" s="162"/>
      <c r="I69" s="162"/>
      <c r="J69" s="162"/>
      <c r="K69" s="162"/>
      <c r="L69" s="162"/>
      <c r="M69" s="162"/>
      <c r="N69" s="162"/>
      <c r="O69" s="162"/>
      <c r="P69" s="163"/>
    </row>
    <row r="70" spans="1:32" s="3" customFormat="1" ht="15.75" thickBot="1" x14ac:dyDescent="0.25">
      <c r="A70" s="161" t="s">
        <v>74</v>
      </c>
      <c r="B70" s="163"/>
      <c r="C70" s="164" t="str">
        <f>+E6</f>
        <v>Cantidad de quejas recibidas</v>
      </c>
      <c r="D70" s="164"/>
      <c r="E70" s="164"/>
      <c r="F70" s="164"/>
      <c r="G70" s="164"/>
      <c r="H70" s="164"/>
      <c r="I70" s="164"/>
      <c r="J70" s="165"/>
      <c r="K70" s="161" t="s">
        <v>4</v>
      </c>
      <c r="L70" s="163"/>
      <c r="M70" s="166">
        <f>+P6</f>
        <v>13</v>
      </c>
      <c r="N70" s="166"/>
      <c r="O70" s="166"/>
      <c r="P70" s="167"/>
    </row>
    <row r="71" spans="1:32" s="3" customFormat="1" ht="15" x14ac:dyDescent="0.2">
      <c r="A71" s="44" t="s">
        <v>7</v>
      </c>
      <c r="B71" s="47">
        <f>+D$13</f>
        <v>0</v>
      </c>
      <c r="C71" s="152"/>
      <c r="D71" s="153"/>
      <c r="E71" s="153"/>
      <c r="F71" s="153"/>
      <c r="G71" s="153"/>
      <c r="H71" s="153"/>
      <c r="I71" s="153"/>
      <c r="J71" s="153"/>
      <c r="K71" s="153"/>
      <c r="L71" s="153"/>
      <c r="M71" s="153"/>
      <c r="N71" s="153"/>
      <c r="O71" s="153"/>
      <c r="P71" s="154"/>
    </row>
    <row r="72" spans="1:32" s="3" customFormat="1" ht="15" x14ac:dyDescent="0.2">
      <c r="A72" s="24" t="s">
        <v>8</v>
      </c>
      <c r="B72" s="47">
        <f>+E28</f>
        <v>0</v>
      </c>
      <c r="C72" s="155"/>
      <c r="D72" s="156"/>
      <c r="E72" s="156"/>
      <c r="F72" s="156"/>
      <c r="G72" s="156"/>
      <c r="H72" s="156"/>
      <c r="I72" s="156"/>
      <c r="J72" s="156"/>
      <c r="K72" s="156"/>
      <c r="L72" s="156"/>
      <c r="M72" s="156"/>
      <c r="N72" s="156"/>
      <c r="O72" s="156"/>
      <c r="P72" s="157"/>
      <c r="Q72" s="4"/>
      <c r="R72" s="4"/>
      <c r="S72" s="5"/>
      <c r="T72" s="5"/>
      <c r="U72" s="5"/>
      <c r="V72" s="5"/>
      <c r="W72" s="5"/>
      <c r="X72" s="5"/>
      <c r="Y72" s="5"/>
      <c r="Z72" s="5"/>
      <c r="AA72" s="5"/>
      <c r="AB72" s="5"/>
      <c r="AC72" s="5"/>
      <c r="AD72" s="5"/>
      <c r="AE72" s="5"/>
      <c r="AF72" s="4"/>
    </row>
    <row r="73" spans="1:32" s="3" customFormat="1" ht="15" x14ac:dyDescent="0.2">
      <c r="A73" s="24" t="s">
        <v>9</v>
      </c>
      <c r="B73" s="47">
        <f>+F28</f>
        <v>0</v>
      </c>
      <c r="C73" s="155"/>
      <c r="D73" s="156"/>
      <c r="E73" s="156"/>
      <c r="F73" s="156"/>
      <c r="G73" s="156"/>
      <c r="H73" s="156"/>
      <c r="I73" s="156"/>
      <c r="J73" s="156"/>
      <c r="K73" s="156"/>
      <c r="L73" s="156"/>
      <c r="M73" s="156"/>
      <c r="N73" s="156"/>
      <c r="O73" s="156"/>
      <c r="P73" s="157"/>
      <c r="Q73" s="4"/>
      <c r="R73" s="4"/>
      <c r="S73" s="5"/>
      <c r="T73" s="5"/>
      <c r="U73" s="5"/>
      <c r="V73" s="5"/>
      <c r="W73" s="5"/>
      <c r="X73" s="5"/>
      <c r="Y73" s="5"/>
      <c r="Z73" s="5"/>
      <c r="AA73" s="5"/>
      <c r="AB73" s="5"/>
      <c r="AC73" s="5"/>
      <c r="AD73" s="5"/>
      <c r="AE73" s="5"/>
      <c r="AF73" s="4"/>
    </row>
    <row r="74" spans="1:32" s="3" customFormat="1" ht="15" x14ac:dyDescent="0.2">
      <c r="A74" s="24" t="s">
        <v>10</v>
      </c>
      <c r="B74" s="47">
        <f>+G28</f>
        <v>0</v>
      </c>
      <c r="C74" s="155"/>
      <c r="D74" s="156"/>
      <c r="E74" s="156"/>
      <c r="F74" s="156"/>
      <c r="G74" s="156"/>
      <c r="H74" s="156"/>
      <c r="I74" s="156"/>
      <c r="J74" s="156"/>
      <c r="K74" s="156"/>
      <c r="L74" s="156"/>
      <c r="M74" s="156"/>
      <c r="N74" s="156"/>
      <c r="O74" s="156"/>
      <c r="P74" s="157"/>
      <c r="Q74" s="4"/>
      <c r="R74" s="4"/>
      <c r="S74" s="5"/>
      <c r="T74" s="5"/>
      <c r="U74" s="5"/>
      <c r="V74" s="5"/>
      <c r="W74" s="5"/>
      <c r="X74" s="5"/>
      <c r="Y74" s="5"/>
      <c r="Z74" s="5"/>
      <c r="AA74" s="5"/>
      <c r="AB74" s="5"/>
      <c r="AC74" s="5"/>
      <c r="AD74" s="5"/>
      <c r="AE74" s="5"/>
      <c r="AF74" s="4"/>
    </row>
    <row r="75" spans="1:32" s="3" customFormat="1" ht="15" x14ac:dyDescent="0.2">
      <c r="A75" s="24" t="s">
        <v>11</v>
      </c>
      <c r="B75" s="47">
        <f>+H28</f>
        <v>0</v>
      </c>
      <c r="C75" s="155"/>
      <c r="D75" s="156"/>
      <c r="E75" s="156"/>
      <c r="F75" s="156"/>
      <c r="G75" s="156"/>
      <c r="H75" s="156"/>
      <c r="I75" s="156"/>
      <c r="J75" s="156"/>
      <c r="K75" s="156"/>
      <c r="L75" s="156"/>
      <c r="M75" s="156"/>
      <c r="N75" s="156"/>
      <c r="O75" s="156"/>
      <c r="P75" s="157"/>
      <c r="Q75" s="4"/>
      <c r="R75" s="4"/>
      <c r="S75" s="5"/>
      <c r="T75" s="5"/>
      <c r="U75" s="5"/>
      <c r="V75" s="5"/>
      <c r="W75" s="5"/>
      <c r="X75" s="5"/>
      <c r="Y75" s="5"/>
      <c r="Z75" s="5"/>
      <c r="AA75" s="5"/>
      <c r="AB75" s="5"/>
      <c r="AC75" s="5"/>
      <c r="AD75" s="5"/>
      <c r="AE75" s="5"/>
      <c r="AF75" s="4"/>
    </row>
    <row r="76" spans="1:32" s="3" customFormat="1" ht="15" x14ac:dyDescent="0.2">
      <c r="A76" s="24" t="s">
        <v>12</v>
      </c>
      <c r="B76" s="47">
        <f>+I28</f>
        <v>0</v>
      </c>
      <c r="C76" s="155"/>
      <c r="D76" s="156"/>
      <c r="E76" s="156"/>
      <c r="F76" s="156"/>
      <c r="G76" s="156"/>
      <c r="H76" s="156"/>
      <c r="I76" s="156"/>
      <c r="J76" s="156"/>
      <c r="K76" s="156"/>
      <c r="L76" s="156"/>
      <c r="M76" s="156"/>
      <c r="N76" s="156"/>
      <c r="O76" s="156"/>
      <c r="P76" s="157"/>
      <c r="Q76" s="4"/>
      <c r="R76" s="4"/>
      <c r="S76" s="5"/>
      <c r="T76" s="5"/>
      <c r="U76" s="5"/>
      <c r="V76" s="5"/>
      <c r="W76" s="5"/>
      <c r="X76" s="5"/>
      <c r="Y76" s="5"/>
      <c r="Z76" s="5"/>
      <c r="AA76" s="5"/>
      <c r="AB76" s="5"/>
      <c r="AC76" s="5"/>
      <c r="AD76" s="5"/>
      <c r="AE76" s="5"/>
      <c r="AF76" s="4"/>
    </row>
    <row r="77" spans="1:32" s="3" customFormat="1" ht="15" x14ac:dyDescent="0.2">
      <c r="A77" s="24" t="s">
        <v>13</v>
      </c>
      <c r="B77" s="47">
        <f>+J28</f>
        <v>0</v>
      </c>
      <c r="C77" s="155"/>
      <c r="D77" s="156"/>
      <c r="E77" s="156"/>
      <c r="F77" s="156"/>
      <c r="G77" s="156"/>
      <c r="H77" s="156"/>
      <c r="I77" s="156"/>
      <c r="J77" s="156"/>
      <c r="K77" s="156"/>
      <c r="L77" s="156"/>
      <c r="M77" s="156"/>
      <c r="N77" s="156"/>
      <c r="O77" s="156"/>
      <c r="P77" s="157"/>
    </row>
    <row r="78" spans="1:32" s="3" customFormat="1" ht="15" x14ac:dyDescent="0.2">
      <c r="A78" s="24" t="s">
        <v>14</v>
      </c>
      <c r="B78" s="47">
        <f>+K28</f>
        <v>0</v>
      </c>
      <c r="C78" s="155"/>
      <c r="D78" s="156"/>
      <c r="E78" s="156"/>
      <c r="F78" s="156"/>
      <c r="G78" s="156"/>
      <c r="H78" s="156"/>
      <c r="I78" s="156"/>
      <c r="J78" s="156"/>
      <c r="K78" s="156"/>
      <c r="L78" s="156"/>
      <c r="M78" s="156"/>
      <c r="N78" s="156"/>
      <c r="O78" s="156"/>
      <c r="P78" s="157"/>
    </row>
    <row r="79" spans="1:32" s="3" customFormat="1" ht="15" x14ac:dyDescent="0.2">
      <c r="A79" s="24" t="s">
        <v>15</v>
      </c>
      <c r="B79" s="47">
        <f>+L28</f>
        <v>0</v>
      </c>
      <c r="C79" s="155"/>
      <c r="D79" s="156"/>
      <c r="E79" s="156"/>
      <c r="F79" s="156"/>
      <c r="G79" s="156"/>
      <c r="H79" s="156"/>
      <c r="I79" s="156"/>
      <c r="J79" s="156"/>
      <c r="K79" s="156"/>
      <c r="L79" s="156"/>
      <c r="M79" s="156"/>
      <c r="N79" s="156"/>
      <c r="O79" s="156"/>
      <c r="P79" s="157"/>
    </row>
    <row r="80" spans="1:32" s="3" customFormat="1" ht="15" x14ac:dyDescent="0.2">
      <c r="A80" s="24" t="s">
        <v>16</v>
      </c>
      <c r="B80" s="47">
        <f>+M28</f>
        <v>0</v>
      </c>
      <c r="C80" s="155"/>
      <c r="D80" s="156"/>
      <c r="E80" s="156"/>
      <c r="F80" s="156"/>
      <c r="G80" s="156"/>
      <c r="H80" s="156"/>
      <c r="I80" s="156"/>
      <c r="J80" s="156"/>
      <c r="K80" s="156"/>
      <c r="L80" s="156"/>
      <c r="M80" s="156"/>
      <c r="N80" s="156"/>
      <c r="O80" s="156"/>
      <c r="P80" s="157"/>
    </row>
    <row r="81" spans="1:16" s="3" customFormat="1" ht="15" x14ac:dyDescent="0.2">
      <c r="A81" s="24" t="s">
        <v>17</v>
      </c>
      <c r="B81" s="47">
        <f>+N28</f>
        <v>0</v>
      </c>
      <c r="C81" s="155"/>
      <c r="D81" s="156"/>
      <c r="E81" s="156"/>
      <c r="F81" s="156"/>
      <c r="G81" s="156"/>
      <c r="H81" s="156"/>
      <c r="I81" s="156"/>
      <c r="J81" s="156"/>
      <c r="K81" s="156"/>
      <c r="L81" s="156"/>
      <c r="M81" s="156"/>
      <c r="N81" s="156"/>
      <c r="O81" s="156"/>
      <c r="P81" s="157"/>
    </row>
    <row r="82" spans="1:16" s="3" customFormat="1" ht="15.75" thickBot="1" x14ac:dyDescent="0.25">
      <c r="A82" s="20" t="s">
        <v>18</v>
      </c>
      <c r="B82" s="48">
        <f>+O28</f>
        <v>0</v>
      </c>
      <c r="C82" s="158"/>
      <c r="D82" s="159"/>
      <c r="E82" s="159"/>
      <c r="F82" s="159"/>
      <c r="G82" s="159"/>
      <c r="H82" s="159"/>
      <c r="I82" s="159"/>
      <c r="J82" s="159"/>
      <c r="K82" s="159"/>
      <c r="L82" s="159"/>
      <c r="M82" s="159"/>
      <c r="N82" s="159"/>
      <c r="O82" s="159"/>
      <c r="P82" s="160"/>
    </row>
    <row r="83" spans="1:16" s="3" customFormat="1" x14ac:dyDescent="0.2">
      <c r="B83" s="14"/>
      <c r="C83" s="8"/>
      <c r="D83" s="8"/>
      <c r="E83" s="8"/>
      <c r="F83" s="8"/>
      <c r="G83" s="8"/>
    </row>
    <row r="84" spans="1:16" s="3" customFormat="1" x14ac:dyDescent="0.2">
      <c r="B84" s="14"/>
      <c r="C84" s="8"/>
      <c r="D84" s="8"/>
      <c r="E84" s="8"/>
      <c r="F84" s="8"/>
      <c r="G84" s="8"/>
    </row>
    <row r="85" spans="1:16" s="3" customFormat="1" x14ac:dyDescent="0.2">
      <c r="B85" s="14"/>
      <c r="C85" s="8"/>
      <c r="D85" s="8"/>
      <c r="E85" s="8"/>
      <c r="F85" s="8"/>
      <c r="G85" s="8"/>
    </row>
    <row r="86" spans="1:16" s="3" customFormat="1" x14ac:dyDescent="0.2">
      <c r="B86" s="14"/>
      <c r="C86" s="8"/>
      <c r="D86" s="8"/>
      <c r="E86" s="8"/>
      <c r="F86" s="8"/>
      <c r="G86" s="8"/>
    </row>
    <row r="87" spans="1:16" s="3" customFormat="1" x14ac:dyDescent="0.2">
      <c r="B87" s="14"/>
      <c r="C87" s="8"/>
      <c r="D87" s="8"/>
      <c r="E87" s="8"/>
      <c r="F87" s="8"/>
      <c r="G87" s="8"/>
    </row>
    <row r="88" spans="1:16" s="3" customFormat="1" x14ac:dyDescent="0.2">
      <c r="B88" s="14"/>
    </row>
    <row r="89" spans="1:16" s="3" customFormat="1" x14ac:dyDescent="0.2">
      <c r="B89" s="14"/>
    </row>
    <row r="90" spans="1:16" s="3" customFormat="1" x14ac:dyDescent="0.2">
      <c r="B90" s="14"/>
    </row>
    <row r="91" spans="1:16" s="3" customFormat="1" x14ac:dyDescent="0.2">
      <c r="B91" s="14"/>
    </row>
    <row r="92" spans="1:16" s="3" customFormat="1" x14ac:dyDescent="0.2">
      <c r="B92" s="14"/>
    </row>
    <row r="93" spans="1:16" s="3" customFormat="1" x14ac:dyDescent="0.2">
      <c r="B93" s="14"/>
    </row>
    <row r="94" spans="1:16" s="3" customFormat="1" x14ac:dyDescent="0.2">
      <c r="B94" s="14"/>
    </row>
    <row r="95" spans="1:16" s="3" customFormat="1" x14ac:dyDescent="0.2">
      <c r="B95" s="14"/>
    </row>
    <row r="96" spans="1:16" s="3" customFormat="1" x14ac:dyDescent="0.2">
      <c r="B96" s="14"/>
    </row>
    <row r="97" spans="2:32" s="3" customFormat="1" x14ac:dyDescent="0.2">
      <c r="B97" s="14"/>
    </row>
    <row r="98" spans="2:32" s="3" customFormat="1" x14ac:dyDescent="0.2">
      <c r="B98" s="14"/>
    </row>
    <row r="99" spans="2:32" s="3" customFormat="1" x14ac:dyDescent="0.2">
      <c r="B99" s="14"/>
    </row>
    <row r="100" spans="2:32" s="3" customFormat="1" x14ac:dyDescent="0.2">
      <c r="B100" s="14"/>
    </row>
    <row r="101" spans="2:32" s="3" customFormat="1" x14ac:dyDescent="0.2">
      <c r="B101" s="14"/>
    </row>
    <row r="102" spans="2:32" s="3" customFormat="1" x14ac:dyDescent="0.2">
      <c r="B102" s="14"/>
    </row>
    <row r="103" spans="2:32" s="3" customFormat="1" x14ac:dyDescent="0.2">
      <c r="B103" s="14"/>
    </row>
    <row r="104" spans="2:32" s="3" customFormat="1" x14ac:dyDescent="0.2">
      <c r="B104" s="14"/>
    </row>
    <row r="105" spans="2:32" s="3" customFormat="1" x14ac:dyDescent="0.2">
      <c r="B105" s="14"/>
    </row>
    <row r="106" spans="2:32" s="3" customFormat="1" x14ac:dyDescent="0.2">
      <c r="B106" s="14"/>
    </row>
    <row r="107" spans="2:32" s="3" customFormat="1" x14ac:dyDescent="0.2">
      <c r="B107" s="14"/>
    </row>
    <row r="108" spans="2:32" s="3" customFormat="1" x14ac:dyDescent="0.2">
      <c r="B108" s="14"/>
    </row>
    <row r="109" spans="2:32" s="3" customFormat="1" x14ac:dyDescent="0.2">
      <c r="B109" s="14"/>
    </row>
    <row r="110" spans="2:32" s="3" customFormat="1" x14ac:dyDescent="0.2">
      <c r="B110" s="14"/>
    </row>
    <row r="111" spans="2:32" s="3" customFormat="1" x14ac:dyDescent="0.2">
      <c r="B111" s="8"/>
      <c r="C111" s="8"/>
      <c r="D111" s="8"/>
      <c r="E111" s="8"/>
      <c r="F111" s="8"/>
      <c r="G111" s="8"/>
      <c r="H111" s="8"/>
      <c r="I111" s="8"/>
      <c r="J111" s="8"/>
      <c r="K111" s="8"/>
      <c r="L111" s="8"/>
      <c r="M111" s="8"/>
      <c r="N111" s="8"/>
      <c r="O111" s="8"/>
      <c r="Q111" s="4"/>
      <c r="R111" s="4"/>
      <c r="S111" s="5"/>
      <c r="T111" s="5"/>
      <c r="U111" s="5"/>
      <c r="V111" s="5"/>
      <c r="W111" s="5"/>
      <c r="X111" s="5"/>
      <c r="Y111" s="5"/>
      <c r="Z111" s="5"/>
      <c r="AA111" s="5"/>
      <c r="AB111" s="5"/>
      <c r="AC111" s="5"/>
      <c r="AD111" s="5"/>
      <c r="AE111" s="5"/>
      <c r="AF111" s="4"/>
    </row>
  </sheetData>
  <mergeCells count="54">
    <mergeCell ref="A56:A57"/>
    <mergeCell ref="M6:N6"/>
    <mergeCell ref="A11:C11"/>
    <mergeCell ref="A8:C9"/>
    <mergeCell ref="D8:P8"/>
    <mergeCell ref="A14:C14"/>
    <mergeCell ref="A53:P53"/>
    <mergeCell ref="A54:B54"/>
    <mergeCell ref="C54:J54"/>
    <mergeCell ref="K54:L54"/>
    <mergeCell ref="M54:P54"/>
    <mergeCell ref="A15:C15"/>
    <mergeCell ref="A12:C12"/>
    <mergeCell ref="A13:C13"/>
    <mergeCell ref="A10:C10"/>
    <mergeCell ref="P12:P13"/>
    <mergeCell ref="C67:P67"/>
    <mergeCell ref="C55:P55"/>
    <mergeCell ref="C56:P56"/>
    <mergeCell ref="C58:P58"/>
    <mergeCell ref="C59:P59"/>
    <mergeCell ref="C60:P60"/>
    <mergeCell ref="C61:P61"/>
    <mergeCell ref="C62:P62"/>
    <mergeCell ref="C63:P63"/>
    <mergeCell ref="C64:P64"/>
    <mergeCell ref="C65:P65"/>
    <mergeCell ref="C66:P66"/>
    <mergeCell ref="C57:P57"/>
    <mergeCell ref="B4:D4"/>
    <mergeCell ref="E4:G4"/>
    <mergeCell ref="H4:L4"/>
    <mergeCell ref="M4:N4"/>
    <mergeCell ref="O4:P4"/>
    <mergeCell ref="B5:D5"/>
    <mergeCell ref="E5:G5"/>
    <mergeCell ref="H5:L5"/>
    <mergeCell ref="M5:N5"/>
    <mergeCell ref="B6:D6"/>
    <mergeCell ref="E6:G6"/>
    <mergeCell ref="H6:L6"/>
    <mergeCell ref="A1:C2"/>
    <mergeCell ref="D1:P1"/>
    <mergeCell ref="D2:P2"/>
    <mergeCell ref="C3:E3"/>
    <mergeCell ref="F3:H3"/>
    <mergeCell ref="J3:K3"/>
    <mergeCell ref="L3:M3"/>
    <mergeCell ref="C71:P82"/>
    <mergeCell ref="A69:P69"/>
    <mergeCell ref="A70:B70"/>
    <mergeCell ref="C70:J70"/>
    <mergeCell ref="K70:L70"/>
    <mergeCell ref="M70:P70"/>
  </mergeCells>
  <conditionalFormatting sqref="D9:O9">
    <cfRule type="cellIs" dxfId="25" priority="9" operator="lessThan">
      <formula>#REF!</formula>
    </cfRule>
    <cfRule type="cellIs" dxfId="24" priority="10" operator="greaterThanOrEqual">
      <formula>#REF!</formula>
    </cfRule>
  </conditionalFormatting>
  <conditionalFormatting sqref="A55:A56 A58:A67">
    <cfRule type="cellIs" dxfId="23" priority="7" operator="lessThan">
      <formula>#REF!</formula>
    </cfRule>
    <cfRule type="cellIs" dxfId="22" priority="8" operator="greaterThanOrEqual">
      <formula>#REF!</formula>
    </cfRule>
  </conditionalFormatting>
  <conditionalFormatting sqref="P9:P10">
    <cfRule type="cellIs" dxfId="21" priority="5" operator="lessThan">
      <formula>#REF!</formula>
    </cfRule>
    <cfRule type="cellIs" dxfId="20" priority="6" operator="greaterThanOrEqual">
      <formula>#REF!</formula>
    </cfRule>
  </conditionalFormatting>
  <conditionalFormatting sqref="P11">
    <cfRule type="cellIs" dxfId="19" priority="3" operator="lessThan">
      <formula>#REF!</formula>
    </cfRule>
    <cfRule type="cellIs" dxfId="18" priority="4" operator="greaterThanOrEqual">
      <formula>#REF!</formula>
    </cfRule>
  </conditionalFormatting>
  <conditionalFormatting sqref="A71:A82">
    <cfRule type="cellIs" dxfId="17" priority="1" operator="lessThan">
      <formula>#REF!</formula>
    </cfRule>
    <cfRule type="cellIs" dxfId="16" priority="2" operator="greaterThanOrEqual">
      <formula>#REF!</formula>
    </cfRule>
  </conditionalFormatting>
  <dataValidations disablePrompts="1" count="1">
    <dataValidation allowBlank="1" showInputMessage="1" showErrorMessage="1" errorTitle="Error" error="Seleccione una de las opciones listadas " promptTitle="Proceso a medir" prompt="Por favor seleccione de la lista desplegable, el proceso correspondiente_x000a_" sqref="B5:D6" xr:uid="{00000000-0002-0000-0100-000000000000}"/>
  </dataValidations>
  <pageMargins left="0.7" right="0.7" top="0.75" bottom="0.75" header="0.3" footer="0.3"/>
  <pageSetup scale="64" orientation="landscape" horizontalDpi="4294967293" r:id="rId1"/>
  <rowBreaks count="2" manualBreakCount="2">
    <brk id="51" max="15" man="1"/>
    <brk id="83" max="15" man="1"/>
  </rowBreaks>
  <colBreaks count="1" manualBreakCount="1">
    <brk id="16060" max="52"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1000000}">
          <x14:formula1>
            <xm:f>'Resumen Indicadores'!$C$6:$C$29</xm:f>
          </x14:formula1>
          <xm:sqref>E5:G6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92"/>
  <sheetViews>
    <sheetView tabSelected="1" view="pageBreakPreview" zoomScaleNormal="100" zoomScaleSheetLayoutView="100" workbookViewId="0">
      <pane ySplit="2" topLeftCell="A3" activePane="bottomLeft" state="frozen"/>
      <selection pane="bottomLeft" activeCell="D10" sqref="D10:I10"/>
    </sheetView>
  </sheetViews>
  <sheetFormatPr baseColWidth="10" defaultColWidth="0" defaultRowHeight="12.75" x14ac:dyDescent="0.2"/>
  <cols>
    <col min="1" max="1" width="5.7109375" style="3" customWidth="1"/>
    <col min="2" max="2" width="8.28515625" style="2" bestFit="1" customWidth="1"/>
    <col min="3"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168"/>
      <c r="B1" s="169"/>
      <c r="C1" s="170"/>
      <c r="D1" s="174" t="s">
        <v>0</v>
      </c>
      <c r="E1" s="175"/>
      <c r="F1" s="175"/>
      <c r="G1" s="175"/>
      <c r="H1" s="175"/>
      <c r="I1" s="175"/>
      <c r="J1" s="175"/>
      <c r="K1" s="175"/>
      <c r="L1" s="175"/>
      <c r="M1" s="175"/>
      <c r="N1" s="175"/>
      <c r="O1" s="175"/>
      <c r="P1" s="176"/>
      <c r="R1" s="4"/>
      <c r="S1" s="5"/>
      <c r="T1" s="5"/>
      <c r="U1" s="5"/>
      <c r="V1" s="5"/>
      <c r="W1" s="5"/>
      <c r="X1" s="5"/>
      <c r="Y1" s="5"/>
      <c r="Z1" s="5"/>
      <c r="AA1" s="5"/>
      <c r="AB1" s="5"/>
      <c r="AC1" s="5"/>
      <c r="AD1" s="5"/>
      <c r="AE1" s="5"/>
      <c r="AF1" s="4"/>
    </row>
    <row r="2" spans="1:33" s="3" customFormat="1" ht="38.25" customHeight="1" thickBot="1" x14ac:dyDescent="0.25">
      <c r="A2" s="171"/>
      <c r="B2" s="172"/>
      <c r="C2" s="173"/>
      <c r="D2" s="177" t="s">
        <v>31</v>
      </c>
      <c r="E2" s="178"/>
      <c r="F2" s="178"/>
      <c r="G2" s="178"/>
      <c r="H2" s="178"/>
      <c r="I2" s="178"/>
      <c r="J2" s="178"/>
      <c r="K2" s="178"/>
      <c r="L2" s="178"/>
      <c r="M2" s="178"/>
      <c r="N2" s="178"/>
      <c r="O2" s="178"/>
      <c r="P2" s="179"/>
      <c r="R2" s="4"/>
      <c r="S2" s="5"/>
      <c r="T2" s="5"/>
      <c r="U2" s="5"/>
      <c r="V2" s="5"/>
      <c r="W2" s="5"/>
      <c r="X2" s="5"/>
      <c r="Y2" s="5"/>
      <c r="Z2" s="5"/>
      <c r="AA2" s="5"/>
      <c r="AB2" s="5"/>
      <c r="AC2" s="5"/>
      <c r="AD2" s="5"/>
      <c r="AE2" s="5"/>
      <c r="AF2" s="4"/>
    </row>
    <row r="3" spans="1:33" s="3" customFormat="1" ht="13.5" thickBot="1" x14ac:dyDescent="0.25">
      <c r="B3" s="52"/>
      <c r="C3" s="180"/>
      <c r="D3" s="180"/>
      <c r="E3" s="180"/>
      <c r="F3" s="180"/>
      <c r="G3" s="180"/>
      <c r="H3" s="180"/>
      <c r="I3" s="52"/>
      <c r="J3" s="180"/>
      <c r="K3" s="180"/>
      <c r="L3" s="180"/>
      <c r="M3" s="180"/>
      <c r="R3" s="4"/>
      <c r="S3" s="5"/>
      <c r="T3" s="5"/>
      <c r="U3" s="5"/>
      <c r="V3" s="5"/>
      <c r="W3" s="5"/>
      <c r="X3" s="5"/>
      <c r="Y3" s="5"/>
      <c r="Z3" s="5"/>
      <c r="AA3" s="5"/>
      <c r="AB3" s="5"/>
      <c r="AC3" s="5"/>
      <c r="AD3" s="5"/>
      <c r="AE3" s="5"/>
      <c r="AF3" s="4"/>
      <c r="AG3" s="4"/>
    </row>
    <row r="4" spans="1:33" ht="19.5" customHeight="1" thickBot="1" x14ac:dyDescent="0.25">
      <c r="A4" s="54" t="s">
        <v>5</v>
      </c>
      <c r="B4" s="191" t="s">
        <v>1</v>
      </c>
      <c r="C4" s="191"/>
      <c r="D4" s="192"/>
      <c r="E4" s="193" t="s">
        <v>2</v>
      </c>
      <c r="F4" s="194"/>
      <c r="G4" s="195"/>
      <c r="H4" s="193" t="s">
        <v>19</v>
      </c>
      <c r="I4" s="194"/>
      <c r="J4" s="194"/>
      <c r="K4" s="194"/>
      <c r="L4" s="195"/>
      <c r="M4" s="196" t="s">
        <v>3</v>
      </c>
      <c r="N4" s="192"/>
      <c r="O4" s="197" t="s">
        <v>4</v>
      </c>
      <c r="P4" s="198"/>
      <c r="T4" s="7"/>
      <c r="U4" s="7"/>
      <c r="V4" s="7"/>
      <c r="W4" s="7"/>
      <c r="X4" s="7"/>
      <c r="Y4" s="7"/>
      <c r="Z4" s="7"/>
      <c r="AA4" s="7"/>
      <c r="AB4" s="7"/>
      <c r="AC4" s="7"/>
      <c r="AD4" s="7"/>
      <c r="AG4" s="4"/>
    </row>
    <row r="5" spans="1:33" ht="56.25" customHeight="1" thickBot="1" x14ac:dyDescent="0.25">
      <c r="A5" s="37">
        <v>2020</v>
      </c>
      <c r="B5" s="181" t="str">
        <f>+VLOOKUP(E5,'Resumen Indicadores'!C6:U29,19,)</f>
        <v xml:space="preserve">Gestión Comercial </v>
      </c>
      <c r="C5" s="182"/>
      <c r="D5" s="182"/>
      <c r="E5" s="183" t="s">
        <v>94</v>
      </c>
      <c r="F5" s="184"/>
      <c r="G5" s="185"/>
      <c r="H5" s="186" t="str">
        <f>+VLOOKUP($E$5,'Resumen Indicadores'!$C$6:$G$29,2,)</f>
        <v>(No. quejas cerradas eficazmente / No. quejas recibidas) x 100</v>
      </c>
      <c r="I5" s="187"/>
      <c r="J5" s="187"/>
      <c r="K5" s="187"/>
      <c r="L5" s="188"/>
      <c r="M5" s="189" t="str">
        <f>+VLOOKUP($E$5,'Resumen Indicadores'!$C$6:$G$29,3,)</f>
        <v xml:space="preserve">Semestral </v>
      </c>
      <c r="N5" s="190"/>
      <c r="O5" s="45" t="str">
        <f>+VLOOKUP($E$5,'Resumen Indicadores'!$C$6:$G$29,4,)</f>
        <v>≥</v>
      </c>
      <c r="P5" s="46">
        <f>+VLOOKUP($E$5,'Resumen Indicadores'!$C$6:$G$29,5,)</f>
        <v>0.9</v>
      </c>
      <c r="T5" s="7"/>
      <c r="U5" s="7"/>
      <c r="V5" s="7"/>
      <c r="W5" s="7"/>
      <c r="X5" s="7"/>
      <c r="Y5" s="7"/>
      <c r="Z5" s="7"/>
      <c r="AA5" s="7"/>
      <c r="AB5" s="7"/>
      <c r="AC5" s="7"/>
      <c r="AD5" s="7"/>
      <c r="AG5" s="4"/>
    </row>
    <row r="6" spans="1:33" ht="13.5" thickBot="1" x14ac:dyDescent="0.25">
      <c r="A6" s="16"/>
      <c r="B6" s="15"/>
      <c r="C6" s="15"/>
      <c r="D6" s="15"/>
      <c r="E6" s="15"/>
      <c r="F6" s="15"/>
      <c r="G6" s="15"/>
      <c r="H6" s="15"/>
      <c r="I6" s="15"/>
      <c r="J6" s="15"/>
      <c r="K6" s="15"/>
      <c r="L6" s="15"/>
      <c r="M6" s="15"/>
      <c r="N6" s="15"/>
      <c r="O6" s="6"/>
      <c r="P6" s="9"/>
      <c r="AG6" s="4"/>
    </row>
    <row r="7" spans="1:33" s="3" customFormat="1" ht="15" customHeight="1" thickBot="1" x14ac:dyDescent="0.25">
      <c r="A7" s="213" t="s">
        <v>6</v>
      </c>
      <c r="B7" s="214"/>
      <c r="C7" s="215"/>
      <c r="D7" s="252" t="s">
        <v>102</v>
      </c>
      <c r="E7" s="219"/>
      <c r="F7" s="219"/>
      <c r="G7" s="219"/>
      <c r="H7" s="219"/>
      <c r="I7" s="219"/>
      <c r="J7" s="219"/>
      <c r="K7" s="219"/>
      <c r="L7" s="219"/>
      <c r="M7" s="219"/>
      <c r="N7" s="219"/>
      <c r="O7" s="219"/>
      <c r="P7" s="220"/>
      <c r="Q7" s="4"/>
      <c r="R7" s="4"/>
      <c r="S7" s="5"/>
      <c r="T7" s="5"/>
      <c r="U7" s="5"/>
      <c r="V7" s="5"/>
      <c r="W7" s="5"/>
      <c r="X7" s="5"/>
      <c r="Y7" s="5"/>
      <c r="Z7" s="5"/>
      <c r="AA7" s="5"/>
      <c r="AB7" s="5"/>
      <c r="AC7" s="5"/>
      <c r="AD7" s="5"/>
      <c r="AE7" s="5"/>
      <c r="AF7" s="4"/>
      <c r="AG7" s="4"/>
    </row>
    <row r="8" spans="1:33" s="3" customFormat="1" ht="15" customHeight="1" thickBot="1" x14ac:dyDescent="0.25">
      <c r="A8" s="246"/>
      <c r="B8" s="247"/>
      <c r="C8" s="248"/>
      <c r="D8" s="262" t="s">
        <v>103</v>
      </c>
      <c r="E8" s="263"/>
      <c r="F8" s="263"/>
      <c r="G8" s="263"/>
      <c r="H8" s="263"/>
      <c r="I8" s="264"/>
      <c r="J8" s="262" t="s">
        <v>104</v>
      </c>
      <c r="K8" s="263"/>
      <c r="L8" s="263"/>
      <c r="M8" s="263"/>
      <c r="N8" s="263"/>
      <c r="O8" s="264"/>
      <c r="P8" s="53"/>
      <c r="Q8" s="4"/>
      <c r="R8" s="4"/>
      <c r="S8" s="5"/>
      <c r="T8" s="5"/>
      <c r="U8" s="5"/>
      <c r="V8" s="5"/>
      <c r="W8" s="5"/>
      <c r="X8" s="5"/>
      <c r="Y8" s="5"/>
      <c r="Z8" s="5"/>
      <c r="AA8" s="5"/>
      <c r="AB8" s="5"/>
      <c r="AC8" s="5"/>
      <c r="AD8" s="5"/>
      <c r="AE8" s="5"/>
      <c r="AF8" s="4"/>
      <c r="AG8" s="4"/>
    </row>
    <row r="9" spans="1:33" s="3" customFormat="1" ht="12" customHeight="1" thickBot="1" x14ac:dyDescent="0.25">
      <c r="A9" s="249"/>
      <c r="B9" s="250"/>
      <c r="C9" s="251"/>
      <c r="D9" s="38" t="s">
        <v>7</v>
      </c>
      <c r="E9" s="39" t="s">
        <v>8</v>
      </c>
      <c r="F9" s="39" t="s">
        <v>9</v>
      </c>
      <c r="G9" s="39" t="s">
        <v>10</v>
      </c>
      <c r="H9" s="39" t="s">
        <v>11</v>
      </c>
      <c r="I9" s="39" t="s">
        <v>12</v>
      </c>
      <c r="J9" s="39" t="s">
        <v>13</v>
      </c>
      <c r="K9" s="39" t="s">
        <v>14</v>
      </c>
      <c r="L9" s="39" t="s">
        <v>15</v>
      </c>
      <c r="M9" s="39" t="s">
        <v>16</v>
      </c>
      <c r="N9" s="39" t="s">
        <v>17</v>
      </c>
      <c r="O9" s="40" t="s">
        <v>18</v>
      </c>
      <c r="P9" s="43" t="s">
        <v>82</v>
      </c>
      <c r="Q9" s="4"/>
      <c r="R9" s="4"/>
      <c r="S9" s="5"/>
      <c r="T9" s="5"/>
      <c r="U9" s="5"/>
      <c r="V9" s="5"/>
      <c r="W9" s="5"/>
      <c r="X9" s="5"/>
      <c r="Y9" s="5"/>
      <c r="Z9" s="5"/>
      <c r="AA9" s="5"/>
      <c r="AB9" s="5"/>
      <c r="AC9" s="5"/>
      <c r="AD9" s="5"/>
      <c r="AE9" s="5"/>
      <c r="AF9" s="4"/>
      <c r="AG9" s="4"/>
    </row>
    <row r="10" spans="1:33" s="3" customFormat="1" ht="28.5" customHeight="1" x14ac:dyDescent="0.2">
      <c r="A10" s="253" t="s">
        <v>100</v>
      </c>
      <c r="B10" s="254"/>
      <c r="C10" s="255"/>
      <c r="D10" s="265">
        <v>3</v>
      </c>
      <c r="E10" s="266"/>
      <c r="F10" s="266"/>
      <c r="G10" s="266"/>
      <c r="H10" s="266"/>
      <c r="I10" s="267"/>
      <c r="J10" s="271"/>
      <c r="K10" s="266"/>
      <c r="L10" s="266"/>
      <c r="M10" s="266"/>
      <c r="N10" s="266"/>
      <c r="O10" s="272"/>
      <c r="P10" s="256" t="e">
        <f>+AVERAGE(D12:O12)</f>
        <v>#DIV/0!</v>
      </c>
      <c r="R10" s="4"/>
      <c r="S10" s="5"/>
      <c r="T10" s="5"/>
      <c r="U10" s="5"/>
      <c r="V10" s="5"/>
      <c r="W10" s="5"/>
      <c r="X10" s="5"/>
      <c r="Y10" s="5"/>
      <c r="Z10" s="5"/>
      <c r="AA10" s="5"/>
      <c r="AB10" s="5"/>
      <c r="AC10" s="5"/>
      <c r="AD10" s="5"/>
      <c r="AE10" s="5"/>
      <c r="AF10" s="4"/>
      <c r="AG10" s="4"/>
    </row>
    <row r="11" spans="1:33" s="3" customFormat="1" ht="27" customHeight="1" thickBot="1" x14ac:dyDescent="0.25">
      <c r="A11" s="259" t="s">
        <v>101</v>
      </c>
      <c r="B11" s="260"/>
      <c r="C11" s="261"/>
      <c r="D11" s="268">
        <v>3</v>
      </c>
      <c r="E11" s="269"/>
      <c r="F11" s="269"/>
      <c r="G11" s="269"/>
      <c r="H11" s="269"/>
      <c r="I11" s="270"/>
      <c r="J11" s="273"/>
      <c r="K11" s="269"/>
      <c r="L11" s="269"/>
      <c r="M11" s="269"/>
      <c r="N11" s="269"/>
      <c r="O11" s="274"/>
      <c r="P11" s="257"/>
      <c r="R11" s="4"/>
      <c r="S11" s="5"/>
      <c r="T11" s="5"/>
      <c r="U11" s="5"/>
      <c r="V11" s="5"/>
      <c r="W11" s="5"/>
      <c r="X11" s="5"/>
      <c r="Y11" s="5"/>
      <c r="Z11" s="5"/>
      <c r="AA11" s="5"/>
      <c r="AB11" s="5"/>
      <c r="AC11" s="5"/>
      <c r="AD11" s="5"/>
      <c r="AE11" s="5"/>
      <c r="AF11" s="4"/>
      <c r="AG11" s="4"/>
    </row>
    <row r="12" spans="1:33" s="3" customFormat="1" ht="15.75" customHeight="1" thickBot="1" x14ac:dyDescent="0.25">
      <c r="A12" s="210" t="s">
        <v>29</v>
      </c>
      <c r="B12" s="211"/>
      <c r="C12" s="212"/>
      <c r="D12" s="275">
        <f>+(D10/D11)</f>
        <v>1</v>
      </c>
      <c r="E12" s="276"/>
      <c r="F12" s="276"/>
      <c r="G12" s="276"/>
      <c r="H12" s="276"/>
      <c r="I12" s="277"/>
      <c r="J12" s="275" t="e">
        <f t="shared" ref="J12" si="0">+(J10/J11)</f>
        <v>#DIV/0!</v>
      </c>
      <c r="K12" s="276"/>
      <c r="L12" s="276"/>
      <c r="M12" s="276"/>
      <c r="N12" s="276"/>
      <c r="O12" s="277"/>
      <c r="P12" s="258"/>
      <c r="Q12" s="4"/>
      <c r="R12" s="11"/>
      <c r="S12" s="5"/>
      <c r="T12" s="5"/>
      <c r="U12" s="5"/>
      <c r="V12" s="5"/>
      <c r="W12" s="5"/>
      <c r="X12" s="5"/>
      <c r="Y12" s="5"/>
      <c r="Z12" s="5"/>
      <c r="AA12" s="5"/>
      <c r="AB12" s="5"/>
      <c r="AC12" s="5"/>
      <c r="AD12" s="5"/>
      <c r="AE12" s="5"/>
      <c r="AF12" s="4"/>
    </row>
    <row r="13" spans="1:33" s="3" customFormat="1" ht="6" customHeight="1" x14ac:dyDescent="0.2">
      <c r="A13" s="221" t="s">
        <v>4</v>
      </c>
      <c r="B13" s="221"/>
      <c r="C13" s="221"/>
      <c r="D13" s="21">
        <f t="shared" ref="D13:O13" si="1">+$P$5</f>
        <v>0.9</v>
      </c>
      <c r="E13" s="21">
        <f t="shared" si="1"/>
        <v>0.9</v>
      </c>
      <c r="F13" s="21">
        <f t="shared" si="1"/>
        <v>0.9</v>
      </c>
      <c r="G13" s="21">
        <f t="shared" si="1"/>
        <v>0.9</v>
      </c>
      <c r="H13" s="21">
        <f t="shared" si="1"/>
        <v>0.9</v>
      </c>
      <c r="I13" s="21">
        <f t="shared" si="1"/>
        <v>0.9</v>
      </c>
      <c r="J13" s="21">
        <f t="shared" si="1"/>
        <v>0.9</v>
      </c>
      <c r="K13" s="21">
        <f t="shared" si="1"/>
        <v>0.9</v>
      </c>
      <c r="L13" s="21">
        <f t="shared" si="1"/>
        <v>0.9</v>
      </c>
      <c r="M13" s="21">
        <f t="shared" si="1"/>
        <v>0.9</v>
      </c>
      <c r="N13" s="21">
        <f t="shared" si="1"/>
        <v>0.9</v>
      </c>
      <c r="O13" s="21">
        <f t="shared" si="1"/>
        <v>0.9</v>
      </c>
      <c r="Q13" s="4"/>
      <c r="R13" s="4"/>
      <c r="S13" s="5"/>
      <c r="T13" s="5"/>
      <c r="U13" s="5"/>
      <c r="V13" s="5"/>
      <c r="W13" s="5"/>
      <c r="X13" s="5"/>
      <c r="Y13" s="5"/>
      <c r="Z13" s="5"/>
      <c r="AA13" s="5"/>
      <c r="AB13" s="5"/>
      <c r="AC13" s="5"/>
      <c r="AD13" s="5"/>
      <c r="AE13" s="5"/>
      <c r="AF13" s="4"/>
    </row>
    <row r="14" spans="1:33" s="3" customFormat="1" x14ac:dyDescent="0.2">
      <c r="A14" s="16"/>
      <c r="B14" s="10"/>
      <c r="C14" s="10"/>
      <c r="D14" s="10"/>
      <c r="E14" s="10"/>
      <c r="F14" s="10"/>
      <c r="G14" s="10"/>
      <c r="H14" s="10"/>
      <c r="I14" s="10"/>
      <c r="J14" s="10"/>
      <c r="K14" s="10"/>
      <c r="L14" s="10"/>
      <c r="M14" s="10"/>
      <c r="N14" s="10"/>
      <c r="O14" s="6"/>
      <c r="Q14" s="4"/>
      <c r="R14" s="4"/>
      <c r="S14" s="5"/>
      <c r="T14" s="5"/>
      <c r="U14" s="5"/>
      <c r="V14" s="5"/>
      <c r="W14" s="5"/>
      <c r="X14" s="5"/>
      <c r="Y14" s="5"/>
      <c r="Z14" s="5"/>
      <c r="AA14" s="5"/>
      <c r="AB14" s="5"/>
      <c r="AC14" s="5"/>
      <c r="AD14" s="5"/>
      <c r="AE14" s="5"/>
      <c r="AF14" s="4"/>
    </row>
    <row r="15" spans="1:33" s="3" customFormat="1" x14ac:dyDescent="0.2">
      <c r="A15" s="16"/>
      <c r="B15" s="10"/>
      <c r="C15" s="10"/>
      <c r="D15" s="10"/>
      <c r="E15" s="10"/>
      <c r="F15" s="10"/>
      <c r="G15" s="10"/>
      <c r="H15" s="10"/>
      <c r="I15" s="10"/>
      <c r="J15" s="10"/>
      <c r="K15" s="10"/>
      <c r="L15" s="10"/>
      <c r="M15" s="10"/>
      <c r="N15" s="10"/>
      <c r="Q15" s="4"/>
      <c r="R15" s="4"/>
      <c r="S15" s="5"/>
      <c r="T15" s="5"/>
      <c r="U15" s="5"/>
      <c r="V15" s="5"/>
      <c r="W15" s="5"/>
      <c r="X15" s="5"/>
      <c r="Y15" s="5"/>
      <c r="Z15" s="5"/>
      <c r="AA15" s="5"/>
      <c r="AB15" s="5"/>
      <c r="AC15" s="5"/>
      <c r="AD15" s="5"/>
      <c r="AE15" s="5"/>
      <c r="AF15" s="4"/>
    </row>
    <row r="16" spans="1:33" s="3" customFormat="1" x14ac:dyDescent="0.2">
      <c r="A16" s="16"/>
      <c r="B16" s="10"/>
      <c r="C16" s="10"/>
      <c r="D16" s="10"/>
      <c r="E16" s="10"/>
      <c r="F16" s="68" t="str">
        <f>+D8</f>
        <v>Semestre I</v>
      </c>
      <c r="G16" s="10"/>
      <c r="H16" s="69">
        <f>+D12</f>
        <v>1</v>
      </c>
      <c r="I16" s="10"/>
      <c r="J16" s="10"/>
      <c r="K16" s="10"/>
      <c r="L16" s="10"/>
      <c r="M16" s="10"/>
      <c r="N16" s="10"/>
      <c r="Q16" s="4"/>
      <c r="R16" s="4"/>
      <c r="S16" s="5"/>
      <c r="T16" s="5"/>
      <c r="U16" s="5"/>
      <c r="V16" s="5"/>
      <c r="W16" s="5"/>
      <c r="X16" s="5"/>
      <c r="Y16" s="5"/>
      <c r="Z16" s="5"/>
      <c r="AA16" s="5"/>
      <c r="AB16" s="5"/>
      <c r="AC16" s="5"/>
      <c r="AD16" s="5"/>
      <c r="AE16" s="5"/>
      <c r="AF16" s="4"/>
    </row>
    <row r="17" spans="1:32" s="3" customFormat="1" x14ac:dyDescent="0.2">
      <c r="A17" s="16"/>
      <c r="B17" s="10"/>
      <c r="C17" s="10"/>
      <c r="D17" s="10"/>
      <c r="E17" s="10"/>
      <c r="F17" s="68" t="str">
        <f>+J8</f>
        <v>Semestre II</v>
      </c>
      <c r="G17" s="10"/>
      <c r="H17" s="69" t="e">
        <f>+J12</f>
        <v>#DIV/0!</v>
      </c>
      <c r="I17" s="10"/>
      <c r="J17" s="10"/>
      <c r="K17" s="10"/>
      <c r="L17" s="10"/>
      <c r="M17" s="10"/>
      <c r="N17" s="10"/>
      <c r="O17" s="6"/>
      <c r="Q17" s="4"/>
      <c r="R17" s="4"/>
      <c r="S17" s="5"/>
      <c r="T17" s="5"/>
      <c r="U17" s="5"/>
      <c r="V17" s="5"/>
      <c r="W17" s="5"/>
      <c r="X17" s="5"/>
      <c r="Y17" s="5"/>
      <c r="Z17" s="5"/>
      <c r="AA17" s="5"/>
      <c r="AB17" s="5"/>
      <c r="AC17" s="5"/>
      <c r="AD17" s="5"/>
      <c r="AE17" s="5"/>
      <c r="AF17" s="4"/>
    </row>
    <row r="18" spans="1:32" s="3" customFormat="1" x14ac:dyDescent="0.2">
      <c r="A18" s="16"/>
      <c r="B18" s="10"/>
      <c r="C18" s="10"/>
      <c r="D18" s="10"/>
      <c r="E18" s="10"/>
      <c r="F18" s="10" t="s">
        <v>4</v>
      </c>
      <c r="G18" s="10"/>
      <c r="H18" s="69">
        <f>+P5</f>
        <v>0.9</v>
      </c>
      <c r="I18" s="10"/>
      <c r="J18" s="10"/>
      <c r="K18" s="10"/>
      <c r="L18" s="10"/>
      <c r="M18" s="10"/>
      <c r="N18" s="10"/>
      <c r="O18" s="6"/>
      <c r="Q18" s="4"/>
      <c r="R18" s="4"/>
      <c r="S18" s="5"/>
      <c r="T18" s="5"/>
      <c r="U18" s="5"/>
      <c r="V18" s="5"/>
      <c r="W18" s="5"/>
      <c r="X18" s="5"/>
      <c r="Y18" s="5"/>
      <c r="Z18" s="5"/>
      <c r="AA18" s="5"/>
      <c r="AB18" s="5"/>
      <c r="AC18" s="5"/>
      <c r="AD18" s="5"/>
      <c r="AE18" s="5"/>
      <c r="AF18" s="4"/>
    </row>
    <row r="19" spans="1:32" s="3" customFormat="1" x14ac:dyDescent="0.2">
      <c r="A19" s="16"/>
      <c r="B19" s="10"/>
      <c r="C19" s="10"/>
      <c r="D19" s="10"/>
      <c r="E19" s="10"/>
      <c r="F19" s="10"/>
      <c r="G19" s="10"/>
      <c r="H19" s="10"/>
      <c r="I19" s="10"/>
      <c r="J19" s="10"/>
      <c r="K19" s="10"/>
      <c r="L19" s="10"/>
      <c r="M19" s="10"/>
      <c r="N19" s="10"/>
      <c r="O19" s="6"/>
      <c r="Q19" s="4"/>
      <c r="R19" s="4"/>
      <c r="S19" s="5"/>
      <c r="T19" s="5"/>
      <c r="U19" s="5"/>
      <c r="V19" s="5"/>
      <c r="W19" s="5"/>
      <c r="X19" s="5"/>
      <c r="Y19" s="5"/>
      <c r="Z19" s="5"/>
      <c r="AA19" s="5"/>
      <c r="AB19" s="5"/>
      <c r="AC19" s="5"/>
      <c r="AD19" s="5"/>
      <c r="AE19" s="5"/>
      <c r="AF19" s="4"/>
    </row>
    <row r="20" spans="1:32" s="3" customFormat="1" x14ac:dyDescent="0.2">
      <c r="A20" s="16"/>
      <c r="B20" s="10"/>
      <c r="C20" s="10"/>
      <c r="D20" s="10"/>
      <c r="E20" s="10"/>
      <c r="F20" s="10"/>
      <c r="G20" s="10"/>
      <c r="H20" s="10"/>
      <c r="I20" s="10"/>
      <c r="J20" s="10"/>
      <c r="K20" s="10"/>
      <c r="L20" s="10"/>
      <c r="M20" s="10"/>
      <c r="N20" s="10"/>
      <c r="O20" s="6"/>
    </row>
    <row r="21" spans="1:32" s="3" customFormat="1" x14ac:dyDescent="0.2">
      <c r="A21" s="16"/>
      <c r="B21" s="10"/>
      <c r="C21" s="10"/>
      <c r="D21" s="10"/>
      <c r="E21" s="10"/>
      <c r="F21" s="10"/>
      <c r="G21" s="10"/>
      <c r="H21" s="10"/>
      <c r="I21" s="10"/>
      <c r="J21" s="10"/>
      <c r="K21" s="10"/>
      <c r="L21" s="10"/>
      <c r="M21" s="10"/>
      <c r="N21" s="10"/>
      <c r="O21" s="6"/>
    </row>
    <row r="22" spans="1:32" s="3" customFormat="1" x14ac:dyDescent="0.2">
      <c r="A22" s="16"/>
      <c r="B22" s="10"/>
      <c r="C22" s="10"/>
      <c r="D22" s="10"/>
      <c r="E22" s="10"/>
      <c r="F22" s="10"/>
      <c r="G22" s="10"/>
      <c r="H22" s="10"/>
      <c r="I22" s="10"/>
      <c r="J22" s="10"/>
      <c r="K22" s="10"/>
      <c r="L22" s="10"/>
      <c r="M22" s="10"/>
      <c r="N22" s="10"/>
      <c r="O22" s="6"/>
    </row>
    <row r="23" spans="1:32" s="3" customFormat="1" x14ac:dyDescent="0.2">
      <c r="A23" s="16"/>
      <c r="B23" s="10"/>
      <c r="C23" s="10"/>
      <c r="D23" s="10"/>
      <c r="E23" s="10"/>
      <c r="F23" s="10"/>
      <c r="G23" s="10"/>
      <c r="H23" s="10"/>
      <c r="I23" s="10"/>
      <c r="J23" s="10"/>
      <c r="K23" s="10"/>
      <c r="L23" s="10"/>
      <c r="M23" s="10"/>
      <c r="N23" s="10"/>
      <c r="O23" s="6"/>
    </row>
    <row r="24" spans="1:32" s="3" customFormat="1" x14ac:dyDescent="0.2">
      <c r="A24" s="16"/>
      <c r="B24" s="10"/>
      <c r="C24" s="10"/>
      <c r="D24" s="10"/>
      <c r="E24" s="10"/>
      <c r="F24" s="10"/>
      <c r="G24" s="10"/>
      <c r="H24" s="10"/>
      <c r="I24" s="10"/>
      <c r="J24" s="10"/>
      <c r="K24" s="10"/>
      <c r="L24" s="10"/>
      <c r="M24" s="10"/>
      <c r="N24" s="10"/>
      <c r="O24" s="6"/>
    </row>
    <row r="25" spans="1:32" s="3" customFormat="1" x14ac:dyDescent="0.2">
      <c r="A25" s="16"/>
      <c r="B25" s="10"/>
      <c r="C25" s="10"/>
      <c r="D25" s="10"/>
      <c r="E25" s="10"/>
      <c r="F25" s="10"/>
      <c r="G25" s="10"/>
      <c r="H25" s="10"/>
      <c r="I25" s="10"/>
      <c r="J25" s="10"/>
      <c r="K25" s="10"/>
      <c r="L25" s="10"/>
      <c r="M25" s="10"/>
      <c r="N25" s="10"/>
      <c r="O25" s="6"/>
    </row>
    <row r="26" spans="1:32" s="3" customFormat="1" x14ac:dyDescent="0.2">
      <c r="A26" s="16"/>
      <c r="B26" s="10"/>
      <c r="C26" s="10"/>
      <c r="D26" s="10"/>
      <c r="E26" s="10"/>
      <c r="F26" s="10"/>
      <c r="G26" s="10"/>
      <c r="H26" s="10"/>
      <c r="I26" s="10"/>
      <c r="J26" s="10"/>
      <c r="K26" s="10"/>
      <c r="L26" s="10"/>
      <c r="M26" s="10"/>
      <c r="N26" s="10"/>
      <c r="O26" s="6"/>
      <c r="P26" s="16"/>
    </row>
    <row r="27" spans="1:32" s="3" customFormat="1" x14ac:dyDescent="0.2">
      <c r="A27" s="16"/>
      <c r="B27" s="17"/>
      <c r="C27" s="17"/>
      <c r="D27" s="17"/>
      <c r="E27" s="17"/>
      <c r="F27" s="17"/>
      <c r="G27" s="18"/>
      <c r="H27" s="18"/>
      <c r="I27" s="18"/>
      <c r="J27" s="18"/>
      <c r="K27" s="18"/>
      <c r="L27" s="18"/>
      <c r="M27" s="18"/>
      <c r="N27" s="18"/>
      <c r="O27" s="6"/>
      <c r="P27" s="16"/>
    </row>
    <row r="28" spans="1:32" s="3" customFormat="1" x14ac:dyDescent="0.2">
      <c r="A28" s="16"/>
      <c r="B28" s="17"/>
      <c r="C28" s="17"/>
      <c r="D28" s="17"/>
      <c r="E28" s="17"/>
      <c r="F28" s="17"/>
      <c r="G28" s="18"/>
      <c r="H28" s="18"/>
      <c r="I28" s="18"/>
      <c r="J28" s="18"/>
      <c r="K28" s="18"/>
      <c r="L28" s="18"/>
      <c r="M28" s="18"/>
      <c r="N28" s="18"/>
      <c r="O28" s="6"/>
      <c r="P28" s="16"/>
    </row>
    <row r="29" spans="1:32" s="3" customFormat="1" x14ac:dyDescent="0.2">
      <c r="A29" s="16"/>
      <c r="B29" s="17"/>
      <c r="C29" s="17"/>
      <c r="D29" s="17"/>
      <c r="E29" s="17"/>
      <c r="F29" s="17"/>
      <c r="G29" s="18"/>
      <c r="H29" s="18"/>
      <c r="I29" s="18"/>
      <c r="J29" s="18"/>
      <c r="K29" s="18"/>
      <c r="L29" s="18"/>
      <c r="M29" s="18"/>
      <c r="N29" s="18"/>
      <c r="O29" s="6"/>
      <c r="P29" s="16"/>
    </row>
    <row r="30" spans="1:32" s="3" customFormat="1" x14ac:dyDescent="0.2">
      <c r="A30" s="16"/>
      <c r="B30" s="17"/>
      <c r="C30" s="17"/>
      <c r="D30" s="17"/>
      <c r="E30" s="17"/>
      <c r="F30" s="17"/>
      <c r="G30" s="18"/>
      <c r="H30" s="18"/>
      <c r="I30" s="18"/>
      <c r="J30" s="18"/>
      <c r="K30" s="18"/>
      <c r="L30" s="18"/>
      <c r="M30" s="18"/>
      <c r="N30" s="18"/>
      <c r="O30" s="6"/>
      <c r="P30" s="16"/>
    </row>
    <row r="31" spans="1:32" s="3" customFormat="1" x14ac:dyDescent="0.2">
      <c r="A31" s="16"/>
      <c r="B31" s="17"/>
      <c r="C31" s="17"/>
      <c r="D31" s="17"/>
      <c r="E31" s="17"/>
      <c r="F31" s="17"/>
      <c r="G31" s="18"/>
      <c r="H31" s="18"/>
      <c r="I31" s="18"/>
      <c r="J31" s="18"/>
      <c r="K31" s="18"/>
      <c r="L31" s="18"/>
      <c r="M31" s="18"/>
      <c r="N31" s="18"/>
      <c r="O31" s="6"/>
      <c r="P31" s="16"/>
    </row>
    <row r="32" spans="1:32" s="3" customFormat="1" x14ac:dyDescent="0.2">
      <c r="A32" s="16"/>
      <c r="B32" s="17"/>
      <c r="C32" s="17"/>
      <c r="D32" s="17"/>
      <c r="E32" s="17"/>
      <c r="F32" s="17"/>
      <c r="G32" s="18"/>
      <c r="H32" s="18"/>
      <c r="I32" s="18"/>
      <c r="J32" s="18"/>
      <c r="K32" s="18"/>
      <c r="L32" s="18"/>
      <c r="M32" s="18"/>
      <c r="N32" s="18"/>
      <c r="O32" s="6"/>
      <c r="P32" s="16"/>
    </row>
    <row r="33" spans="1:16" s="3" customFormat="1" x14ac:dyDescent="0.2">
      <c r="A33" s="16"/>
      <c r="B33" s="17"/>
      <c r="C33" s="17"/>
      <c r="D33" s="17"/>
      <c r="E33" s="17"/>
      <c r="F33" s="17"/>
      <c r="G33" s="18"/>
      <c r="H33" s="18"/>
      <c r="I33" s="18"/>
      <c r="J33" s="18"/>
      <c r="K33" s="18"/>
      <c r="L33" s="18"/>
      <c r="M33" s="18"/>
      <c r="N33" s="18"/>
      <c r="O33" s="6"/>
      <c r="P33" s="16"/>
    </row>
    <row r="34" spans="1:16" s="3" customFormat="1" ht="13.5" thickBot="1" x14ac:dyDescent="0.25">
      <c r="A34" s="16"/>
      <c r="B34" s="17"/>
      <c r="C34" s="17"/>
      <c r="D34" s="17"/>
      <c r="E34" s="17"/>
      <c r="F34" s="17"/>
      <c r="G34" s="18"/>
      <c r="H34" s="18"/>
      <c r="I34" s="18"/>
      <c r="P34" s="16"/>
    </row>
    <row r="35" spans="1:16" s="3" customFormat="1" ht="16.5" customHeight="1" thickBot="1" x14ac:dyDescent="0.25">
      <c r="A35" s="161" t="s">
        <v>30</v>
      </c>
      <c r="B35" s="162"/>
      <c r="C35" s="162"/>
      <c r="D35" s="162"/>
      <c r="E35" s="162"/>
      <c r="F35" s="162"/>
      <c r="G35" s="162"/>
      <c r="H35" s="162"/>
      <c r="I35" s="162"/>
      <c r="J35" s="162"/>
      <c r="K35" s="162"/>
      <c r="L35" s="162"/>
      <c r="M35" s="162"/>
      <c r="N35" s="162"/>
      <c r="O35" s="162"/>
      <c r="P35" s="163"/>
    </row>
    <row r="36" spans="1:16" s="3" customFormat="1" ht="16.5" customHeight="1" thickBot="1" x14ac:dyDescent="0.25">
      <c r="A36" s="161" t="s">
        <v>74</v>
      </c>
      <c r="B36" s="163"/>
      <c r="C36" s="164" t="str">
        <f>+E5</f>
        <v>Eficacia de cierre de QyR</v>
      </c>
      <c r="D36" s="164"/>
      <c r="E36" s="164"/>
      <c r="F36" s="164"/>
      <c r="G36" s="164"/>
      <c r="H36" s="164"/>
      <c r="I36" s="164"/>
      <c r="J36" s="165"/>
      <c r="K36" s="161" t="s">
        <v>4</v>
      </c>
      <c r="L36" s="163"/>
      <c r="M36" s="243">
        <f>+P5</f>
        <v>0.9</v>
      </c>
      <c r="N36" s="244"/>
      <c r="O36" s="244"/>
      <c r="P36" s="245"/>
    </row>
    <row r="37" spans="1:16" s="3" customFormat="1" ht="15" customHeight="1" x14ac:dyDescent="0.2">
      <c r="A37" s="44" t="s">
        <v>7</v>
      </c>
      <c r="B37" s="233">
        <f>+D$12</f>
        <v>1</v>
      </c>
      <c r="C37" s="152" t="s">
        <v>116</v>
      </c>
      <c r="D37" s="153"/>
      <c r="E37" s="153"/>
      <c r="F37" s="153"/>
      <c r="G37" s="153"/>
      <c r="H37" s="153"/>
      <c r="I37" s="153"/>
      <c r="J37" s="153"/>
      <c r="K37" s="153"/>
      <c r="L37" s="153"/>
      <c r="M37" s="153"/>
      <c r="N37" s="153"/>
      <c r="O37" s="153"/>
      <c r="P37" s="154"/>
    </row>
    <row r="38" spans="1:16" s="3" customFormat="1" ht="15" x14ac:dyDescent="0.2">
      <c r="A38" s="24" t="s">
        <v>8</v>
      </c>
      <c r="B38" s="234"/>
      <c r="C38" s="155"/>
      <c r="D38" s="156"/>
      <c r="E38" s="156"/>
      <c r="F38" s="156"/>
      <c r="G38" s="156"/>
      <c r="H38" s="156"/>
      <c r="I38" s="156"/>
      <c r="J38" s="156"/>
      <c r="K38" s="156"/>
      <c r="L38" s="156"/>
      <c r="M38" s="156"/>
      <c r="N38" s="156"/>
      <c r="O38" s="156"/>
      <c r="P38" s="157"/>
    </row>
    <row r="39" spans="1:16" s="3" customFormat="1" ht="15" x14ac:dyDescent="0.2">
      <c r="A39" s="24" t="s">
        <v>9</v>
      </c>
      <c r="B39" s="234"/>
      <c r="C39" s="155"/>
      <c r="D39" s="156"/>
      <c r="E39" s="156"/>
      <c r="F39" s="156"/>
      <c r="G39" s="156"/>
      <c r="H39" s="156"/>
      <c r="I39" s="156"/>
      <c r="J39" s="156"/>
      <c r="K39" s="156"/>
      <c r="L39" s="156"/>
      <c r="M39" s="156"/>
      <c r="N39" s="156"/>
      <c r="O39" s="156"/>
      <c r="P39" s="157"/>
    </row>
    <row r="40" spans="1:16" s="3" customFormat="1" ht="15" x14ac:dyDescent="0.2">
      <c r="A40" s="24" t="s">
        <v>10</v>
      </c>
      <c r="B40" s="234"/>
      <c r="C40" s="155"/>
      <c r="D40" s="156"/>
      <c r="E40" s="156"/>
      <c r="F40" s="156"/>
      <c r="G40" s="156"/>
      <c r="H40" s="156"/>
      <c r="I40" s="156"/>
      <c r="J40" s="156"/>
      <c r="K40" s="156"/>
      <c r="L40" s="156"/>
      <c r="M40" s="156"/>
      <c r="N40" s="156"/>
      <c r="O40" s="156"/>
      <c r="P40" s="157"/>
    </row>
    <row r="41" spans="1:16" s="3" customFormat="1" ht="15" x14ac:dyDescent="0.2">
      <c r="A41" s="24" t="s">
        <v>11</v>
      </c>
      <c r="B41" s="234"/>
      <c r="C41" s="155"/>
      <c r="D41" s="156"/>
      <c r="E41" s="156"/>
      <c r="F41" s="156"/>
      <c r="G41" s="156"/>
      <c r="H41" s="156"/>
      <c r="I41" s="156"/>
      <c r="J41" s="156"/>
      <c r="K41" s="156"/>
      <c r="L41" s="156"/>
      <c r="M41" s="156"/>
      <c r="N41" s="156"/>
      <c r="O41" s="156"/>
      <c r="P41" s="157"/>
    </row>
    <row r="42" spans="1:16" s="3" customFormat="1" ht="15.75" thickBot="1" x14ac:dyDescent="0.25">
      <c r="A42" s="24" t="s">
        <v>12</v>
      </c>
      <c r="B42" s="235"/>
      <c r="C42" s="236"/>
      <c r="D42" s="237"/>
      <c r="E42" s="237"/>
      <c r="F42" s="237"/>
      <c r="G42" s="237"/>
      <c r="H42" s="237"/>
      <c r="I42" s="237"/>
      <c r="J42" s="237"/>
      <c r="K42" s="237"/>
      <c r="L42" s="237"/>
      <c r="M42" s="237"/>
      <c r="N42" s="237"/>
      <c r="O42" s="237"/>
      <c r="P42" s="238"/>
    </row>
    <row r="43" spans="1:16" s="3" customFormat="1" ht="14.25" customHeight="1" x14ac:dyDescent="0.2">
      <c r="A43" s="24" t="s">
        <v>13</v>
      </c>
      <c r="B43" s="241" t="e">
        <f>+J12</f>
        <v>#DIV/0!</v>
      </c>
      <c r="C43" s="152"/>
      <c r="D43" s="153"/>
      <c r="E43" s="153"/>
      <c r="F43" s="153"/>
      <c r="G43" s="153"/>
      <c r="H43" s="153"/>
      <c r="I43" s="153"/>
      <c r="J43" s="153"/>
      <c r="K43" s="153"/>
      <c r="L43" s="153"/>
      <c r="M43" s="153"/>
      <c r="N43" s="153"/>
      <c r="O43" s="153"/>
      <c r="P43" s="154"/>
    </row>
    <row r="44" spans="1:16" s="3" customFormat="1" ht="15" x14ac:dyDescent="0.2">
      <c r="A44" s="24" t="s">
        <v>14</v>
      </c>
      <c r="B44" s="234"/>
      <c r="C44" s="155"/>
      <c r="D44" s="156"/>
      <c r="E44" s="156"/>
      <c r="F44" s="156"/>
      <c r="G44" s="156"/>
      <c r="H44" s="156"/>
      <c r="I44" s="156"/>
      <c r="J44" s="156"/>
      <c r="K44" s="156"/>
      <c r="L44" s="156"/>
      <c r="M44" s="156"/>
      <c r="N44" s="156"/>
      <c r="O44" s="156"/>
      <c r="P44" s="157"/>
    </row>
    <row r="45" spans="1:16" s="3" customFormat="1" ht="15" x14ac:dyDescent="0.2">
      <c r="A45" s="24" t="s">
        <v>15</v>
      </c>
      <c r="B45" s="234"/>
      <c r="C45" s="155"/>
      <c r="D45" s="156"/>
      <c r="E45" s="156"/>
      <c r="F45" s="156"/>
      <c r="G45" s="156"/>
      <c r="H45" s="156"/>
      <c r="I45" s="156"/>
      <c r="J45" s="156"/>
      <c r="K45" s="156"/>
      <c r="L45" s="156"/>
      <c r="M45" s="156"/>
      <c r="N45" s="156"/>
      <c r="O45" s="156"/>
      <c r="P45" s="157"/>
    </row>
    <row r="46" spans="1:16" s="3" customFormat="1" ht="15" x14ac:dyDescent="0.2">
      <c r="A46" s="24" t="s">
        <v>16</v>
      </c>
      <c r="B46" s="234"/>
      <c r="C46" s="155"/>
      <c r="D46" s="156"/>
      <c r="E46" s="156"/>
      <c r="F46" s="156"/>
      <c r="G46" s="156"/>
      <c r="H46" s="156"/>
      <c r="I46" s="156"/>
      <c r="J46" s="156"/>
      <c r="K46" s="156"/>
      <c r="L46" s="156"/>
      <c r="M46" s="156"/>
      <c r="N46" s="156"/>
      <c r="O46" s="156"/>
      <c r="P46" s="157"/>
    </row>
    <row r="47" spans="1:16" s="3" customFormat="1" ht="15" x14ac:dyDescent="0.2">
      <c r="A47" s="24" t="s">
        <v>17</v>
      </c>
      <c r="B47" s="234"/>
      <c r="C47" s="155"/>
      <c r="D47" s="156"/>
      <c r="E47" s="156"/>
      <c r="F47" s="156"/>
      <c r="G47" s="156"/>
      <c r="H47" s="156"/>
      <c r="I47" s="156"/>
      <c r="J47" s="156"/>
      <c r="K47" s="156"/>
      <c r="L47" s="156"/>
      <c r="M47" s="156"/>
      <c r="N47" s="156"/>
      <c r="O47" s="156"/>
      <c r="P47" s="157"/>
    </row>
    <row r="48" spans="1:16" s="3" customFormat="1" ht="15.75" thickBot="1" x14ac:dyDescent="0.25">
      <c r="A48" s="20" t="s">
        <v>18</v>
      </c>
      <c r="B48" s="242"/>
      <c r="C48" s="236"/>
      <c r="D48" s="237"/>
      <c r="E48" s="237"/>
      <c r="F48" s="237"/>
      <c r="G48" s="237"/>
      <c r="H48" s="237"/>
      <c r="I48" s="237"/>
      <c r="J48" s="237"/>
      <c r="K48" s="237"/>
      <c r="L48" s="237"/>
      <c r="M48" s="237"/>
      <c r="N48" s="237"/>
      <c r="O48" s="237"/>
      <c r="P48" s="238"/>
    </row>
    <row r="49" spans="1:32" s="3" customFormat="1" x14ac:dyDescent="0.2">
      <c r="A49" s="16"/>
      <c r="B49" s="17"/>
      <c r="C49" s="17"/>
      <c r="D49" s="17"/>
      <c r="E49" s="17"/>
      <c r="F49" s="17"/>
      <c r="G49" s="18"/>
      <c r="H49" s="18"/>
      <c r="I49" s="18"/>
      <c r="J49" s="18"/>
      <c r="K49" s="18"/>
      <c r="L49" s="18"/>
      <c r="M49" s="18"/>
      <c r="N49" s="18"/>
      <c r="O49" s="6"/>
      <c r="P49" s="16"/>
    </row>
    <row r="50" spans="1:32" s="3" customFormat="1" x14ac:dyDescent="0.2">
      <c r="A50" s="16"/>
      <c r="B50" s="239"/>
      <c r="C50" s="239"/>
      <c r="D50" s="239"/>
      <c r="E50" s="239"/>
      <c r="F50" s="239"/>
      <c r="G50" s="240"/>
      <c r="H50" s="240"/>
      <c r="I50" s="240"/>
      <c r="J50" s="240"/>
      <c r="K50" s="240"/>
      <c r="L50" s="240"/>
      <c r="M50" s="240"/>
      <c r="N50" s="240"/>
      <c r="O50" s="6"/>
      <c r="P50" s="16"/>
    </row>
    <row r="51" spans="1:32" s="3" customFormat="1" ht="0.6" customHeight="1" x14ac:dyDescent="0.2">
      <c r="A51" s="19" t="s">
        <v>20</v>
      </c>
      <c r="B51" s="239"/>
      <c r="C51" s="239"/>
      <c r="D51" s="239"/>
      <c r="E51" s="239"/>
      <c r="F51" s="239"/>
      <c r="G51" s="240"/>
      <c r="H51" s="240"/>
      <c r="I51" s="240"/>
      <c r="J51" s="240"/>
      <c r="K51" s="240"/>
      <c r="L51" s="240"/>
      <c r="M51" s="240"/>
      <c r="N51" s="240"/>
      <c r="O51" s="6"/>
      <c r="P51" s="16"/>
    </row>
    <row r="52" spans="1:32" s="3" customFormat="1" ht="0.6" customHeight="1" x14ac:dyDescent="0.2">
      <c r="A52" s="19" t="s">
        <v>21</v>
      </c>
      <c r="B52" s="6"/>
      <c r="C52" s="6"/>
      <c r="D52" s="6"/>
      <c r="E52" s="6"/>
      <c r="F52" s="6"/>
      <c r="G52" s="6"/>
      <c r="H52" s="6"/>
      <c r="I52" s="6"/>
      <c r="J52" s="6"/>
      <c r="K52" s="6"/>
      <c r="L52" s="6"/>
      <c r="M52" s="6"/>
      <c r="N52" s="6"/>
      <c r="O52" s="6"/>
      <c r="P52" s="16"/>
    </row>
    <row r="53" spans="1:32" s="3" customFormat="1" ht="0.6" customHeight="1" x14ac:dyDescent="0.2">
      <c r="A53" s="19" t="s">
        <v>22</v>
      </c>
      <c r="B53" s="8"/>
      <c r="C53" s="8"/>
      <c r="D53" s="8"/>
      <c r="E53" s="8"/>
      <c r="F53" s="8"/>
      <c r="G53" s="8"/>
      <c r="H53" s="8"/>
      <c r="I53" s="8"/>
      <c r="J53" s="8"/>
      <c r="K53" s="8"/>
      <c r="L53" s="8"/>
      <c r="M53" s="8"/>
      <c r="N53" s="8"/>
      <c r="O53" s="8"/>
      <c r="Q53" s="4"/>
      <c r="R53" s="4"/>
      <c r="S53" s="5"/>
      <c r="T53" s="5"/>
      <c r="U53" s="5"/>
      <c r="V53" s="5"/>
      <c r="W53" s="5"/>
      <c r="X53" s="5"/>
      <c r="Y53" s="5"/>
      <c r="Z53" s="5"/>
      <c r="AA53" s="5"/>
      <c r="AB53" s="5"/>
      <c r="AC53" s="5"/>
      <c r="AD53" s="5"/>
      <c r="AE53" s="5"/>
      <c r="AF53" s="4"/>
    </row>
    <row r="54" spans="1:32" s="3" customFormat="1" ht="0.6" customHeight="1" x14ac:dyDescent="0.2">
      <c r="A54" s="19" t="s">
        <v>23</v>
      </c>
      <c r="B54" s="8"/>
      <c r="C54" s="8"/>
      <c r="D54" s="8"/>
      <c r="E54" s="8"/>
      <c r="F54" s="8"/>
      <c r="G54" s="8"/>
      <c r="H54" s="8"/>
      <c r="I54" s="8"/>
      <c r="J54" s="8"/>
      <c r="K54" s="8"/>
      <c r="L54" s="8"/>
      <c r="M54" s="8"/>
      <c r="N54" s="8"/>
      <c r="O54" s="8"/>
      <c r="Q54" s="4"/>
      <c r="R54" s="4"/>
      <c r="S54" s="5"/>
      <c r="T54" s="5"/>
      <c r="U54" s="5"/>
      <c r="V54" s="5"/>
      <c r="W54" s="5"/>
      <c r="X54" s="5"/>
      <c r="Y54" s="5"/>
      <c r="Z54" s="5"/>
      <c r="AA54" s="5"/>
      <c r="AB54" s="5"/>
      <c r="AC54" s="5"/>
      <c r="AD54" s="5"/>
      <c r="AE54" s="5"/>
      <c r="AF54" s="4"/>
    </row>
    <row r="55" spans="1:32" s="3" customFormat="1" ht="0.6" customHeight="1" x14ac:dyDescent="0.2">
      <c r="A55" s="19" t="s">
        <v>24</v>
      </c>
      <c r="B55" s="8"/>
      <c r="C55" s="8"/>
      <c r="D55" s="8"/>
      <c r="E55" s="8"/>
      <c r="F55" s="8"/>
      <c r="G55" s="8"/>
      <c r="H55" s="8"/>
      <c r="I55" s="8"/>
      <c r="J55" s="8"/>
      <c r="K55" s="8"/>
      <c r="L55" s="8"/>
      <c r="M55" s="8"/>
      <c r="N55" s="8"/>
      <c r="O55" s="8"/>
      <c r="Q55" s="4"/>
      <c r="R55" s="4"/>
      <c r="S55" s="5"/>
      <c r="T55" s="5"/>
      <c r="U55" s="5"/>
      <c r="V55" s="5"/>
      <c r="W55" s="5"/>
      <c r="X55" s="5"/>
      <c r="Y55" s="5"/>
      <c r="Z55" s="5"/>
      <c r="AA55" s="5"/>
      <c r="AB55" s="5"/>
      <c r="AC55" s="5"/>
      <c r="AD55" s="5"/>
      <c r="AE55" s="5"/>
      <c r="AF55" s="4"/>
    </row>
    <row r="56" spans="1:32" s="3" customFormat="1" ht="0.6" customHeight="1" x14ac:dyDescent="0.2">
      <c r="A56" s="19" t="s">
        <v>25</v>
      </c>
      <c r="B56" s="8"/>
      <c r="C56" s="8"/>
      <c r="D56" s="8"/>
      <c r="E56" s="8"/>
      <c r="F56" s="8"/>
      <c r="G56" s="8"/>
      <c r="H56" s="8"/>
      <c r="I56" s="8"/>
      <c r="J56" s="8"/>
      <c r="K56" s="8"/>
      <c r="L56" s="8"/>
      <c r="M56" s="8"/>
      <c r="N56" s="8"/>
      <c r="O56" s="8"/>
      <c r="Q56" s="4"/>
      <c r="R56" s="4"/>
      <c r="S56" s="5"/>
      <c r="T56" s="5"/>
      <c r="U56" s="5"/>
      <c r="V56" s="5"/>
      <c r="W56" s="5"/>
      <c r="X56" s="5"/>
      <c r="Y56" s="5"/>
      <c r="Z56" s="5"/>
      <c r="AA56" s="5"/>
      <c r="AB56" s="5"/>
      <c r="AC56" s="5"/>
      <c r="AD56" s="5"/>
      <c r="AE56" s="5"/>
      <c r="AF56" s="4"/>
    </row>
    <row r="57" spans="1:32" s="3" customFormat="1" ht="0.6" customHeight="1" x14ac:dyDescent="0.2">
      <c r="A57" s="19" t="s">
        <v>26</v>
      </c>
      <c r="B57" s="8"/>
      <c r="C57" s="8"/>
      <c r="D57" s="8"/>
      <c r="E57" s="8"/>
      <c r="F57" s="8"/>
      <c r="G57" s="8"/>
      <c r="H57" s="8"/>
      <c r="I57" s="8"/>
      <c r="J57" s="8"/>
      <c r="K57" s="8"/>
      <c r="L57" s="8"/>
      <c r="M57" s="8"/>
      <c r="N57" s="8"/>
      <c r="O57" s="8"/>
      <c r="Q57" s="4"/>
      <c r="R57" s="4"/>
      <c r="S57" s="5"/>
      <c r="T57" s="5"/>
      <c r="U57" s="5"/>
      <c r="V57" s="5"/>
      <c r="W57" s="5"/>
      <c r="X57" s="5"/>
      <c r="Y57" s="5"/>
      <c r="Z57" s="5"/>
      <c r="AA57" s="5"/>
      <c r="AB57" s="5"/>
      <c r="AC57" s="5"/>
      <c r="AD57" s="5"/>
      <c r="AE57" s="5"/>
      <c r="AF57" s="4"/>
    </row>
    <row r="58" spans="1:32" s="3" customFormat="1" ht="0.6" customHeight="1" x14ac:dyDescent="0.25">
      <c r="A58" s="19" t="s">
        <v>27</v>
      </c>
      <c r="B58" s="12"/>
      <c r="C58" s="12"/>
      <c r="D58" s="12"/>
      <c r="E58" s="12"/>
      <c r="F58" s="12"/>
      <c r="G58" s="8"/>
    </row>
    <row r="59" spans="1:32" s="3" customFormat="1" ht="0.6" customHeight="1" x14ac:dyDescent="0.2">
      <c r="A59" s="19" t="s">
        <v>28</v>
      </c>
      <c r="B59" s="14"/>
      <c r="C59" s="14"/>
      <c r="D59" s="14"/>
      <c r="E59" s="14"/>
      <c r="F59" s="8"/>
      <c r="G59" s="8"/>
    </row>
    <row r="60" spans="1:32" s="3" customFormat="1" x14ac:dyDescent="0.2">
      <c r="B60" s="8"/>
      <c r="C60" s="8"/>
      <c r="D60" s="8"/>
      <c r="E60" s="8"/>
      <c r="F60" s="8"/>
      <c r="G60" s="8"/>
    </row>
    <row r="61" spans="1:32" s="3" customFormat="1" x14ac:dyDescent="0.2">
      <c r="B61" s="13"/>
      <c r="C61" s="13"/>
      <c r="D61" s="13"/>
      <c r="E61" s="13"/>
      <c r="F61" s="13"/>
      <c r="G61" s="8"/>
    </row>
    <row r="62" spans="1:32" s="3" customFormat="1" x14ac:dyDescent="0.2">
      <c r="B62" s="8"/>
      <c r="C62" s="8"/>
      <c r="D62" s="8"/>
      <c r="E62" s="8"/>
      <c r="F62" s="8"/>
      <c r="G62" s="8"/>
    </row>
    <row r="63" spans="1:32" s="3" customFormat="1" x14ac:dyDescent="0.2">
      <c r="B63" s="14"/>
      <c r="C63" s="8"/>
      <c r="D63" s="8"/>
      <c r="E63" s="8"/>
      <c r="F63" s="8"/>
      <c r="G63" s="8"/>
    </row>
    <row r="64" spans="1:32" s="3" customFormat="1" x14ac:dyDescent="0.2">
      <c r="B64" s="14"/>
      <c r="C64" s="8"/>
      <c r="D64" s="8"/>
      <c r="E64" s="8"/>
      <c r="F64" s="8"/>
      <c r="G64" s="8"/>
    </row>
    <row r="65" spans="2:7" s="3" customFormat="1" x14ac:dyDescent="0.2">
      <c r="B65" s="14"/>
      <c r="C65" s="8"/>
      <c r="D65" s="8"/>
      <c r="E65" s="8"/>
      <c r="F65" s="8"/>
      <c r="G65" s="8"/>
    </row>
    <row r="66" spans="2:7" s="3" customFormat="1" x14ac:dyDescent="0.2">
      <c r="B66" s="14"/>
      <c r="C66" s="8"/>
      <c r="D66" s="8"/>
      <c r="E66" s="8"/>
      <c r="F66" s="8"/>
      <c r="G66" s="8"/>
    </row>
    <row r="67" spans="2:7" s="3" customFormat="1" x14ac:dyDescent="0.2">
      <c r="B67" s="14"/>
      <c r="C67" s="8"/>
      <c r="D67" s="8"/>
      <c r="E67" s="8"/>
      <c r="F67" s="8"/>
      <c r="G67" s="8"/>
    </row>
    <row r="68" spans="2:7" s="3" customFormat="1" x14ac:dyDescent="0.2">
      <c r="B68" s="14"/>
      <c r="C68" s="8"/>
      <c r="D68" s="8"/>
      <c r="E68" s="8"/>
      <c r="F68" s="8"/>
      <c r="G68" s="8"/>
    </row>
    <row r="69" spans="2:7" s="3" customFormat="1" x14ac:dyDescent="0.2">
      <c r="B69" s="14"/>
    </row>
    <row r="70" spans="2:7" s="3" customFormat="1" x14ac:dyDescent="0.2">
      <c r="B70" s="14"/>
    </row>
    <row r="71" spans="2:7" s="3" customFormat="1" x14ac:dyDescent="0.2">
      <c r="B71" s="14"/>
    </row>
    <row r="72" spans="2:7" s="3" customFormat="1" x14ac:dyDescent="0.2">
      <c r="B72" s="14"/>
    </row>
    <row r="73" spans="2:7" s="3" customFormat="1" x14ac:dyDescent="0.2">
      <c r="B73" s="14"/>
    </row>
    <row r="74" spans="2:7" s="3" customFormat="1" x14ac:dyDescent="0.2">
      <c r="B74" s="14"/>
    </row>
    <row r="75" spans="2:7" s="3" customFormat="1" x14ac:dyDescent="0.2">
      <c r="B75" s="14"/>
    </row>
    <row r="76" spans="2:7" s="3" customFormat="1" x14ac:dyDescent="0.2">
      <c r="B76" s="14"/>
    </row>
    <row r="77" spans="2:7" s="3" customFormat="1" x14ac:dyDescent="0.2">
      <c r="B77" s="14"/>
    </row>
    <row r="78" spans="2:7" s="3" customFormat="1" x14ac:dyDescent="0.2">
      <c r="B78" s="14"/>
    </row>
    <row r="79" spans="2:7" s="3" customFormat="1" x14ac:dyDescent="0.2">
      <c r="B79" s="14"/>
    </row>
    <row r="80" spans="2:7" s="3" customFormat="1" x14ac:dyDescent="0.2">
      <c r="B80" s="14"/>
    </row>
    <row r="81" spans="2:32" s="3" customFormat="1" x14ac:dyDescent="0.2">
      <c r="B81" s="14"/>
    </row>
    <row r="82" spans="2:32" s="3" customFormat="1" x14ac:dyDescent="0.2">
      <c r="B82" s="14"/>
    </row>
    <row r="83" spans="2:32" s="3" customFormat="1" x14ac:dyDescent="0.2">
      <c r="B83" s="14"/>
    </row>
    <row r="84" spans="2:32" s="3" customFormat="1" x14ac:dyDescent="0.2">
      <c r="B84" s="14"/>
    </row>
    <row r="85" spans="2:32" s="3" customFormat="1" x14ac:dyDescent="0.2">
      <c r="B85" s="14"/>
    </row>
    <row r="86" spans="2:32" s="3" customFormat="1" x14ac:dyDescent="0.2">
      <c r="B86" s="14"/>
    </row>
    <row r="87" spans="2:32" s="3" customFormat="1" x14ac:dyDescent="0.2">
      <c r="B87" s="14"/>
    </row>
    <row r="88" spans="2:32" s="3" customFormat="1" x14ac:dyDescent="0.2">
      <c r="B88" s="14"/>
    </row>
    <row r="89" spans="2:32" s="3" customFormat="1" x14ac:dyDescent="0.2">
      <c r="B89" s="14"/>
    </row>
    <row r="90" spans="2:32" s="3" customFormat="1" x14ac:dyDescent="0.2">
      <c r="B90" s="14"/>
    </row>
    <row r="91" spans="2:32" s="3" customFormat="1" x14ac:dyDescent="0.2">
      <c r="B91" s="14"/>
    </row>
    <row r="92" spans="2:32" s="3" customFormat="1" x14ac:dyDescent="0.2">
      <c r="B92" s="8"/>
      <c r="C92" s="8"/>
      <c r="D92" s="8"/>
      <c r="E92" s="8"/>
      <c r="F92" s="8"/>
      <c r="G92" s="8"/>
      <c r="H92" s="8"/>
      <c r="I92" s="8"/>
      <c r="J92" s="8"/>
      <c r="K92" s="8"/>
      <c r="L92" s="8"/>
      <c r="M92" s="8"/>
      <c r="N92" s="8"/>
      <c r="O92" s="8"/>
      <c r="Q92" s="4"/>
      <c r="R92" s="4"/>
      <c r="S92" s="5"/>
      <c r="T92" s="5"/>
      <c r="U92" s="5"/>
      <c r="V92" s="5"/>
      <c r="W92" s="5"/>
      <c r="X92" s="5"/>
      <c r="Y92" s="5"/>
      <c r="Z92" s="5"/>
      <c r="AA92" s="5"/>
      <c r="AB92" s="5"/>
      <c r="AC92" s="5"/>
      <c r="AD92" s="5"/>
      <c r="AE92" s="5"/>
      <c r="AF92" s="4"/>
    </row>
  </sheetData>
  <mergeCells count="43">
    <mergeCell ref="B5:D5"/>
    <mergeCell ref="E5:G5"/>
    <mergeCell ref="H5:L5"/>
    <mergeCell ref="M5:N5"/>
    <mergeCell ref="A1:C2"/>
    <mergeCell ref="D1:P1"/>
    <mergeCell ref="D2:P2"/>
    <mergeCell ref="C3:E3"/>
    <mergeCell ref="F3:H3"/>
    <mergeCell ref="J3:K3"/>
    <mergeCell ref="L3:M3"/>
    <mergeCell ref="B4:D4"/>
    <mergeCell ref="E4:G4"/>
    <mergeCell ref="H4:L4"/>
    <mergeCell ref="M4:N4"/>
    <mergeCell ref="O4:P4"/>
    <mergeCell ref="A7:C9"/>
    <mergeCell ref="D7:P7"/>
    <mergeCell ref="A10:C10"/>
    <mergeCell ref="P10:P12"/>
    <mergeCell ref="A11:C11"/>
    <mergeCell ref="A12:C12"/>
    <mergeCell ref="D8:I8"/>
    <mergeCell ref="J8:O8"/>
    <mergeCell ref="D10:I10"/>
    <mergeCell ref="D11:I11"/>
    <mergeCell ref="J10:O10"/>
    <mergeCell ref="J11:O11"/>
    <mergeCell ref="D12:I12"/>
    <mergeCell ref="J12:O12"/>
    <mergeCell ref="A13:C13"/>
    <mergeCell ref="A35:P35"/>
    <mergeCell ref="A36:B36"/>
    <mergeCell ref="C36:J36"/>
    <mergeCell ref="K36:L36"/>
    <mergeCell ref="M36:P36"/>
    <mergeCell ref="B37:B42"/>
    <mergeCell ref="C43:P48"/>
    <mergeCell ref="B50:F51"/>
    <mergeCell ref="G50:G51"/>
    <mergeCell ref="H50:N51"/>
    <mergeCell ref="C37:P42"/>
    <mergeCell ref="B43:B48"/>
  </mergeCells>
  <conditionalFormatting sqref="D9:O9">
    <cfRule type="cellIs" dxfId="15" priority="11" operator="lessThan">
      <formula>#REF!</formula>
    </cfRule>
    <cfRule type="cellIs" dxfId="14" priority="12" operator="greaterThanOrEqual">
      <formula>#REF!</formula>
    </cfRule>
  </conditionalFormatting>
  <conditionalFormatting sqref="A37:A48">
    <cfRule type="cellIs" dxfId="13" priority="9" operator="lessThan">
      <formula>#REF!</formula>
    </cfRule>
    <cfRule type="cellIs" dxfId="12" priority="10" operator="greaterThanOrEqual">
      <formula>#REF!</formula>
    </cfRule>
  </conditionalFormatting>
  <conditionalFormatting sqref="P9">
    <cfRule type="cellIs" dxfId="11" priority="7" operator="lessThan">
      <formula>#REF!</formula>
    </cfRule>
    <cfRule type="cellIs" dxfId="10" priority="8" operator="greaterThanOrEqual">
      <formula>#REF!</formula>
    </cfRule>
  </conditionalFormatting>
  <conditionalFormatting sqref="D8">
    <cfRule type="cellIs" dxfId="9" priority="5" operator="lessThan">
      <formula>#REF!</formula>
    </cfRule>
    <cfRule type="cellIs" dxfId="8" priority="6" operator="greaterThanOrEqual">
      <formula>#REF!</formula>
    </cfRule>
  </conditionalFormatting>
  <conditionalFormatting sqref="J8">
    <cfRule type="cellIs" dxfId="7" priority="1" operator="lessThan">
      <formula>#REF!</formula>
    </cfRule>
    <cfRule type="cellIs" dxfId="6" priority="2"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5" xr:uid="{00000000-0002-0000-0200-000000000000}"/>
  </dataValidations>
  <pageMargins left="0.7" right="0.7" top="0.75" bottom="0.75" header="0.3" footer="0.3"/>
  <pageSetup scale="67" orientation="landscape" horizontalDpi="4294967293" r:id="rId1"/>
  <rowBreaks count="1" manualBreakCount="1">
    <brk id="51" max="16"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'Resumen Indicadores'!$C$6:$C$29</xm:f>
          </x14:formula1>
          <xm:sqref>E5:G5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0"/>
  <sheetViews>
    <sheetView view="pageBreakPreview" zoomScaleNormal="100" zoomScaleSheetLayoutView="100" workbookViewId="0">
      <pane ySplit="2" topLeftCell="A24" activePane="bottomLeft" state="frozen"/>
      <selection pane="bottomLeft" activeCell="D9" sqref="D9:O9"/>
    </sheetView>
  </sheetViews>
  <sheetFormatPr baseColWidth="10" defaultColWidth="0" defaultRowHeight="12.75" x14ac:dyDescent="0.2"/>
  <cols>
    <col min="1" max="1" width="5.7109375" style="3" customWidth="1"/>
    <col min="2"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168"/>
      <c r="B1" s="169"/>
      <c r="C1" s="170"/>
      <c r="D1" s="174" t="s">
        <v>0</v>
      </c>
      <c r="E1" s="175"/>
      <c r="F1" s="175"/>
      <c r="G1" s="175"/>
      <c r="H1" s="175"/>
      <c r="I1" s="175"/>
      <c r="J1" s="175"/>
      <c r="K1" s="175"/>
      <c r="L1" s="175"/>
      <c r="M1" s="175"/>
      <c r="N1" s="175"/>
      <c r="O1" s="175"/>
      <c r="P1" s="176"/>
      <c r="R1" s="4"/>
      <c r="S1" s="5"/>
      <c r="T1" s="5"/>
      <c r="U1" s="5"/>
      <c r="V1" s="5"/>
      <c r="W1" s="5"/>
      <c r="X1" s="5"/>
      <c r="Y1" s="5"/>
      <c r="Z1" s="5"/>
      <c r="AA1" s="5"/>
      <c r="AB1" s="5"/>
      <c r="AC1" s="5"/>
      <c r="AD1" s="5"/>
      <c r="AE1" s="5"/>
      <c r="AF1" s="4"/>
    </row>
    <row r="2" spans="1:33" s="3" customFormat="1" ht="38.25" customHeight="1" thickBot="1" x14ac:dyDescent="0.25">
      <c r="A2" s="171"/>
      <c r="B2" s="172"/>
      <c r="C2" s="173"/>
      <c r="D2" s="177" t="s">
        <v>31</v>
      </c>
      <c r="E2" s="178"/>
      <c r="F2" s="178"/>
      <c r="G2" s="178"/>
      <c r="H2" s="178"/>
      <c r="I2" s="178"/>
      <c r="J2" s="178"/>
      <c r="K2" s="178"/>
      <c r="L2" s="178"/>
      <c r="M2" s="178"/>
      <c r="N2" s="178"/>
      <c r="O2" s="178"/>
      <c r="P2" s="179"/>
      <c r="R2" s="4"/>
      <c r="S2" s="5"/>
      <c r="T2" s="5"/>
      <c r="U2" s="5"/>
      <c r="V2" s="5"/>
      <c r="W2" s="5"/>
      <c r="X2" s="5"/>
      <c r="Y2" s="5"/>
      <c r="Z2" s="5"/>
      <c r="AA2" s="5"/>
      <c r="AB2" s="5"/>
      <c r="AC2" s="5"/>
      <c r="AD2" s="5"/>
      <c r="AE2" s="5"/>
      <c r="AF2" s="4"/>
    </row>
    <row r="3" spans="1:33" s="3" customFormat="1" ht="13.5" thickBot="1" x14ac:dyDescent="0.25">
      <c r="B3" s="23"/>
      <c r="C3" s="180"/>
      <c r="D3" s="180"/>
      <c r="E3" s="180"/>
      <c r="F3" s="180"/>
      <c r="G3" s="180"/>
      <c r="H3" s="180"/>
      <c r="I3" s="23"/>
      <c r="J3" s="180"/>
      <c r="K3" s="180"/>
      <c r="L3" s="180"/>
      <c r="M3" s="180"/>
      <c r="R3" s="4"/>
      <c r="S3" s="5"/>
      <c r="T3" s="5"/>
      <c r="U3" s="5"/>
      <c r="V3" s="5"/>
      <c r="W3" s="5"/>
      <c r="X3" s="5"/>
      <c r="Y3" s="5"/>
      <c r="Z3" s="5"/>
      <c r="AA3" s="5"/>
      <c r="AB3" s="5"/>
      <c r="AC3" s="5"/>
      <c r="AD3" s="5"/>
      <c r="AE3" s="5"/>
      <c r="AF3" s="4"/>
      <c r="AG3" s="4"/>
    </row>
    <row r="4" spans="1:33" ht="19.5" customHeight="1" thickBot="1" x14ac:dyDescent="0.25">
      <c r="A4" s="22" t="s">
        <v>5</v>
      </c>
      <c r="B4" s="191" t="s">
        <v>1</v>
      </c>
      <c r="C4" s="191"/>
      <c r="D4" s="192"/>
      <c r="E4" s="193" t="s">
        <v>2</v>
      </c>
      <c r="F4" s="194"/>
      <c r="G4" s="195"/>
      <c r="H4" s="193" t="s">
        <v>19</v>
      </c>
      <c r="I4" s="194"/>
      <c r="J4" s="194"/>
      <c r="K4" s="194"/>
      <c r="L4" s="195"/>
      <c r="M4" s="196" t="s">
        <v>3</v>
      </c>
      <c r="N4" s="192"/>
      <c r="O4" s="197" t="s">
        <v>4</v>
      </c>
      <c r="P4" s="198"/>
      <c r="T4" s="7"/>
      <c r="U4" s="7"/>
      <c r="V4" s="7"/>
      <c r="W4" s="7"/>
      <c r="X4" s="7"/>
      <c r="Y4" s="7"/>
      <c r="Z4" s="7"/>
      <c r="AA4" s="7"/>
      <c r="AB4" s="7"/>
      <c r="AC4" s="7"/>
      <c r="AD4" s="7"/>
      <c r="AG4" s="4"/>
    </row>
    <row r="5" spans="1:33" ht="56.25" customHeight="1" thickBot="1" x14ac:dyDescent="0.25">
      <c r="A5" s="37">
        <v>2019</v>
      </c>
      <c r="B5" s="181" t="str">
        <f>+VLOOKUP(E5,'Resumen Indicadores'!C6:U29,19,)</f>
        <v xml:space="preserve">Gestión Comercial </v>
      </c>
      <c r="C5" s="182"/>
      <c r="D5" s="182"/>
      <c r="E5" s="183" t="s">
        <v>42</v>
      </c>
      <c r="F5" s="184"/>
      <c r="G5" s="185"/>
      <c r="H5" s="186" t="str">
        <f>+VLOOKUP($E$5,'Resumen Indicadores'!$C$6:$G$29,2,)</f>
        <v>(Promedio de satisfacción de los clientes/ Promedio obtenido encuestas de satisfacción) x 100</v>
      </c>
      <c r="I5" s="187"/>
      <c r="J5" s="187"/>
      <c r="K5" s="187"/>
      <c r="L5" s="188"/>
      <c r="M5" s="189" t="str">
        <f>+VLOOKUP($E$5,'Resumen Indicadores'!$C$6:$G$29,3,)</f>
        <v xml:space="preserve">Anual </v>
      </c>
      <c r="N5" s="190"/>
      <c r="O5" s="45" t="str">
        <f>+VLOOKUP($E$5,'Resumen Indicadores'!$C$6:$G$29,4,)</f>
        <v>≥</v>
      </c>
      <c r="P5" s="46">
        <f>+VLOOKUP($E$5,'Resumen Indicadores'!$C$6:$G$29,5,)</f>
        <v>1</v>
      </c>
      <c r="T5" s="7"/>
      <c r="U5" s="7"/>
      <c r="V5" s="7"/>
      <c r="W5" s="7"/>
      <c r="X5" s="7"/>
      <c r="Y5" s="7"/>
      <c r="Z5" s="7"/>
      <c r="AA5" s="7"/>
      <c r="AB5" s="7"/>
      <c r="AC5" s="7"/>
      <c r="AD5" s="7"/>
      <c r="AG5" s="4"/>
    </row>
    <row r="6" spans="1:33" ht="13.5" thickBot="1" x14ac:dyDescent="0.25">
      <c r="A6" s="16"/>
      <c r="B6" s="15"/>
      <c r="C6" s="15"/>
      <c r="D6" s="15"/>
      <c r="E6" s="15"/>
      <c r="F6" s="15"/>
      <c r="G6" s="15"/>
      <c r="H6" s="15"/>
      <c r="I6" s="15"/>
      <c r="J6" s="15"/>
      <c r="K6" s="15"/>
      <c r="L6" s="15"/>
      <c r="M6" s="15"/>
      <c r="N6" s="15"/>
      <c r="O6" s="6"/>
      <c r="P6" s="9"/>
      <c r="AG6" s="4"/>
    </row>
    <row r="7" spans="1:33" ht="15" customHeight="1" thickBot="1" x14ac:dyDescent="0.25">
      <c r="A7" s="213" t="s">
        <v>6</v>
      </c>
      <c r="B7" s="214"/>
      <c r="C7" s="215"/>
      <c r="D7" s="252" t="s">
        <v>102</v>
      </c>
      <c r="E7" s="219"/>
      <c r="F7" s="219"/>
      <c r="G7" s="219"/>
      <c r="H7" s="219"/>
      <c r="I7" s="219"/>
      <c r="J7" s="219"/>
      <c r="K7" s="219"/>
      <c r="L7" s="219"/>
      <c r="M7" s="219"/>
      <c r="N7" s="219"/>
      <c r="O7" s="219"/>
      <c r="P7" s="220"/>
      <c r="AG7" s="4"/>
    </row>
    <row r="8" spans="1:33" ht="12" customHeight="1" thickBot="1" x14ac:dyDescent="0.25">
      <c r="A8" s="249"/>
      <c r="B8" s="250"/>
      <c r="C8" s="251"/>
      <c r="D8" s="38" t="s">
        <v>7</v>
      </c>
      <c r="E8" s="39" t="s">
        <v>8</v>
      </c>
      <c r="F8" s="39" t="s">
        <v>9</v>
      </c>
      <c r="G8" s="39" t="s">
        <v>10</v>
      </c>
      <c r="H8" s="39" t="s">
        <v>11</v>
      </c>
      <c r="I8" s="39" t="s">
        <v>12</v>
      </c>
      <c r="J8" s="39" t="s">
        <v>13</v>
      </c>
      <c r="K8" s="39" t="s">
        <v>14</v>
      </c>
      <c r="L8" s="39" t="s">
        <v>15</v>
      </c>
      <c r="M8" s="39" t="s">
        <v>16</v>
      </c>
      <c r="N8" s="39" t="s">
        <v>17</v>
      </c>
      <c r="O8" s="40" t="s">
        <v>18</v>
      </c>
      <c r="P8" s="43" t="s">
        <v>29</v>
      </c>
      <c r="AG8" s="4"/>
    </row>
    <row r="9" spans="1:33" s="3" customFormat="1" ht="28.5" customHeight="1" thickBot="1" x14ac:dyDescent="0.25">
      <c r="A9" s="253" t="s">
        <v>90</v>
      </c>
      <c r="B9" s="254"/>
      <c r="C9" s="255"/>
      <c r="D9" s="281" t="s">
        <v>87</v>
      </c>
      <c r="E9" s="282"/>
      <c r="F9" s="282"/>
      <c r="G9" s="282"/>
      <c r="H9" s="282"/>
      <c r="I9" s="282"/>
      <c r="J9" s="282"/>
      <c r="K9" s="282"/>
      <c r="L9" s="282"/>
      <c r="M9" s="282"/>
      <c r="N9" s="282"/>
      <c r="O9" s="283"/>
      <c r="P9" s="287"/>
      <c r="R9" s="4"/>
      <c r="S9" s="5"/>
      <c r="T9" s="5"/>
      <c r="U9" s="5"/>
      <c r="V9" s="5"/>
      <c r="W9" s="5"/>
      <c r="X9" s="5"/>
      <c r="Y9" s="5"/>
      <c r="Z9" s="5"/>
      <c r="AA9" s="5"/>
      <c r="AB9" s="5"/>
      <c r="AC9" s="5"/>
      <c r="AD9" s="5"/>
      <c r="AE9" s="5"/>
      <c r="AF9" s="4"/>
      <c r="AG9" s="4"/>
    </row>
    <row r="10" spans="1:33" s="3" customFormat="1" ht="15.75" customHeight="1" thickBot="1" x14ac:dyDescent="0.25">
      <c r="A10" s="210" t="s">
        <v>29</v>
      </c>
      <c r="B10" s="211"/>
      <c r="C10" s="212"/>
      <c r="D10" s="284" t="s">
        <v>87</v>
      </c>
      <c r="E10" s="285"/>
      <c r="F10" s="285"/>
      <c r="G10" s="285"/>
      <c r="H10" s="285"/>
      <c r="I10" s="285"/>
      <c r="J10" s="285"/>
      <c r="K10" s="285"/>
      <c r="L10" s="285"/>
      <c r="M10" s="285"/>
      <c r="N10" s="285"/>
      <c r="O10" s="286"/>
      <c r="P10" s="288"/>
      <c r="Q10" s="4"/>
      <c r="R10" s="11"/>
      <c r="S10" s="5"/>
      <c r="T10" s="5"/>
      <c r="U10" s="5"/>
      <c r="V10" s="5"/>
      <c r="W10" s="5"/>
      <c r="X10" s="5"/>
      <c r="Y10" s="5"/>
      <c r="Z10" s="5"/>
      <c r="AA10" s="5"/>
      <c r="AB10" s="5"/>
      <c r="AC10" s="5"/>
      <c r="AD10" s="5"/>
      <c r="AE10" s="5"/>
      <c r="AF10" s="4"/>
    </row>
    <row r="11" spans="1:33" s="3" customFormat="1" ht="6" customHeight="1" x14ac:dyDescent="0.2">
      <c r="A11" s="221" t="s">
        <v>4</v>
      </c>
      <c r="B11" s="221"/>
      <c r="C11" s="221"/>
      <c r="D11" s="21">
        <f t="shared" ref="D11:O11" si="0">+$P$5</f>
        <v>1</v>
      </c>
      <c r="E11" s="21">
        <f t="shared" si="0"/>
        <v>1</v>
      </c>
      <c r="F11" s="21">
        <f t="shared" si="0"/>
        <v>1</v>
      </c>
      <c r="G11" s="21">
        <f t="shared" si="0"/>
        <v>1</v>
      </c>
      <c r="H11" s="21">
        <f t="shared" si="0"/>
        <v>1</v>
      </c>
      <c r="I11" s="21">
        <f t="shared" si="0"/>
        <v>1</v>
      </c>
      <c r="J11" s="21">
        <f t="shared" si="0"/>
        <v>1</v>
      </c>
      <c r="K11" s="21">
        <f t="shared" si="0"/>
        <v>1</v>
      </c>
      <c r="L11" s="21">
        <f t="shared" si="0"/>
        <v>1</v>
      </c>
      <c r="M11" s="21">
        <f t="shared" si="0"/>
        <v>1</v>
      </c>
      <c r="N11" s="21">
        <f t="shared" si="0"/>
        <v>1</v>
      </c>
      <c r="O11" s="21">
        <f t="shared" si="0"/>
        <v>1</v>
      </c>
      <c r="Q11" s="4"/>
      <c r="R11" s="4"/>
      <c r="S11" s="5"/>
      <c r="T11" s="5"/>
      <c r="U11" s="5"/>
      <c r="V11" s="5"/>
      <c r="W11" s="5"/>
      <c r="X11" s="5"/>
      <c r="Y11" s="5"/>
      <c r="Z11" s="5"/>
      <c r="AA11" s="5"/>
      <c r="AB11" s="5"/>
      <c r="AC11" s="5"/>
      <c r="AD11" s="5"/>
      <c r="AE11" s="5"/>
      <c r="AF11" s="4"/>
    </row>
    <row r="12" spans="1:33" s="3" customFormat="1" x14ac:dyDescent="0.2">
      <c r="A12" s="16"/>
      <c r="B12" s="10"/>
      <c r="C12" s="10"/>
      <c r="D12" s="10"/>
      <c r="E12" s="10"/>
      <c r="F12" s="10"/>
      <c r="G12" s="10"/>
      <c r="H12" s="10"/>
      <c r="I12" s="10"/>
      <c r="J12" s="10"/>
      <c r="K12" s="10"/>
      <c r="L12" s="10"/>
      <c r="M12" s="10"/>
      <c r="N12" s="10"/>
      <c r="O12" s="6"/>
      <c r="Q12" s="4"/>
      <c r="R12" s="4"/>
      <c r="S12" s="5"/>
      <c r="T12" s="5"/>
      <c r="U12" s="5"/>
      <c r="V12" s="5"/>
      <c r="W12" s="5"/>
      <c r="X12" s="5"/>
      <c r="Y12" s="5"/>
      <c r="Z12" s="5"/>
      <c r="AA12" s="5"/>
      <c r="AB12" s="5"/>
      <c r="AC12" s="5"/>
      <c r="AD12" s="5"/>
      <c r="AE12" s="5"/>
      <c r="AF12" s="4"/>
    </row>
    <row r="13" spans="1:33" s="3" customFormat="1" x14ac:dyDescent="0.2">
      <c r="A13" s="16"/>
      <c r="B13" s="10"/>
      <c r="C13" s="10"/>
      <c r="D13" s="10"/>
      <c r="E13" s="10"/>
      <c r="F13" s="10"/>
      <c r="G13" s="10"/>
      <c r="H13" s="10"/>
      <c r="I13" s="10"/>
      <c r="J13" s="10"/>
      <c r="K13" s="10"/>
      <c r="L13" s="10"/>
      <c r="M13" s="10"/>
      <c r="N13" s="10"/>
      <c r="Q13" s="4"/>
      <c r="R13" s="4"/>
      <c r="S13" s="5"/>
      <c r="T13" s="5"/>
      <c r="U13" s="5"/>
      <c r="V13" s="5"/>
      <c r="W13" s="5"/>
      <c r="X13" s="5"/>
      <c r="Y13" s="5"/>
      <c r="Z13" s="5"/>
      <c r="AA13" s="5"/>
      <c r="AB13" s="5"/>
      <c r="AC13" s="5"/>
      <c r="AD13" s="5"/>
      <c r="AE13" s="5"/>
      <c r="AF13" s="4"/>
    </row>
    <row r="14" spans="1:33" s="3" customFormat="1" x14ac:dyDescent="0.2">
      <c r="A14" s="16"/>
      <c r="B14" s="10"/>
      <c r="C14" s="10"/>
      <c r="D14" s="10"/>
      <c r="E14" s="10"/>
      <c r="F14" s="10"/>
      <c r="G14" s="10"/>
      <c r="H14" s="10"/>
      <c r="I14" s="10"/>
      <c r="J14" s="10"/>
      <c r="K14" s="10"/>
      <c r="L14" s="10"/>
      <c r="M14" s="10"/>
      <c r="N14" s="10"/>
      <c r="Q14" s="4"/>
      <c r="R14" s="4"/>
      <c r="S14" s="5"/>
      <c r="T14" s="5"/>
      <c r="U14" s="5"/>
      <c r="V14" s="5"/>
      <c r="W14" s="5"/>
      <c r="X14" s="5"/>
      <c r="Y14" s="5"/>
      <c r="Z14" s="5"/>
      <c r="AA14" s="5"/>
      <c r="AB14" s="5"/>
      <c r="AC14" s="5"/>
      <c r="AD14" s="5"/>
      <c r="AE14" s="5"/>
      <c r="AF14" s="4"/>
    </row>
    <row r="15" spans="1:33" s="3" customFormat="1" x14ac:dyDescent="0.2">
      <c r="A15" s="16"/>
      <c r="B15" s="10"/>
      <c r="C15" s="10"/>
      <c r="D15" s="10"/>
      <c r="E15" s="10"/>
      <c r="F15" s="10"/>
      <c r="G15" s="10"/>
      <c r="H15" s="10"/>
      <c r="I15" s="10"/>
      <c r="J15" s="10"/>
      <c r="K15" s="10"/>
      <c r="L15" s="10"/>
      <c r="M15" s="10"/>
      <c r="N15" s="10"/>
      <c r="O15" s="6"/>
      <c r="Q15" s="4"/>
      <c r="R15" s="4"/>
      <c r="S15" s="5"/>
      <c r="T15" s="5"/>
      <c r="U15" s="5"/>
      <c r="V15" s="5"/>
      <c r="W15" s="5"/>
      <c r="X15" s="5"/>
      <c r="Y15" s="5"/>
      <c r="Z15" s="5"/>
      <c r="AA15" s="5"/>
      <c r="AB15" s="5"/>
      <c r="AC15" s="5"/>
      <c r="AD15" s="5"/>
      <c r="AE15" s="5"/>
      <c r="AF15" s="4"/>
    </row>
    <row r="16" spans="1:33" s="3" customFormat="1" x14ac:dyDescent="0.2">
      <c r="A16" s="16"/>
      <c r="B16" s="10"/>
      <c r="C16" s="10"/>
      <c r="D16" s="10"/>
      <c r="E16" s="10"/>
      <c r="F16" s="10"/>
      <c r="G16" s="10"/>
      <c r="H16" s="10"/>
      <c r="I16" s="10"/>
      <c r="J16" s="10"/>
      <c r="K16" s="10"/>
      <c r="L16" s="10"/>
      <c r="M16" s="10"/>
      <c r="N16" s="10"/>
      <c r="O16" s="6"/>
      <c r="Q16" s="4"/>
      <c r="R16" s="4"/>
      <c r="S16" s="5"/>
      <c r="T16" s="5"/>
      <c r="U16" s="5"/>
      <c r="V16" s="5"/>
      <c r="W16" s="5"/>
      <c r="X16" s="5"/>
      <c r="Y16" s="5"/>
      <c r="Z16" s="5"/>
      <c r="AA16" s="5"/>
      <c r="AB16" s="5"/>
      <c r="AC16" s="5"/>
      <c r="AD16" s="5"/>
      <c r="AE16" s="5"/>
      <c r="AF16" s="4"/>
    </row>
    <row r="17" spans="1:32" s="3" customFormat="1" x14ac:dyDescent="0.2">
      <c r="A17" s="16"/>
      <c r="B17" s="10"/>
      <c r="C17" s="10"/>
      <c r="D17" s="10"/>
      <c r="E17" s="10"/>
      <c r="F17" s="10"/>
      <c r="G17" s="10"/>
      <c r="H17" s="10"/>
      <c r="I17" s="10"/>
      <c r="J17" s="10"/>
      <c r="K17" s="10"/>
      <c r="L17" s="10"/>
      <c r="M17" s="10"/>
      <c r="N17" s="10"/>
      <c r="O17" s="6"/>
      <c r="Q17" s="4"/>
      <c r="R17" s="4"/>
      <c r="S17" s="5"/>
      <c r="T17" s="5"/>
      <c r="U17" s="5"/>
      <c r="V17" s="5"/>
      <c r="W17" s="5"/>
      <c r="X17" s="5"/>
      <c r="Y17" s="5"/>
      <c r="Z17" s="5"/>
      <c r="AA17" s="5"/>
      <c r="AB17" s="5"/>
      <c r="AC17" s="5"/>
      <c r="AD17" s="5"/>
      <c r="AE17" s="5"/>
      <c r="AF17" s="4"/>
    </row>
    <row r="18" spans="1:32" s="3" customFormat="1" x14ac:dyDescent="0.2">
      <c r="A18" s="16"/>
      <c r="B18" s="10"/>
      <c r="C18" s="10"/>
      <c r="D18" s="10"/>
      <c r="E18" s="10"/>
      <c r="F18" s="10"/>
      <c r="G18" s="10"/>
      <c r="H18" s="10"/>
      <c r="I18" s="10"/>
      <c r="J18" s="10"/>
      <c r="K18" s="10"/>
      <c r="L18" s="10"/>
      <c r="M18" s="10"/>
      <c r="N18" s="10"/>
      <c r="O18" s="6"/>
    </row>
    <row r="19" spans="1:32" s="3" customFormat="1" x14ac:dyDescent="0.2">
      <c r="A19" s="16"/>
      <c r="B19" s="10"/>
      <c r="C19" s="10"/>
      <c r="D19" s="10"/>
      <c r="E19" s="10"/>
      <c r="F19" s="10"/>
      <c r="G19" s="10"/>
      <c r="H19" s="10"/>
      <c r="I19" s="10"/>
      <c r="J19" s="10"/>
      <c r="K19" s="10"/>
      <c r="L19" s="10"/>
      <c r="M19" s="10"/>
      <c r="N19" s="10"/>
      <c r="O19" s="6"/>
    </row>
    <row r="20" spans="1:32" s="3" customFormat="1" x14ac:dyDescent="0.2">
      <c r="A20" s="16"/>
      <c r="B20" s="10"/>
      <c r="C20" s="10"/>
      <c r="D20" s="10"/>
      <c r="E20" s="10"/>
      <c r="F20" s="10"/>
      <c r="G20" s="10"/>
      <c r="H20" s="10"/>
      <c r="I20" s="10"/>
      <c r="J20" s="10"/>
      <c r="K20" s="10"/>
      <c r="L20" s="10"/>
      <c r="M20" s="10"/>
      <c r="N20" s="10"/>
      <c r="O20" s="6"/>
    </row>
    <row r="21" spans="1:32" s="3" customFormat="1" x14ac:dyDescent="0.2">
      <c r="A21" s="16"/>
      <c r="B21" s="10"/>
      <c r="C21" s="10"/>
      <c r="D21" s="10"/>
      <c r="E21" s="10"/>
      <c r="F21" s="10"/>
      <c r="G21" s="10"/>
      <c r="H21" s="10"/>
      <c r="I21" s="10"/>
      <c r="J21" s="10"/>
      <c r="K21" s="10"/>
      <c r="L21" s="10"/>
      <c r="M21" s="10"/>
      <c r="N21" s="10"/>
      <c r="O21" s="6"/>
    </row>
    <row r="22" spans="1:32" s="3" customFormat="1" x14ac:dyDescent="0.2">
      <c r="A22" s="16"/>
      <c r="B22" s="10"/>
      <c r="C22" s="10"/>
      <c r="D22" s="10"/>
      <c r="E22" s="10"/>
      <c r="F22" s="10"/>
      <c r="G22" s="10"/>
      <c r="H22" s="10"/>
      <c r="I22" s="10"/>
      <c r="J22" s="10"/>
      <c r="K22" s="10"/>
      <c r="L22" s="10"/>
      <c r="M22" s="10"/>
      <c r="N22" s="10"/>
      <c r="O22" s="6"/>
    </row>
    <row r="23" spans="1:32" s="3" customFormat="1" x14ac:dyDescent="0.2">
      <c r="A23" s="16"/>
      <c r="B23" s="10"/>
      <c r="C23" s="10"/>
      <c r="D23" s="10"/>
      <c r="E23" s="10"/>
      <c r="F23" s="10"/>
      <c r="G23" s="10"/>
      <c r="H23" s="10"/>
      <c r="I23" s="10"/>
      <c r="J23" s="10"/>
      <c r="K23" s="10"/>
      <c r="L23" s="10"/>
      <c r="M23" s="10"/>
      <c r="N23" s="10"/>
      <c r="O23" s="6"/>
    </row>
    <row r="24" spans="1:32" s="3" customFormat="1" x14ac:dyDescent="0.2">
      <c r="A24" s="16"/>
      <c r="B24" s="10"/>
      <c r="C24" s="10"/>
      <c r="D24" s="10"/>
      <c r="E24" s="10"/>
      <c r="F24" s="10"/>
      <c r="G24" s="10"/>
      <c r="H24" s="10"/>
      <c r="I24" s="10"/>
      <c r="J24" s="10"/>
      <c r="K24" s="10"/>
      <c r="L24" s="10"/>
      <c r="M24" s="10"/>
      <c r="N24" s="10"/>
      <c r="O24" s="6"/>
      <c r="P24" s="16"/>
    </row>
    <row r="25" spans="1:32" s="3" customFormat="1" x14ac:dyDescent="0.2">
      <c r="A25" s="16"/>
      <c r="B25" s="17"/>
      <c r="C25" s="17"/>
      <c r="D25" s="17"/>
      <c r="E25" s="17"/>
      <c r="F25" s="17"/>
      <c r="G25" s="18"/>
      <c r="H25" s="18"/>
      <c r="I25" s="18"/>
      <c r="J25" s="18"/>
      <c r="K25" s="18"/>
      <c r="L25" s="18"/>
      <c r="M25" s="18"/>
      <c r="N25" s="18"/>
      <c r="O25" s="6"/>
      <c r="P25" s="16"/>
    </row>
    <row r="26" spans="1:32" s="3" customFormat="1" x14ac:dyDescent="0.2">
      <c r="A26" s="16"/>
      <c r="B26" s="17"/>
      <c r="C26" s="17"/>
      <c r="D26" s="17"/>
      <c r="E26" s="17"/>
      <c r="F26" s="17"/>
      <c r="G26" s="18"/>
      <c r="H26" s="18"/>
      <c r="I26" s="18"/>
      <c r="J26" s="18"/>
      <c r="K26" s="18"/>
      <c r="L26" s="18"/>
      <c r="M26" s="18"/>
      <c r="N26" s="18"/>
      <c r="O26" s="6"/>
      <c r="P26" s="16"/>
    </row>
    <row r="27" spans="1:32" s="3" customFormat="1" x14ac:dyDescent="0.2">
      <c r="A27" s="16"/>
      <c r="B27" s="17"/>
      <c r="C27" s="17"/>
      <c r="D27" s="17"/>
      <c r="E27" s="17"/>
      <c r="F27" s="17"/>
      <c r="G27" s="18"/>
      <c r="H27" s="18"/>
      <c r="I27" s="18"/>
      <c r="J27" s="18"/>
      <c r="K27" s="18"/>
      <c r="L27" s="18"/>
      <c r="M27" s="18"/>
      <c r="N27" s="18"/>
      <c r="O27" s="6"/>
      <c r="P27" s="16"/>
    </row>
    <row r="28" spans="1:32" s="3" customFormat="1" x14ac:dyDescent="0.2">
      <c r="A28" s="16"/>
      <c r="B28" s="17"/>
      <c r="C28" s="17"/>
      <c r="D28" s="17"/>
      <c r="E28" s="17"/>
      <c r="F28" s="17"/>
      <c r="G28" s="18"/>
      <c r="H28" s="18"/>
      <c r="I28" s="18"/>
      <c r="J28" s="18"/>
      <c r="K28" s="18"/>
      <c r="L28" s="18"/>
      <c r="M28" s="18"/>
      <c r="N28" s="18"/>
      <c r="O28" s="6"/>
      <c r="P28" s="16"/>
    </row>
    <row r="29" spans="1:32" s="3" customFormat="1" x14ac:dyDescent="0.2">
      <c r="A29" s="16"/>
      <c r="B29" s="17"/>
      <c r="C29" s="17"/>
      <c r="D29" s="17"/>
      <c r="E29" s="17"/>
      <c r="F29" s="17"/>
      <c r="G29" s="18"/>
      <c r="H29" s="18"/>
      <c r="I29" s="18"/>
      <c r="J29" s="18"/>
      <c r="K29" s="18"/>
      <c r="L29" s="18"/>
      <c r="M29" s="18"/>
      <c r="N29" s="18"/>
      <c r="O29" s="6"/>
      <c r="P29" s="16"/>
    </row>
    <row r="30" spans="1:32" s="3" customFormat="1" x14ac:dyDescent="0.2">
      <c r="A30" s="16"/>
      <c r="B30" s="17"/>
      <c r="C30" s="17"/>
      <c r="D30" s="17"/>
      <c r="E30" s="17"/>
      <c r="F30" s="17"/>
      <c r="G30" s="18"/>
      <c r="H30" s="18"/>
      <c r="I30" s="18"/>
      <c r="J30" s="18"/>
      <c r="K30" s="18"/>
      <c r="L30" s="18"/>
      <c r="M30" s="18"/>
      <c r="N30" s="18"/>
      <c r="O30" s="6"/>
      <c r="P30" s="16"/>
    </row>
    <row r="31" spans="1:32" s="3" customFormat="1" x14ac:dyDescent="0.2">
      <c r="A31" s="16"/>
      <c r="B31" s="17"/>
      <c r="C31" s="17"/>
      <c r="D31" s="17"/>
      <c r="E31" s="17"/>
      <c r="F31" s="17"/>
      <c r="G31" s="18"/>
      <c r="H31" s="18"/>
      <c r="I31" s="18"/>
      <c r="J31" s="18"/>
      <c r="K31" s="18"/>
      <c r="L31" s="18"/>
      <c r="M31" s="18"/>
      <c r="N31" s="18"/>
      <c r="O31" s="6"/>
      <c r="P31" s="16"/>
    </row>
    <row r="32" spans="1:32" s="3" customFormat="1" ht="13.5" thickBot="1" x14ac:dyDescent="0.25">
      <c r="A32" s="16"/>
      <c r="B32" s="17"/>
      <c r="C32" s="17"/>
      <c r="D32" s="17"/>
      <c r="E32" s="17"/>
      <c r="F32" s="17"/>
      <c r="G32" s="18"/>
      <c r="H32" s="18"/>
      <c r="I32" s="18"/>
      <c r="P32" s="16"/>
    </row>
    <row r="33" spans="1:16" s="3" customFormat="1" ht="16.5" customHeight="1" thickBot="1" x14ac:dyDescent="0.25">
      <c r="A33" s="161" t="s">
        <v>30</v>
      </c>
      <c r="B33" s="162"/>
      <c r="C33" s="162"/>
      <c r="D33" s="162"/>
      <c r="E33" s="162"/>
      <c r="F33" s="162"/>
      <c r="G33" s="162"/>
      <c r="H33" s="162"/>
      <c r="I33" s="162"/>
      <c r="J33" s="162"/>
      <c r="K33" s="162"/>
      <c r="L33" s="162"/>
      <c r="M33" s="162"/>
      <c r="N33" s="162"/>
      <c r="O33" s="162"/>
      <c r="P33" s="163"/>
    </row>
    <row r="34" spans="1:16" s="3" customFormat="1" ht="16.5" customHeight="1" thickBot="1" x14ac:dyDescent="0.25">
      <c r="A34" s="161" t="s">
        <v>74</v>
      </c>
      <c r="B34" s="163"/>
      <c r="C34" s="164" t="str">
        <f>+E5</f>
        <v>Encuestas de Satisfacción</v>
      </c>
      <c r="D34" s="164"/>
      <c r="E34" s="164"/>
      <c r="F34" s="164"/>
      <c r="G34" s="164"/>
      <c r="H34" s="164"/>
      <c r="I34" s="164"/>
      <c r="J34" s="165"/>
      <c r="K34" s="161" t="s">
        <v>4</v>
      </c>
      <c r="L34" s="163"/>
      <c r="M34" s="243">
        <f>+P5</f>
        <v>1</v>
      </c>
      <c r="N34" s="244"/>
      <c r="O34" s="244"/>
      <c r="P34" s="245"/>
    </row>
    <row r="35" spans="1:16" s="3" customFormat="1" ht="15" x14ac:dyDescent="0.2">
      <c r="A35" s="44" t="s">
        <v>7</v>
      </c>
      <c r="B35" s="34" t="str">
        <f>+D$10</f>
        <v>N/A</v>
      </c>
      <c r="C35" s="278"/>
      <c r="D35" s="279"/>
      <c r="E35" s="279"/>
      <c r="F35" s="279"/>
      <c r="G35" s="279"/>
      <c r="H35" s="279"/>
      <c r="I35" s="279"/>
      <c r="J35" s="279"/>
      <c r="K35" s="279"/>
      <c r="L35" s="279"/>
      <c r="M35" s="279"/>
      <c r="N35" s="279"/>
      <c r="O35" s="279"/>
      <c r="P35" s="280"/>
    </row>
    <row r="36" spans="1:16" s="3" customFormat="1" ht="15" x14ac:dyDescent="0.2">
      <c r="A36" s="24" t="s">
        <v>8</v>
      </c>
      <c r="B36" s="34" t="s">
        <v>87</v>
      </c>
      <c r="C36" s="202"/>
      <c r="D36" s="203"/>
      <c r="E36" s="203"/>
      <c r="F36" s="203"/>
      <c r="G36" s="203"/>
      <c r="H36" s="203"/>
      <c r="I36" s="203"/>
      <c r="J36" s="203"/>
      <c r="K36" s="203"/>
      <c r="L36" s="203"/>
      <c r="M36" s="203"/>
      <c r="N36" s="203"/>
      <c r="O36" s="203"/>
      <c r="P36" s="204"/>
    </row>
    <row r="37" spans="1:16" s="3" customFormat="1" ht="15" x14ac:dyDescent="0.2">
      <c r="A37" s="24" t="s">
        <v>9</v>
      </c>
      <c r="B37" s="34" t="s">
        <v>87</v>
      </c>
      <c r="C37" s="202"/>
      <c r="D37" s="203"/>
      <c r="E37" s="203"/>
      <c r="F37" s="203"/>
      <c r="G37" s="203"/>
      <c r="H37" s="203"/>
      <c r="I37" s="203"/>
      <c r="J37" s="203"/>
      <c r="K37" s="203"/>
      <c r="L37" s="203"/>
      <c r="M37" s="203"/>
      <c r="N37" s="203"/>
      <c r="O37" s="203"/>
      <c r="P37" s="204"/>
    </row>
    <row r="38" spans="1:16" s="3" customFormat="1" ht="15" x14ac:dyDescent="0.2">
      <c r="A38" s="24" t="s">
        <v>10</v>
      </c>
      <c r="B38" s="34" t="s">
        <v>87</v>
      </c>
      <c r="C38" s="202"/>
      <c r="D38" s="203"/>
      <c r="E38" s="203"/>
      <c r="F38" s="203"/>
      <c r="G38" s="203"/>
      <c r="H38" s="203"/>
      <c r="I38" s="203"/>
      <c r="J38" s="203"/>
      <c r="K38" s="203"/>
      <c r="L38" s="203"/>
      <c r="M38" s="203"/>
      <c r="N38" s="203"/>
      <c r="O38" s="203"/>
      <c r="P38" s="204"/>
    </row>
    <row r="39" spans="1:16" s="3" customFormat="1" ht="15" x14ac:dyDescent="0.2">
      <c r="A39" s="24" t="s">
        <v>11</v>
      </c>
      <c r="B39" s="34" t="s">
        <v>87</v>
      </c>
      <c r="C39" s="202"/>
      <c r="D39" s="203"/>
      <c r="E39" s="203"/>
      <c r="F39" s="203"/>
      <c r="G39" s="203"/>
      <c r="H39" s="203"/>
      <c r="I39" s="203"/>
      <c r="J39" s="203"/>
      <c r="K39" s="203"/>
      <c r="L39" s="203"/>
      <c r="M39" s="203"/>
      <c r="N39" s="203"/>
      <c r="O39" s="203"/>
      <c r="P39" s="204"/>
    </row>
    <row r="40" spans="1:16" s="3" customFormat="1" ht="15" x14ac:dyDescent="0.2">
      <c r="A40" s="24" t="s">
        <v>12</v>
      </c>
      <c r="B40" s="34" t="s">
        <v>87</v>
      </c>
      <c r="C40" s="202"/>
      <c r="D40" s="203"/>
      <c r="E40" s="203"/>
      <c r="F40" s="203"/>
      <c r="G40" s="203"/>
      <c r="H40" s="203"/>
      <c r="I40" s="203"/>
      <c r="J40" s="203"/>
      <c r="K40" s="203"/>
      <c r="L40" s="203"/>
      <c r="M40" s="203"/>
      <c r="N40" s="203"/>
      <c r="O40" s="203"/>
      <c r="P40" s="204"/>
    </row>
    <row r="41" spans="1:16" s="3" customFormat="1" ht="15" x14ac:dyDescent="0.2">
      <c r="A41" s="24" t="s">
        <v>13</v>
      </c>
      <c r="B41" s="34" t="s">
        <v>87</v>
      </c>
      <c r="C41" s="202"/>
      <c r="D41" s="203"/>
      <c r="E41" s="203"/>
      <c r="F41" s="203"/>
      <c r="G41" s="203"/>
      <c r="H41" s="203"/>
      <c r="I41" s="203"/>
      <c r="J41" s="203"/>
      <c r="K41" s="203"/>
      <c r="L41" s="203"/>
      <c r="M41" s="203"/>
      <c r="N41" s="203"/>
      <c r="O41" s="203"/>
      <c r="P41" s="204"/>
    </row>
    <row r="42" spans="1:16" s="3" customFormat="1" ht="15" x14ac:dyDescent="0.2">
      <c r="A42" s="24" t="s">
        <v>14</v>
      </c>
      <c r="B42" s="34" t="s">
        <v>87</v>
      </c>
      <c r="C42" s="202"/>
      <c r="D42" s="203"/>
      <c r="E42" s="203"/>
      <c r="F42" s="203"/>
      <c r="G42" s="203"/>
      <c r="H42" s="203"/>
      <c r="I42" s="203"/>
      <c r="J42" s="203"/>
      <c r="K42" s="203"/>
      <c r="L42" s="203"/>
      <c r="M42" s="203"/>
      <c r="N42" s="203"/>
      <c r="O42" s="203"/>
      <c r="P42" s="204"/>
    </row>
    <row r="43" spans="1:16" s="3" customFormat="1" ht="15" x14ac:dyDescent="0.2">
      <c r="A43" s="24" t="s">
        <v>15</v>
      </c>
      <c r="B43" s="34" t="s">
        <v>87</v>
      </c>
      <c r="C43" s="202"/>
      <c r="D43" s="203"/>
      <c r="E43" s="203"/>
      <c r="F43" s="203"/>
      <c r="G43" s="203"/>
      <c r="H43" s="203"/>
      <c r="I43" s="203"/>
      <c r="J43" s="203"/>
      <c r="K43" s="203"/>
      <c r="L43" s="203"/>
      <c r="M43" s="203"/>
      <c r="N43" s="203"/>
      <c r="O43" s="203"/>
      <c r="P43" s="204"/>
    </row>
    <row r="44" spans="1:16" s="3" customFormat="1" ht="15" x14ac:dyDescent="0.2">
      <c r="A44" s="24" t="s">
        <v>16</v>
      </c>
      <c r="B44" s="34" t="s">
        <v>87</v>
      </c>
      <c r="C44" s="202"/>
      <c r="D44" s="203"/>
      <c r="E44" s="203"/>
      <c r="F44" s="203"/>
      <c r="G44" s="203"/>
      <c r="H44" s="203"/>
      <c r="I44" s="203"/>
      <c r="J44" s="203"/>
      <c r="K44" s="203"/>
      <c r="L44" s="203"/>
      <c r="M44" s="203"/>
      <c r="N44" s="203"/>
      <c r="O44" s="203"/>
      <c r="P44" s="204"/>
    </row>
    <row r="45" spans="1:16" s="3" customFormat="1" ht="15" x14ac:dyDescent="0.2">
      <c r="A45" s="24" t="s">
        <v>17</v>
      </c>
      <c r="B45" s="34" t="s">
        <v>87</v>
      </c>
      <c r="C45" s="202"/>
      <c r="D45" s="203"/>
      <c r="E45" s="203"/>
      <c r="F45" s="203"/>
      <c r="G45" s="203"/>
      <c r="H45" s="203"/>
      <c r="I45" s="203"/>
      <c r="J45" s="203"/>
      <c r="K45" s="203"/>
      <c r="L45" s="203"/>
      <c r="M45" s="203"/>
      <c r="N45" s="203"/>
      <c r="O45" s="203"/>
      <c r="P45" s="204"/>
    </row>
    <row r="46" spans="1:16" s="3" customFormat="1" ht="15.75" thickBot="1" x14ac:dyDescent="0.25">
      <c r="A46" s="20" t="s">
        <v>18</v>
      </c>
      <c r="B46" s="35"/>
      <c r="C46" s="199"/>
      <c r="D46" s="200"/>
      <c r="E46" s="200"/>
      <c r="F46" s="200"/>
      <c r="G46" s="200"/>
      <c r="H46" s="200"/>
      <c r="I46" s="200"/>
      <c r="J46" s="200"/>
      <c r="K46" s="200"/>
      <c r="L46" s="200"/>
      <c r="M46" s="200"/>
      <c r="N46" s="200"/>
      <c r="O46" s="200"/>
      <c r="P46" s="201"/>
    </row>
    <row r="47" spans="1:16" s="3" customFormat="1" x14ac:dyDescent="0.2">
      <c r="A47" s="16"/>
      <c r="B47" s="17"/>
      <c r="C47" s="17"/>
      <c r="D47" s="17"/>
      <c r="E47" s="17"/>
      <c r="F47" s="17"/>
      <c r="G47" s="18"/>
      <c r="H47" s="18"/>
      <c r="I47" s="18"/>
      <c r="J47" s="18"/>
      <c r="K47" s="18"/>
      <c r="L47" s="18"/>
      <c r="M47" s="18"/>
      <c r="N47" s="18"/>
      <c r="O47" s="6"/>
      <c r="P47" s="16"/>
    </row>
    <row r="48" spans="1:16" s="3" customFormat="1" x14ac:dyDescent="0.2">
      <c r="A48" s="16"/>
      <c r="B48" s="239"/>
      <c r="C48" s="239"/>
      <c r="D48" s="239"/>
      <c r="E48" s="239"/>
      <c r="F48" s="239"/>
      <c r="G48" s="240"/>
      <c r="H48" s="240"/>
      <c r="I48" s="240"/>
      <c r="J48" s="240"/>
      <c r="K48" s="240"/>
      <c r="L48" s="240"/>
      <c r="M48" s="240"/>
      <c r="N48" s="240"/>
      <c r="O48" s="6"/>
      <c r="P48" s="16"/>
    </row>
    <row r="49" spans="1:32" s="3" customFormat="1" ht="0.6" customHeight="1" x14ac:dyDescent="0.2">
      <c r="A49" s="19" t="s">
        <v>20</v>
      </c>
      <c r="B49" s="239"/>
      <c r="C49" s="239"/>
      <c r="D49" s="239"/>
      <c r="E49" s="239"/>
      <c r="F49" s="239"/>
      <c r="G49" s="240"/>
      <c r="H49" s="240"/>
      <c r="I49" s="240"/>
      <c r="J49" s="240"/>
      <c r="K49" s="240"/>
      <c r="L49" s="240"/>
      <c r="M49" s="240"/>
      <c r="N49" s="240"/>
      <c r="O49" s="6"/>
      <c r="P49" s="16"/>
    </row>
    <row r="50" spans="1:32" s="3" customFormat="1" ht="0.6" customHeight="1" x14ac:dyDescent="0.2">
      <c r="A50" s="19" t="s">
        <v>21</v>
      </c>
      <c r="B50" s="6"/>
      <c r="C50" s="6"/>
      <c r="D50" s="6"/>
      <c r="E50" s="6"/>
      <c r="F50" s="6"/>
      <c r="G50" s="6"/>
      <c r="H50" s="6"/>
      <c r="I50" s="6"/>
      <c r="J50" s="6"/>
      <c r="K50" s="6"/>
      <c r="L50" s="6"/>
      <c r="M50" s="6"/>
      <c r="N50" s="6"/>
      <c r="O50" s="6"/>
      <c r="P50" s="16"/>
    </row>
    <row r="51" spans="1:32" s="3" customFormat="1" ht="0.6" customHeight="1" x14ac:dyDescent="0.2">
      <c r="A51" s="19" t="s">
        <v>22</v>
      </c>
      <c r="B51" s="8"/>
      <c r="C51" s="8"/>
      <c r="D51" s="8"/>
      <c r="E51" s="8"/>
      <c r="F51" s="8"/>
      <c r="G51" s="8"/>
      <c r="H51" s="8"/>
      <c r="I51" s="8"/>
      <c r="J51" s="8"/>
      <c r="K51" s="8"/>
      <c r="L51" s="8"/>
      <c r="M51" s="8"/>
      <c r="N51" s="8"/>
      <c r="O51" s="8"/>
      <c r="Q51" s="4"/>
      <c r="R51" s="4"/>
      <c r="S51" s="5"/>
      <c r="T51" s="5"/>
      <c r="U51" s="5"/>
      <c r="V51" s="5"/>
      <c r="W51" s="5"/>
      <c r="X51" s="5"/>
      <c r="Y51" s="5"/>
      <c r="Z51" s="5"/>
      <c r="AA51" s="5"/>
      <c r="AB51" s="5"/>
      <c r="AC51" s="5"/>
      <c r="AD51" s="5"/>
      <c r="AE51" s="5"/>
      <c r="AF51" s="4"/>
    </row>
    <row r="52" spans="1:32" s="3" customFormat="1" ht="0.6" customHeight="1" x14ac:dyDescent="0.2">
      <c r="A52" s="19" t="s">
        <v>23</v>
      </c>
      <c r="B52" s="8"/>
      <c r="C52" s="8"/>
      <c r="D52" s="8"/>
      <c r="E52" s="8"/>
      <c r="F52" s="8"/>
      <c r="G52" s="8"/>
      <c r="H52" s="8"/>
      <c r="I52" s="8"/>
      <c r="J52" s="8"/>
      <c r="K52" s="8"/>
      <c r="L52" s="8"/>
      <c r="M52" s="8"/>
      <c r="N52" s="8"/>
      <c r="O52" s="8"/>
      <c r="Q52" s="4"/>
      <c r="R52" s="4"/>
      <c r="S52" s="5"/>
      <c r="T52" s="5"/>
      <c r="U52" s="5"/>
      <c r="V52" s="5"/>
      <c r="W52" s="5"/>
      <c r="X52" s="5"/>
      <c r="Y52" s="5"/>
      <c r="Z52" s="5"/>
      <c r="AA52" s="5"/>
      <c r="AB52" s="5"/>
      <c r="AC52" s="5"/>
      <c r="AD52" s="5"/>
      <c r="AE52" s="5"/>
      <c r="AF52" s="4"/>
    </row>
    <row r="53" spans="1:32" s="3" customFormat="1" ht="0.6" customHeight="1" x14ac:dyDescent="0.2">
      <c r="A53" s="19" t="s">
        <v>24</v>
      </c>
      <c r="B53" s="8"/>
      <c r="C53" s="8"/>
      <c r="D53" s="8"/>
      <c r="E53" s="8"/>
      <c r="F53" s="8"/>
      <c r="G53" s="8"/>
      <c r="H53" s="8"/>
      <c r="I53" s="8"/>
      <c r="J53" s="8"/>
      <c r="K53" s="8"/>
      <c r="L53" s="8"/>
      <c r="M53" s="8"/>
      <c r="N53" s="8"/>
      <c r="O53" s="8"/>
      <c r="Q53" s="4"/>
      <c r="R53" s="4"/>
      <c r="S53" s="5"/>
      <c r="T53" s="5"/>
      <c r="U53" s="5"/>
      <c r="V53" s="5"/>
      <c r="W53" s="5"/>
      <c r="X53" s="5"/>
      <c r="Y53" s="5"/>
      <c r="Z53" s="5"/>
      <c r="AA53" s="5"/>
      <c r="AB53" s="5"/>
      <c r="AC53" s="5"/>
      <c r="AD53" s="5"/>
      <c r="AE53" s="5"/>
      <c r="AF53" s="4"/>
    </row>
    <row r="54" spans="1:32" s="3" customFormat="1" ht="0.6" customHeight="1" x14ac:dyDescent="0.2">
      <c r="A54" s="19" t="s">
        <v>25</v>
      </c>
      <c r="B54" s="8"/>
      <c r="C54" s="8"/>
      <c r="D54" s="8"/>
      <c r="E54" s="8"/>
      <c r="F54" s="8"/>
      <c r="G54" s="8"/>
      <c r="H54" s="8"/>
      <c r="I54" s="8"/>
      <c r="J54" s="8"/>
      <c r="K54" s="8"/>
      <c r="L54" s="8"/>
      <c r="M54" s="8"/>
      <c r="N54" s="8"/>
      <c r="O54" s="8"/>
      <c r="Q54" s="4"/>
      <c r="R54" s="4"/>
      <c r="S54" s="5"/>
      <c r="T54" s="5"/>
      <c r="U54" s="5"/>
      <c r="V54" s="5"/>
      <c r="W54" s="5"/>
      <c r="X54" s="5"/>
      <c r="Y54" s="5"/>
      <c r="Z54" s="5"/>
      <c r="AA54" s="5"/>
      <c r="AB54" s="5"/>
      <c r="AC54" s="5"/>
      <c r="AD54" s="5"/>
      <c r="AE54" s="5"/>
      <c r="AF54" s="4"/>
    </row>
    <row r="55" spans="1:32" s="3" customFormat="1" ht="0.6" customHeight="1" x14ac:dyDescent="0.2">
      <c r="A55" s="19" t="s">
        <v>26</v>
      </c>
      <c r="B55" s="8"/>
      <c r="C55" s="8"/>
      <c r="D55" s="8"/>
      <c r="E55" s="8"/>
      <c r="F55" s="8"/>
      <c r="G55" s="8"/>
      <c r="H55" s="8"/>
      <c r="I55" s="8"/>
      <c r="J55" s="8"/>
      <c r="K55" s="8"/>
      <c r="L55" s="8"/>
      <c r="M55" s="8"/>
      <c r="N55" s="8"/>
      <c r="O55" s="8"/>
      <c r="Q55" s="4"/>
      <c r="R55" s="4"/>
      <c r="S55" s="5"/>
      <c r="T55" s="5"/>
      <c r="U55" s="5"/>
      <c r="V55" s="5"/>
      <c r="W55" s="5"/>
      <c r="X55" s="5"/>
      <c r="Y55" s="5"/>
      <c r="Z55" s="5"/>
      <c r="AA55" s="5"/>
      <c r="AB55" s="5"/>
      <c r="AC55" s="5"/>
      <c r="AD55" s="5"/>
      <c r="AE55" s="5"/>
      <c r="AF55" s="4"/>
    </row>
    <row r="56" spans="1:32" s="3" customFormat="1" ht="0.6" customHeight="1" x14ac:dyDescent="0.25">
      <c r="A56" s="19" t="s">
        <v>27</v>
      </c>
      <c r="B56" s="12"/>
      <c r="C56" s="12"/>
      <c r="D56" s="12"/>
      <c r="E56" s="12"/>
      <c r="F56" s="12"/>
      <c r="G56" s="8"/>
    </row>
    <row r="57" spans="1:32" s="3" customFormat="1" ht="0.6" customHeight="1" x14ac:dyDescent="0.2">
      <c r="A57" s="19" t="s">
        <v>28</v>
      </c>
      <c r="B57" s="14"/>
      <c r="C57" s="14"/>
      <c r="D57" s="14"/>
      <c r="E57" s="14"/>
      <c r="F57" s="8"/>
      <c r="G57" s="8"/>
    </row>
    <row r="58" spans="1:32" s="3" customFormat="1" x14ac:dyDescent="0.2">
      <c r="B58" s="8"/>
      <c r="C58" s="8"/>
      <c r="D58" s="8"/>
      <c r="E58" s="8"/>
      <c r="F58" s="8"/>
      <c r="G58" s="8"/>
    </row>
    <row r="59" spans="1:32" s="3" customFormat="1" x14ac:dyDescent="0.2">
      <c r="B59" s="13"/>
      <c r="C59" s="13"/>
      <c r="D59" s="13"/>
      <c r="E59" s="13"/>
      <c r="F59" s="13"/>
      <c r="G59" s="8"/>
    </row>
    <row r="60" spans="1:32" s="3" customFormat="1" x14ac:dyDescent="0.2">
      <c r="B60" s="8"/>
      <c r="C60" s="8"/>
      <c r="D60" s="8"/>
      <c r="E60" s="8"/>
      <c r="F60" s="8"/>
      <c r="G60" s="8"/>
    </row>
    <row r="61" spans="1:32" s="3" customFormat="1" x14ac:dyDescent="0.2">
      <c r="B61" s="14"/>
      <c r="C61" s="8"/>
      <c r="D61" s="8"/>
      <c r="E61" s="8"/>
      <c r="F61" s="8"/>
      <c r="G61" s="8"/>
    </row>
    <row r="62" spans="1:32" s="3" customFormat="1" x14ac:dyDescent="0.2">
      <c r="B62" s="14"/>
      <c r="C62" s="8"/>
      <c r="D62" s="8"/>
      <c r="E62" s="8"/>
      <c r="F62" s="8"/>
      <c r="G62" s="8"/>
    </row>
    <row r="63" spans="1:32" s="3" customFormat="1" x14ac:dyDescent="0.2">
      <c r="B63" s="14"/>
      <c r="C63" s="8"/>
      <c r="D63" s="8"/>
      <c r="E63" s="8"/>
      <c r="F63" s="8"/>
      <c r="G63" s="8"/>
    </row>
    <row r="64" spans="1:32" s="3" customFormat="1" x14ac:dyDescent="0.2">
      <c r="B64" s="14"/>
      <c r="C64" s="8"/>
      <c r="D64" s="8"/>
      <c r="E64" s="8"/>
      <c r="F64" s="8"/>
      <c r="G64" s="8"/>
    </row>
    <row r="65" spans="2:7" s="3" customFormat="1" x14ac:dyDescent="0.2">
      <c r="B65" s="14"/>
      <c r="C65" s="8"/>
      <c r="D65" s="8"/>
      <c r="E65" s="8"/>
      <c r="F65" s="8"/>
      <c r="G65" s="8"/>
    </row>
    <row r="66" spans="2:7" s="3" customFormat="1" x14ac:dyDescent="0.2">
      <c r="B66" s="14"/>
      <c r="C66" s="8"/>
      <c r="D66" s="8"/>
      <c r="E66" s="8"/>
      <c r="F66" s="8"/>
      <c r="G66" s="8"/>
    </row>
    <row r="67" spans="2:7" s="3" customFormat="1" x14ac:dyDescent="0.2">
      <c r="B67" s="14"/>
    </row>
    <row r="68" spans="2:7" s="3" customFormat="1" x14ac:dyDescent="0.2">
      <c r="B68" s="14"/>
    </row>
    <row r="69" spans="2:7" s="3" customFormat="1" x14ac:dyDescent="0.2">
      <c r="B69" s="14"/>
    </row>
    <row r="70" spans="2:7" s="3" customFormat="1" x14ac:dyDescent="0.2">
      <c r="B70" s="14"/>
    </row>
    <row r="71" spans="2:7" s="3" customFormat="1" x14ac:dyDescent="0.2">
      <c r="B71" s="14"/>
    </row>
    <row r="72" spans="2:7" s="3" customFormat="1" x14ac:dyDescent="0.2">
      <c r="B72" s="14"/>
    </row>
    <row r="73" spans="2:7" s="3" customFormat="1" x14ac:dyDescent="0.2">
      <c r="B73" s="14"/>
    </row>
    <row r="74" spans="2:7" s="3" customFormat="1" x14ac:dyDescent="0.2">
      <c r="B74" s="14"/>
    </row>
    <row r="75" spans="2:7" s="3" customFormat="1" x14ac:dyDescent="0.2">
      <c r="B75" s="14"/>
    </row>
    <row r="76" spans="2:7" s="3" customFormat="1" x14ac:dyDescent="0.2">
      <c r="B76" s="14"/>
    </row>
    <row r="77" spans="2:7" s="3" customFormat="1" x14ac:dyDescent="0.2">
      <c r="B77" s="14"/>
    </row>
    <row r="78" spans="2:7" s="3" customFormat="1" x14ac:dyDescent="0.2">
      <c r="B78" s="14"/>
    </row>
    <row r="79" spans="2:7" s="3" customFormat="1" x14ac:dyDescent="0.2">
      <c r="B79" s="14"/>
    </row>
    <row r="80" spans="2:7" s="3" customFormat="1" x14ac:dyDescent="0.2">
      <c r="B80" s="14"/>
    </row>
    <row r="81" spans="2:32" s="3" customFormat="1" x14ac:dyDescent="0.2">
      <c r="B81" s="14"/>
    </row>
    <row r="82" spans="2:32" s="3" customFormat="1" x14ac:dyDescent="0.2">
      <c r="B82" s="14"/>
    </row>
    <row r="83" spans="2:32" s="3" customFormat="1" x14ac:dyDescent="0.2">
      <c r="B83" s="14"/>
    </row>
    <row r="84" spans="2:32" s="3" customFormat="1" x14ac:dyDescent="0.2">
      <c r="B84" s="14"/>
    </row>
    <row r="85" spans="2:32" s="3" customFormat="1" x14ac:dyDescent="0.2">
      <c r="B85" s="14"/>
    </row>
    <row r="86" spans="2:32" s="3" customFormat="1" x14ac:dyDescent="0.2">
      <c r="B86" s="14"/>
    </row>
    <row r="87" spans="2:32" s="3" customFormat="1" x14ac:dyDescent="0.2">
      <c r="B87" s="14"/>
    </row>
    <row r="88" spans="2:32" s="3" customFormat="1" x14ac:dyDescent="0.2">
      <c r="B88" s="14"/>
    </row>
    <row r="89" spans="2:32" s="3" customFormat="1" x14ac:dyDescent="0.2">
      <c r="B89" s="14"/>
    </row>
    <row r="90" spans="2:32" s="3" customFormat="1" x14ac:dyDescent="0.2">
      <c r="B90" s="8"/>
      <c r="C90" s="8"/>
      <c r="D90" s="8"/>
      <c r="E90" s="8"/>
      <c r="F90" s="8"/>
      <c r="G90" s="8"/>
      <c r="H90" s="8"/>
      <c r="I90" s="8"/>
      <c r="J90" s="8"/>
      <c r="K90" s="8"/>
      <c r="L90" s="8"/>
      <c r="M90" s="8"/>
      <c r="N90" s="8"/>
      <c r="O90" s="8"/>
      <c r="Q90" s="4"/>
      <c r="R90" s="4"/>
      <c r="S90" s="5"/>
      <c r="T90" s="5"/>
      <c r="U90" s="5"/>
      <c r="V90" s="5"/>
      <c r="W90" s="5"/>
      <c r="X90" s="5"/>
      <c r="Y90" s="5"/>
      <c r="Z90" s="5"/>
      <c r="AA90" s="5"/>
      <c r="AB90" s="5"/>
      <c r="AC90" s="5"/>
      <c r="AD90" s="5"/>
      <c r="AE90" s="5"/>
      <c r="AF90" s="4"/>
    </row>
  </sheetData>
  <mergeCells count="44">
    <mergeCell ref="B48:F49"/>
    <mergeCell ref="G48:G49"/>
    <mergeCell ref="H48:N49"/>
    <mergeCell ref="C36:P36"/>
    <mergeCell ref="C37:P37"/>
    <mergeCell ref="C38:P38"/>
    <mergeCell ref="C39:P39"/>
    <mergeCell ref="C40:P40"/>
    <mergeCell ref="C41:P41"/>
    <mergeCell ref="C42:P42"/>
    <mergeCell ref="C43:P43"/>
    <mergeCell ref="C44:P44"/>
    <mergeCell ref="C45:P45"/>
    <mergeCell ref="C46:P46"/>
    <mergeCell ref="C35:P35"/>
    <mergeCell ref="A7:C8"/>
    <mergeCell ref="D7:P7"/>
    <mergeCell ref="A9:C9"/>
    <mergeCell ref="A10:C10"/>
    <mergeCell ref="A11:C11"/>
    <mergeCell ref="D9:O9"/>
    <mergeCell ref="D10:O10"/>
    <mergeCell ref="P9:P10"/>
    <mergeCell ref="A33:P33"/>
    <mergeCell ref="A34:B34"/>
    <mergeCell ref="C34:J34"/>
    <mergeCell ref="K34:L34"/>
    <mergeCell ref="M34:P34"/>
    <mergeCell ref="B5:D5"/>
    <mergeCell ref="E5:G5"/>
    <mergeCell ref="H5:L5"/>
    <mergeCell ref="M5:N5"/>
    <mergeCell ref="A1:C2"/>
    <mergeCell ref="D1:P1"/>
    <mergeCell ref="D2:P2"/>
    <mergeCell ref="C3:E3"/>
    <mergeCell ref="F3:H3"/>
    <mergeCell ref="J3:K3"/>
    <mergeCell ref="L3:M3"/>
    <mergeCell ref="B4:D4"/>
    <mergeCell ref="E4:G4"/>
    <mergeCell ref="H4:L4"/>
    <mergeCell ref="M4:N4"/>
    <mergeCell ref="O4:P4"/>
  </mergeCells>
  <conditionalFormatting sqref="D8:O8">
    <cfRule type="cellIs" dxfId="5" priority="5" operator="lessThan">
      <formula>#REF!</formula>
    </cfRule>
    <cfRule type="cellIs" dxfId="4" priority="6" operator="greaterThanOrEqual">
      <formula>#REF!</formula>
    </cfRule>
  </conditionalFormatting>
  <conditionalFormatting sqref="A35:A46">
    <cfRule type="cellIs" dxfId="3" priority="3" operator="lessThan">
      <formula>#REF!</formula>
    </cfRule>
    <cfRule type="cellIs" dxfId="2" priority="4" operator="greaterThanOrEqual">
      <formula>#REF!</formula>
    </cfRule>
  </conditionalFormatting>
  <conditionalFormatting sqref="P8">
    <cfRule type="cellIs" dxfId="1" priority="1" operator="lessThan">
      <formula>#REF!</formula>
    </cfRule>
    <cfRule type="cellIs" dxfId="0" priority="2"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5" xr:uid="{00000000-0002-0000-0000-000000000000}"/>
  </dataValidations>
  <pageMargins left="0.7" right="0.7" top="0.75" bottom="0.75" header="0.3" footer="0.3"/>
  <pageSetup scale="67" orientation="landscape" horizontalDpi="4294967293" r:id="rId1"/>
  <rowBreaks count="1" manualBreakCount="1">
    <brk id="49" max="16"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'Resumen Indicadores'!$C$6:$C$29</xm:f>
          </x14:formula1>
          <xm:sqref>E5:G5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29"/>
  <sheetViews>
    <sheetView showGridLines="0" view="pageBreakPreview" topLeftCell="D1" zoomScale="85" zoomScaleNormal="100" zoomScaleSheetLayoutView="85" workbookViewId="0">
      <selection activeCell="H6" sqref="H6"/>
    </sheetView>
  </sheetViews>
  <sheetFormatPr baseColWidth="10" defaultRowHeight="15" x14ac:dyDescent="0.25"/>
  <cols>
    <col min="1" max="1" width="2.7109375" customWidth="1"/>
    <col min="2" max="2" width="18.28515625" customWidth="1"/>
    <col min="3" max="3" width="39.85546875" bestFit="1" customWidth="1"/>
    <col min="4" max="4" width="31.42578125" customWidth="1"/>
    <col min="6" max="6" width="2" bestFit="1" customWidth="1"/>
    <col min="7" max="7" width="5.85546875" bestFit="1" customWidth="1"/>
    <col min="8" max="19" width="9.140625" customWidth="1"/>
    <col min="21" max="21" width="11" customWidth="1"/>
  </cols>
  <sheetData>
    <row r="1" spans="2:21" ht="25.5" customHeight="1" x14ac:dyDescent="0.25">
      <c r="B1" s="291"/>
      <c r="C1" s="294" t="s">
        <v>0</v>
      </c>
      <c r="D1" s="295"/>
      <c r="E1" s="295"/>
      <c r="F1" s="295"/>
      <c r="G1" s="295"/>
      <c r="H1" s="295"/>
      <c r="I1" s="295"/>
      <c r="J1" s="295"/>
      <c r="K1" s="295"/>
      <c r="L1" s="295"/>
      <c r="M1" s="295"/>
      <c r="N1" s="295"/>
      <c r="O1" s="295"/>
      <c r="P1" s="295"/>
      <c r="Q1" s="296"/>
    </row>
    <row r="2" spans="2:21" ht="25.5" customHeight="1" x14ac:dyDescent="0.25">
      <c r="B2" s="292"/>
      <c r="C2" s="297"/>
      <c r="D2" s="298"/>
      <c r="E2" s="298"/>
      <c r="F2" s="298"/>
      <c r="G2" s="298"/>
      <c r="H2" s="298"/>
      <c r="I2" s="298"/>
      <c r="J2" s="298"/>
      <c r="K2" s="298"/>
      <c r="L2" s="298"/>
      <c r="M2" s="298"/>
      <c r="N2" s="298"/>
      <c r="O2" s="298"/>
      <c r="P2" s="298"/>
      <c r="Q2" s="299"/>
    </row>
    <row r="3" spans="2:21" ht="25.5" customHeight="1" thickBot="1" x14ac:dyDescent="0.3">
      <c r="B3" s="293"/>
      <c r="C3" s="300"/>
      <c r="D3" s="301"/>
      <c r="E3" s="301"/>
      <c r="F3" s="301"/>
      <c r="G3" s="301"/>
      <c r="H3" s="301"/>
      <c r="I3" s="301"/>
      <c r="J3" s="301"/>
      <c r="K3" s="301"/>
      <c r="L3" s="301"/>
      <c r="M3" s="301"/>
      <c r="N3" s="301"/>
      <c r="O3" s="301"/>
      <c r="P3" s="301"/>
      <c r="Q3" s="302"/>
    </row>
    <row r="4" spans="2:21" ht="30.75" customHeight="1" thickBot="1" x14ac:dyDescent="0.3"/>
    <row r="5" spans="2:21" ht="16.5" customHeight="1" thickBot="1" x14ac:dyDescent="0.3">
      <c r="B5" s="95" t="s">
        <v>106</v>
      </c>
      <c r="C5" s="72" t="s">
        <v>74</v>
      </c>
      <c r="D5" s="73" t="s">
        <v>19</v>
      </c>
      <c r="E5" s="73" t="s">
        <v>3</v>
      </c>
      <c r="F5" s="289" t="s">
        <v>4</v>
      </c>
      <c r="G5" s="290"/>
      <c r="H5" s="97" t="s">
        <v>7</v>
      </c>
      <c r="I5" s="98" t="s">
        <v>8</v>
      </c>
      <c r="J5" s="98" t="s">
        <v>9</v>
      </c>
      <c r="K5" s="98" t="s">
        <v>10</v>
      </c>
      <c r="L5" s="98" t="s">
        <v>11</v>
      </c>
      <c r="M5" s="98" t="s">
        <v>12</v>
      </c>
      <c r="N5" s="98" t="s">
        <v>13</v>
      </c>
      <c r="O5" s="98" t="s">
        <v>14</v>
      </c>
      <c r="P5" s="98" t="s">
        <v>15</v>
      </c>
      <c r="Q5" s="98" t="s">
        <v>16</v>
      </c>
      <c r="R5" s="98" t="s">
        <v>17</v>
      </c>
      <c r="S5" s="99" t="s">
        <v>18</v>
      </c>
      <c r="T5" s="100" t="s">
        <v>107</v>
      </c>
    </row>
    <row r="6" spans="2:21" ht="45.75" thickBot="1" x14ac:dyDescent="0.3">
      <c r="B6" s="101" t="s">
        <v>32</v>
      </c>
      <c r="C6" s="140" t="s">
        <v>33</v>
      </c>
      <c r="D6" s="51" t="s">
        <v>79</v>
      </c>
      <c r="E6" s="51" t="s">
        <v>58</v>
      </c>
      <c r="F6" s="51" t="s">
        <v>59</v>
      </c>
      <c r="G6" s="102">
        <v>0.8</v>
      </c>
      <c r="H6" s="108"/>
      <c r="I6" s="109"/>
      <c r="J6" s="109"/>
      <c r="K6" s="109"/>
      <c r="L6" s="109"/>
      <c r="M6" s="109"/>
      <c r="N6" s="109"/>
      <c r="O6" s="109"/>
      <c r="P6" s="109"/>
      <c r="Q6" s="109"/>
      <c r="R6" s="109"/>
      <c r="S6" s="107"/>
      <c r="T6" s="107" t="e">
        <f>+#REF!</f>
        <v>#REF!</v>
      </c>
      <c r="U6" s="106" t="s">
        <v>32</v>
      </c>
    </row>
    <row r="7" spans="2:21" ht="45" x14ac:dyDescent="0.25">
      <c r="B7" s="303" t="s">
        <v>34</v>
      </c>
      <c r="C7" s="143" t="s">
        <v>35</v>
      </c>
      <c r="D7" s="25" t="s">
        <v>77</v>
      </c>
      <c r="E7" s="25" t="s">
        <v>64</v>
      </c>
      <c r="F7" s="25" t="s">
        <v>59</v>
      </c>
      <c r="G7" s="84">
        <v>0.8</v>
      </c>
      <c r="H7" s="111"/>
      <c r="I7" s="112"/>
      <c r="J7" s="141"/>
      <c r="K7" s="112"/>
      <c r="L7" s="112"/>
      <c r="M7" s="141"/>
      <c r="N7" s="112"/>
      <c r="O7" s="112"/>
      <c r="P7" s="141"/>
      <c r="Q7" s="112"/>
      <c r="R7" s="112"/>
      <c r="S7" s="142"/>
      <c r="T7" s="144" t="e">
        <f>+#REF!</f>
        <v>#REF!</v>
      </c>
      <c r="U7" s="106" t="s">
        <v>34</v>
      </c>
    </row>
    <row r="8" spans="2:21" ht="30" x14ac:dyDescent="0.25">
      <c r="B8" s="305"/>
      <c r="C8" s="76" t="s">
        <v>36</v>
      </c>
      <c r="D8" s="27" t="s">
        <v>85</v>
      </c>
      <c r="E8" s="27" t="s">
        <v>58</v>
      </c>
      <c r="F8" s="27" t="s">
        <v>60</v>
      </c>
      <c r="G8" s="85">
        <v>1</v>
      </c>
      <c r="H8" s="115"/>
      <c r="I8" s="116"/>
      <c r="J8" s="116"/>
      <c r="K8" s="116"/>
      <c r="L8" s="116"/>
      <c r="M8" s="116"/>
      <c r="N8" s="116"/>
      <c r="O8" s="116"/>
      <c r="P8" s="116"/>
      <c r="Q8" s="116"/>
      <c r="R8" s="116"/>
      <c r="S8" s="117"/>
      <c r="T8" s="118" t="e">
        <f>+#REF!</f>
        <v>#REF!</v>
      </c>
      <c r="U8" s="106" t="s">
        <v>34</v>
      </c>
    </row>
    <row r="9" spans="2:21" x14ac:dyDescent="0.25">
      <c r="B9" s="305"/>
      <c r="C9" s="76" t="s">
        <v>37</v>
      </c>
      <c r="D9" s="27" t="s">
        <v>65</v>
      </c>
      <c r="E9" s="27" t="s">
        <v>61</v>
      </c>
      <c r="F9" s="27" t="s">
        <v>59</v>
      </c>
      <c r="G9" s="86">
        <v>0.7</v>
      </c>
      <c r="H9" s="145"/>
      <c r="I9" s="116"/>
      <c r="J9" s="116"/>
      <c r="K9" s="116"/>
      <c r="L9" s="116"/>
      <c r="M9" s="116"/>
      <c r="N9" s="116"/>
      <c r="O9" s="116"/>
      <c r="P9" s="116"/>
      <c r="Q9" s="116"/>
      <c r="R9" s="116"/>
      <c r="S9" s="117"/>
      <c r="T9" s="118"/>
      <c r="U9" s="106" t="s">
        <v>34</v>
      </c>
    </row>
    <row r="10" spans="2:21" x14ac:dyDescent="0.25">
      <c r="B10" s="305"/>
      <c r="C10" s="77" t="s">
        <v>38</v>
      </c>
      <c r="D10" s="26" t="s">
        <v>83</v>
      </c>
      <c r="E10" s="30" t="s">
        <v>58</v>
      </c>
      <c r="F10" s="26" t="s">
        <v>62</v>
      </c>
      <c r="G10" s="87">
        <v>1.85</v>
      </c>
      <c r="H10" s="145"/>
      <c r="I10" s="116"/>
      <c r="J10" s="116"/>
      <c r="K10" s="116"/>
      <c r="L10" s="116"/>
      <c r="M10" s="116"/>
      <c r="N10" s="116"/>
      <c r="O10" s="116"/>
      <c r="P10" s="116"/>
      <c r="Q10" s="116"/>
      <c r="R10" s="116"/>
      <c r="S10" s="146"/>
      <c r="T10" s="118"/>
      <c r="U10" s="106" t="s">
        <v>34</v>
      </c>
    </row>
    <row r="11" spans="2:21" x14ac:dyDescent="0.25">
      <c r="B11" s="305"/>
      <c r="C11" s="77" t="s">
        <v>39</v>
      </c>
      <c r="D11" s="26" t="s">
        <v>84</v>
      </c>
      <c r="E11" s="30" t="s">
        <v>58</v>
      </c>
      <c r="F11" s="26" t="s">
        <v>62</v>
      </c>
      <c r="G11" s="88">
        <v>67</v>
      </c>
      <c r="H11" s="145"/>
      <c r="I11" s="116"/>
      <c r="J11" s="116"/>
      <c r="K11" s="116"/>
      <c r="L11" s="116"/>
      <c r="M11" s="116"/>
      <c r="N11" s="116"/>
      <c r="O11" s="116"/>
      <c r="P11" s="116"/>
      <c r="Q11" s="116"/>
      <c r="R11" s="116"/>
      <c r="S11" s="146"/>
      <c r="T11" s="118"/>
      <c r="U11" s="106" t="s">
        <v>34</v>
      </c>
    </row>
    <row r="12" spans="2:21" ht="30" x14ac:dyDescent="0.25">
      <c r="B12" s="305"/>
      <c r="C12" s="77" t="s">
        <v>40</v>
      </c>
      <c r="D12" s="26" t="s">
        <v>40</v>
      </c>
      <c r="E12" s="30" t="s">
        <v>58</v>
      </c>
      <c r="F12" s="26" t="s">
        <v>59</v>
      </c>
      <c r="G12" s="88">
        <v>117</v>
      </c>
      <c r="H12" s="145"/>
      <c r="I12" s="116"/>
      <c r="J12" s="116"/>
      <c r="K12" s="116"/>
      <c r="L12" s="116"/>
      <c r="M12" s="116"/>
      <c r="N12" s="116"/>
      <c r="O12" s="116"/>
      <c r="P12" s="116"/>
      <c r="Q12" s="116"/>
      <c r="R12" s="116"/>
      <c r="S12" s="146"/>
      <c r="T12" s="118"/>
      <c r="U12" s="106" t="s">
        <v>34</v>
      </c>
    </row>
    <row r="13" spans="2:21" ht="15.75" thickBot="1" x14ac:dyDescent="0.3">
      <c r="B13" s="304"/>
      <c r="C13" s="78" t="s">
        <v>88</v>
      </c>
      <c r="D13" s="28" t="s">
        <v>89</v>
      </c>
      <c r="E13" s="33" t="s">
        <v>58</v>
      </c>
      <c r="F13" s="33" t="s">
        <v>59</v>
      </c>
      <c r="G13" s="89">
        <v>0.1</v>
      </c>
      <c r="H13" s="119"/>
      <c r="I13" s="120"/>
      <c r="J13" s="120"/>
      <c r="K13" s="120"/>
      <c r="L13" s="120"/>
      <c r="M13" s="120"/>
      <c r="N13" s="120"/>
      <c r="O13" s="120"/>
      <c r="P13" s="120"/>
      <c r="Q13" s="120"/>
      <c r="R13" s="120"/>
      <c r="S13" s="121"/>
      <c r="T13" s="122"/>
      <c r="U13" s="106" t="s">
        <v>34</v>
      </c>
    </row>
    <row r="14" spans="2:21" ht="45" x14ac:dyDescent="0.25">
      <c r="B14" s="306" t="s">
        <v>41</v>
      </c>
      <c r="C14" s="80" t="s">
        <v>42</v>
      </c>
      <c r="D14" s="29" t="s">
        <v>76</v>
      </c>
      <c r="E14" s="29" t="s">
        <v>58</v>
      </c>
      <c r="F14" s="29" t="s">
        <v>59</v>
      </c>
      <c r="G14" s="94">
        <v>1</v>
      </c>
      <c r="H14" s="123"/>
      <c r="I14" s="124"/>
      <c r="J14" s="124"/>
      <c r="K14" s="124"/>
      <c r="L14" s="124"/>
      <c r="M14" s="124"/>
      <c r="N14" s="124"/>
      <c r="O14" s="124"/>
      <c r="P14" s="124"/>
      <c r="Q14" s="124"/>
      <c r="R14" s="124"/>
      <c r="S14" s="125"/>
      <c r="T14" s="126"/>
      <c r="U14" s="106" t="s">
        <v>41</v>
      </c>
    </row>
    <row r="15" spans="2:21" ht="45" x14ac:dyDescent="0.25">
      <c r="B15" s="306"/>
      <c r="C15" s="76" t="s">
        <v>92</v>
      </c>
      <c r="D15" s="27" t="s">
        <v>93</v>
      </c>
      <c r="E15" s="27" t="s">
        <v>61</v>
      </c>
      <c r="F15" s="26" t="s">
        <v>97</v>
      </c>
      <c r="G15" s="90">
        <v>1</v>
      </c>
      <c r="H15" s="115">
        <f>+'T.Rta+Cant. Q&amp;R'!D13</f>
        <v>0</v>
      </c>
      <c r="I15" s="116">
        <f>+'T.Rta+Cant. Q&amp;R'!E13</f>
        <v>1</v>
      </c>
      <c r="J15" s="116">
        <f>+'T.Rta+Cant. Q&amp;R'!F13</f>
        <v>1</v>
      </c>
      <c r="K15" s="116">
        <f>+'T.Rta+Cant. Q&amp;R'!G13</f>
        <v>0</v>
      </c>
      <c r="L15" s="116">
        <f>+'T.Rta+Cant. Q&amp;R'!H13</f>
        <v>0</v>
      </c>
      <c r="M15" s="116">
        <f>+'T.Rta+Cant. Q&amp;R'!I13</f>
        <v>1</v>
      </c>
      <c r="N15" s="116" t="str">
        <f>+'T.Rta+Cant. Q&amp;R'!J13</f>
        <v>N/A</v>
      </c>
      <c r="O15" s="116" t="str">
        <f>+'T.Rta+Cant. Q&amp;R'!K13</f>
        <v>N/A</v>
      </c>
      <c r="P15" s="116" t="str">
        <f>+'T.Rta+Cant. Q&amp;R'!L13</f>
        <v>N/A</v>
      </c>
      <c r="Q15" s="116" t="str">
        <f>+'T.Rta+Cant. Q&amp;R'!M13</f>
        <v>N/A</v>
      </c>
      <c r="R15" s="116" t="str">
        <f>+'T.Rta+Cant. Q&amp;R'!N13</f>
        <v>N/A</v>
      </c>
      <c r="S15" s="116" t="str">
        <f>+'T.Rta+Cant. Q&amp;R'!O13</f>
        <v>N/A</v>
      </c>
      <c r="T15" s="118"/>
      <c r="U15" s="106" t="s">
        <v>41</v>
      </c>
    </row>
    <row r="16" spans="2:21" ht="30" x14ac:dyDescent="0.25">
      <c r="B16" s="306"/>
      <c r="C16" s="76" t="s">
        <v>94</v>
      </c>
      <c r="D16" s="26" t="s">
        <v>67</v>
      </c>
      <c r="E16" s="26" t="s">
        <v>63</v>
      </c>
      <c r="F16" s="26" t="s">
        <v>59</v>
      </c>
      <c r="G16" s="91">
        <v>0.9</v>
      </c>
      <c r="H16" s="309" t="s">
        <v>108</v>
      </c>
      <c r="I16" s="310"/>
      <c r="J16" s="310"/>
      <c r="K16" s="310"/>
      <c r="L16" s="311"/>
      <c r="M16" s="147" t="e">
        <f>+'Cierre Q&amp;R'!D12:I12</f>
        <v>#VALUE!</v>
      </c>
      <c r="N16" s="312" t="s">
        <v>108</v>
      </c>
      <c r="O16" s="310"/>
      <c r="P16" s="310"/>
      <c r="Q16" s="310"/>
      <c r="R16" s="311"/>
      <c r="S16" s="148" t="e">
        <f>+'Cierre Q&amp;R'!J12:O12</f>
        <v>#VALUE!</v>
      </c>
      <c r="T16" s="118"/>
      <c r="U16" s="106" t="s">
        <v>41</v>
      </c>
    </row>
    <row r="17" spans="2:21" x14ac:dyDescent="0.25">
      <c r="B17" s="306"/>
      <c r="C17" s="76" t="s">
        <v>95</v>
      </c>
      <c r="D17" s="51" t="s">
        <v>95</v>
      </c>
      <c r="E17" s="51" t="s">
        <v>58</v>
      </c>
      <c r="F17" s="26" t="s">
        <v>62</v>
      </c>
      <c r="G17" s="92">
        <v>13</v>
      </c>
      <c r="H17" s="115">
        <v>1</v>
      </c>
      <c r="I17" s="116">
        <v>1</v>
      </c>
      <c r="J17" s="116"/>
      <c r="K17" s="116"/>
      <c r="L17" s="116"/>
      <c r="M17" s="116"/>
      <c r="N17" s="116"/>
      <c r="O17" s="116"/>
      <c r="P17" s="116"/>
      <c r="Q17" s="116"/>
      <c r="R17" s="116"/>
      <c r="S17" s="117"/>
      <c r="T17" s="118"/>
      <c r="U17" s="106" t="s">
        <v>41</v>
      </c>
    </row>
    <row r="18" spans="2:21" ht="45.75" thickBot="1" x14ac:dyDescent="0.3">
      <c r="B18" s="306"/>
      <c r="C18" s="76" t="s">
        <v>43</v>
      </c>
      <c r="D18" s="27" t="s">
        <v>91</v>
      </c>
      <c r="E18" s="27" t="s">
        <v>61</v>
      </c>
      <c r="F18" s="27" t="s">
        <v>59</v>
      </c>
      <c r="G18" s="103">
        <v>0.9</v>
      </c>
      <c r="H18" s="127"/>
      <c r="I18" s="128"/>
      <c r="J18" s="128"/>
      <c r="K18" s="128"/>
      <c r="L18" s="128"/>
      <c r="M18" s="128"/>
      <c r="N18" s="128"/>
      <c r="O18" s="128"/>
      <c r="P18" s="128"/>
      <c r="Q18" s="128"/>
      <c r="R18" s="128"/>
      <c r="S18" s="129"/>
      <c r="T18" s="130"/>
      <c r="U18" s="106" t="s">
        <v>41</v>
      </c>
    </row>
    <row r="19" spans="2:21" ht="45.75" thickBot="1" x14ac:dyDescent="0.3">
      <c r="B19" s="71" t="s">
        <v>44</v>
      </c>
      <c r="C19" s="82" t="s">
        <v>45</v>
      </c>
      <c r="D19" s="70" t="s">
        <v>75</v>
      </c>
      <c r="E19" s="70" t="s">
        <v>61</v>
      </c>
      <c r="F19" s="70" t="s">
        <v>60</v>
      </c>
      <c r="G19" s="93">
        <v>1</v>
      </c>
      <c r="H19" s="131"/>
      <c r="I19" s="132"/>
      <c r="J19" s="132"/>
      <c r="K19" s="132"/>
      <c r="L19" s="132"/>
      <c r="M19" s="132"/>
      <c r="N19" s="132"/>
      <c r="O19" s="132"/>
      <c r="P19" s="132"/>
      <c r="Q19" s="132"/>
      <c r="R19" s="132"/>
      <c r="S19" s="133"/>
      <c r="T19" s="134"/>
      <c r="U19" s="106" t="s">
        <v>44</v>
      </c>
    </row>
    <row r="20" spans="2:21" ht="45.75" thickBot="1" x14ac:dyDescent="0.3">
      <c r="B20" s="104" t="s">
        <v>24</v>
      </c>
      <c r="C20" s="74" t="s">
        <v>46</v>
      </c>
      <c r="D20" s="51" t="s">
        <v>80</v>
      </c>
      <c r="E20" s="51" t="s">
        <v>61</v>
      </c>
      <c r="F20" s="51" t="s">
        <v>60</v>
      </c>
      <c r="G20" s="102">
        <v>1</v>
      </c>
      <c r="H20" s="108"/>
      <c r="I20" s="109"/>
      <c r="J20" s="109"/>
      <c r="K20" s="109"/>
      <c r="L20" s="109"/>
      <c r="M20" s="109"/>
      <c r="N20" s="109"/>
      <c r="O20" s="109"/>
      <c r="P20" s="109"/>
      <c r="Q20" s="109"/>
      <c r="R20" s="109"/>
      <c r="S20" s="135"/>
      <c r="T20" s="110"/>
      <c r="U20" s="106" t="s">
        <v>24</v>
      </c>
    </row>
    <row r="21" spans="2:21" ht="45" x14ac:dyDescent="0.25">
      <c r="B21" s="307" t="s">
        <v>47</v>
      </c>
      <c r="C21" s="75" t="s">
        <v>96</v>
      </c>
      <c r="D21" s="25" t="s">
        <v>68</v>
      </c>
      <c r="E21" s="31" t="s">
        <v>58</v>
      </c>
      <c r="F21" s="31" t="s">
        <v>59</v>
      </c>
      <c r="G21" s="84">
        <v>0.8</v>
      </c>
      <c r="H21" s="111"/>
      <c r="I21" s="112"/>
      <c r="J21" s="112"/>
      <c r="K21" s="112"/>
      <c r="L21" s="112"/>
      <c r="M21" s="112"/>
      <c r="N21" s="112"/>
      <c r="O21" s="112"/>
      <c r="P21" s="112"/>
      <c r="Q21" s="112"/>
      <c r="R21" s="112"/>
      <c r="S21" s="113"/>
      <c r="T21" s="114"/>
      <c r="U21" s="106" t="s">
        <v>47</v>
      </c>
    </row>
    <row r="22" spans="2:21" ht="30" x14ac:dyDescent="0.25">
      <c r="B22" s="306"/>
      <c r="C22" s="80" t="s">
        <v>48</v>
      </c>
      <c r="D22" s="29" t="s">
        <v>70</v>
      </c>
      <c r="E22" s="32" t="s">
        <v>64</v>
      </c>
      <c r="F22" s="32" t="s">
        <v>59</v>
      </c>
      <c r="G22" s="94">
        <v>0.9</v>
      </c>
      <c r="H22" s="115"/>
      <c r="I22" s="116"/>
      <c r="J22" s="116"/>
      <c r="K22" s="116"/>
      <c r="L22" s="116"/>
      <c r="M22" s="116"/>
      <c r="N22" s="116"/>
      <c r="O22" s="116"/>
      <c r="P22" s="116"/>
      <c r="Q22" s="116"/>
      <c r="R22" s="116"/>
      <c r="S22" s="117"/>
      <c r="T22" s="118"/>
      <c r="U22" s="106" t="s">
        <v>47</v>
      </c>
    </row>
    <row r="23" spans="2:21" ht="30" x14ac:dyDescent="0.25">
      <c r="B23" s="306"/>
      <c r="C23" s="80" t="s">
        <v>49</v>
      </c>
      <c r="D23" s="29" t="s">
        <v>69</v>
      </c>
      <c r="E23" s="32" t="s">
        <v>64</v>
      </c>
      <c r="F23" s="32" t="s">
        <v>60</v>
      </c>
      <c r="G23" s="94">
        <v>1</v>
      </c>
      <c r="H23" s="115"/>
      <c r="I23" s="116"/>
      <c r="J23" s="116"/>
      <c r="K23" s="116"/>
      <c r="L23" s="116"/>
      <c r="M23" s="116"/>
      <c r="N23" s="116"/>
      <c r="O23" s="116"/>
      <c r="P23" s="116"/>
      <c r="Q23" s="116"/>
      <c r="R23" s="116"/>
      <c r="S23" s="117"/>
      <c r="T23" s="118"/>
      <c r="U23" s="106" t="s">
        <v>47</v>
      </c>
    </row>
    <row r="24" spans="2:21" ht="30.75" thickBot="1" x14ac:dyDescent="0.3">
      <c r="B24" s="308"/>
      <c r="C24" s="81" t="s">
        <v>50</v>
      </c>
      <c r="D24" s="28" t="s">
        <v>81</v>
      </c>
      <c r="E24" s="33" t="s">
        <v>58</v>
      </c>
      <c r="F24" s="33" t="s">
        <v>59</v>
      </c>
      <c r="G24" s="89">
        <v>0.9</v>
      </c>
      <c r="H24" s="119"/>
      <c r="I24" s="120"/>
      <c r="J24" s="120"/>
      <c r="K24" s="120"/>
      <c r="L24" s="120"/>
      <c r="M24" s="120"/>
      <c r="N24" s="120"/>
      <c r="O24" s="120"/>
      <c r="P24" s="120"/>
      <c r="Q24" s="120"/>
      <c r="R24" s="120"/>
      <c r="S24" s="121"/>
      <c r="T24" s="122"/>
      <c r="U24" s="106" t="s">
        <v>47</v>
      </c>
    </row>
    <row r="25" spans="2:21" ht="30" x14ac:dyDescent="0.25">
      <c r="B25" s="305" t="s">
        <v>51</v>
      </c>
      <c r="C25" s="80" t="s">
        <v>52</v>
      </c>
      <c r="D25" s="29" t="s">
        <v>71</v>
      </c>
      <c r="E25" s="32" t="s">
        <v>58</v>
      </c>
      <c r="F25" s="32" t="s">
        <v>59</v>
      </c>
      <c r="G25" s="94">
        <v>0.8</v>
      </c>
      <c r="H25" s="123"/>
      <c r="I25" s="124"/>
      <c r="J25" s="124"/>
      <c r="K25" s="124"/>
      <c r="L25" s="124"/>
      <c r="M25" s="124"/>
      <c r="N25" s="124"/>
      <c r="O25" s="124"/>
      <c r="P25" s="124"/>
      <c r="Q25" s="124"/>
      <c r="R25" s="124"/>
      <c r="S25" s="125"/>
      <c r="T25" s="126"/>
      <c r="U25" s="106" t="s">
        <v>51</v>
      </c>
    </row>
    <row r="26" spans="2:21" ht="45.75" thickBot="1" x14ac:dyDescent="0.3">
      <c r="B26" s="305"/>
      <c r="C26" s="76" t="s">
        <v>53</v>
      </c>
      <c r="D26" s="27" t="s">
        <v>72</v>
      </c>
      <c r="E26" s="83" t="s">
        <v>64</v>
      </c>
      <c r="F26" s="27" t="s">
        <v>62</v>
      </c>
      <c r="G26" s="85">
        <v>1.4999999999999999E-2</v>
      </c>
      <c r="H26" s="127"/>
      <c r="I26" s="128"/>
      <c r="J26" s="128"/>
      <c r="K26" s="128"/>
      <c r="L26" s="128"/>
      <c r="M26" s="128"/>
      <c r="N26" s="128"/>
      <c r="O26" s="128"/>
      <c r="P26" s="128"/>
      <c r="Q26" s="128"/>
      <c r="R26" s="128"/>
      <c r="S26" s="129"/>
      <c r="T26" s="130"/>
      <c r="U26" s="106" t="s">
        <v>51</v>
      </c>
    </row>
    <row r="27" spans="2:21" ht="60" x14ac:dyDescent="0.25">
      <c r="B27" s="303" t="s">
        <v>25</v>
      </c>
      <c r="C27" s="75" t="s">
        <v>54</v>
      </c>
      <c r="D27" s="25" t="s">
        <v>78</v>
      </c>
      <c r="E27" s="31" t="s">
        <v>61</v>
      </c>
      <c r="F27" s="31" t="s">
        <v>59</v>
      </c>
      <c r="G27" s="84">
        <v>0.95</v>
      </c>
      <c r="H27" s="111"/>
      <c r="I27" s="112"/>
      <c r="J27" s="112"/>
      <c r="K27" s="112"/>
      <c r="L27" s="112"/>
      <c r="M27" s="112"/>
      <c r="N27" s="112"/>
      <c r="O27" s="112"/>
      <c r="P27" s="112"/>
      <c r="Q27" s="112"/>
      <c r="R27" s="112"/>
      <c r="S27" s="113"/>
      <c r="T27" s="114"/>
      <c r="U27" s="106" t="s">
        <v>25</v>
      </c>
    </row>
    <row r="28" spans="2:21" ht="45.75" thickBot="1" x14ac:dyDescent="0.3">
      <c r="B28" s="304"/>
      <c r="C28" s="81" t="s">
        <v>55</v>
      </c>
      <c r="D28" s="28" t="s">
        <v>73</v>
      </c>
      <c r="E28" s="33" t="s">
        <v>61</v>
      </c>
      <c r="F28" s="33" t="s">
        <v>59</v>
      </c>
      <c r="G28" s="89">
        <v>0.96</v>
      </c>
      <c r="H28" s="119"/>
      <c r="I28" s="120"/>
      <c r="J28" s="120"/>
      <c r="K28" s="120"/>
      <c r="L28" s="120"/>
      <c r="M28" s="120"/>
      <c r="N28" s="120"/>
      <c r="O28" s="120"/>
      <c r="P28" s="120"/>
      <c r="Q28" s="120"/>
      <c r="R28" s="120"/>
      <c r="S28" s="121"/>
      <c r="T28" s="122"/>
      <c r="U28" s="106" t="s">
        <v>25</v>
      </c>
    </row>
    <row r="29" spans="2:21" ht="30.75" thickBot="1" x14ac:dyDescent="0.3">
      <c r="B29" s="105" t="s">
        <v>56</v>
      </c>
      <c r="C29" s="79" t="s">
        <v>57</v>
      </c>
      <c r="D29" s="41" t="s">
        <v>66</v>
      </c>
      <c r="E29" s="42" t="s">
        <v>64</v>
      </c>
      <c r="F29" s="42" t="s">
        <v>59</v>
      </c>
      <c r="G29" s="96" t="s">
        <v>105</v>
      </c>
      <c r="H29" s="136"/>
      <c r="I29" s="137"/>
      <c r="J29" s="137"/>
      <c r="K29" s="137"/>
      <c r="L29" s="137"/>
      <c r="M29" s="137"/>
      <c r="N29" s="137"/>
      <c r="O29" s="137"/>
      <c r="P29" s="137"/>
      <c r="Q29" s="137"/>
      <c r="R29" s="137"/>
      <c r="S29" s="138"/>
      <c r="T29" s="139"/>
      <c r="U29" s="106" t="s">
        <v>56</v>
      </c>
    </row>
  </sheetData>
  <mergeCells count="10">
    <mergeCell ref="F5:G5"/>
    <mergeCell ref="B1:B3"/>
    <mergeCell ref="C1:Q3"/>
    <mergeCell ref="B27:B28"/>
    <mergeCell ref="B7:B13"/>
    <mergeCell ref="B14:B18"/>
    <mergeCell ref="B21:B24"/>
    <mergeCell ref="B25:B26"/>
    <mergeCell ref="H16:L16"/>
    <mergeCell ref="N16:R16"/>
  </mergeCells>
  <hyperlinks>
    <hyperlink ref="C6" location="'% Cup.Act. Gerenciales'!Área_de_impresión" display="% cumplimiento de actividades pactadas en la revisión Gerencial " xr:uid="{00000000-0004-0000-0300-000000000000}"/>
    <hyperlink ref="C7" location="'Ef. cierre Acciones'!A1" display="Eficacia de cierre de las Acciones implementadas " xr:uid="{00000000-0004-0000-0300-000001000000}"/>
  </hyperlinks>
  <pageMargins left="0.7" right="0.7" top="0.75" bottom="0.75" header="0.3" footer="0.3"/>
  <pageSetup paperSize="9" scale="3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T.Rta+Cant. Q&amp;R</vt:lpstr>
      <vt:lpstr>Cierre Q&amp;R</vt:lpstr>
      <vt:lpstr>Satisf. </vt:lpstr>
      <vt:lpstr>Resumen Indicadores</vt:lpstr>
      <vt:lpstr>'Cierre Q&amp;R'!Área_de_impresión</vt:lpstr>
      <vt:lpstr>'Resumen Indicadores'!Área_de_impresión</vt:lpstr>
      <vt:lpstr>'Satisf. '!Área_de_impresión</vt:lpstr>
      <vt:lpstr>'T.Rta+Cant. Q&amp;R'!Área_de_impresión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Castillo</dc:creator>
  <cp:lastModifiedBy>DORY MARIN</cp:lastModifiedBy>
  <cp:lastPrinted>2017-02-03T16:30:53Z</cp:lastPrinted>
  <dcterms:created xsi:type="dcterms:W3CDTF">2015-01-17T13:10:42Z</dcterms:created>
  <dcterms:modified xsi:type="dcterms:W3CDTF">2021-07-08T21:29:46Z</dcterms:modified>
</cp:coreProperties>
</file>