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4.xml" ContentType="application/vnd.openxmlformats-officedocument.drawing+xml"/>
  <Override PartName="/xl/comments3.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6.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17.xml" ContentType="application/vnd.openxmlformats-officedocument.drawing+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style18.xml" ContentType="application/vnd.ms-office.chartstyle+xml"/>
  <Override PartName="/xl/charts/colors18.xml" ContentType="application/vnd.ms-office.chartcolor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Override PartName="/xl/charts/colors25.xml" ContentType="application/vnd.ms-office.chartcolorstyle+xml"/>
  <Override PartName="/xl/charts/style25.xml" ContentType="application/vnd.ms-office.chartstyle+xml"/>
  <Override PartName="/xl/charts/colors26.xml" ContentType="application/vnd.ms-office.chartcolorstyle+xml"/>
  <Override PartName="/xl/charts/style2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20" windowWidth="20730" windowHeight="11160" tabRatio="723" firstSheet="1" activeTab="11"/>
  </bookViews>
  <sheets>
    <sheet name="Ind vs Objetivos" sheetId="3" state="hidden" r:id="rId1"/>
    <sheet name="Medición" sheetId="2" r:id="rId2"/>
    <sheet name="Seguimiento" sheetId="8" r:id="rId3"/>
    <sheet name="Dir" sheetId="10" state="hidden" r:id="rId4"/>
    <sheet name="Hoja1" sheetId="5" state="hidden" r:id="rId5"/>
    <sheet name="GI" sheetId="34" state="hidden" r:id="rId6"/>
    <sheet name="SST" sheetId="26" state="hidden" r:id="rId7"/>
    <sheet name="Amb" sheetId="31" state="hidden" r:id="rId8"/>
    <sheet name="Com" sheetId="12" r:id="rId9"/>
    <sheet name="Recep" sheetId="36" r:id="rId10"/>
    <sheet name="Alm" sheetId="33" r:id="rId11"/>
    <sheet name="Desp" sheetId="32" r:id="rId12"/>
    <sheet name="Hoja2" sheetId="37" r:id="rId13"/>
    <sheet name="DH" sheetId="27" state="hidden" r:id="rId14"/>
    <sheet name="Comp" sheetId="28" state="hidden" r:id="rId15"/>
    <sheet name="Gráficos" sheetId="4" state="hidden" r:id="rId16"/>
    <sheet name="Mtto" sheetId="29" state="hidden" r:id="rId17"/>
    <sheet name="SI" sheetId="30" state="hidden" r:id="rId18"/>
    <sheet name="Resumen" sheetId="6" state="hidden" r:id="rId19"/>
  </sheets>
  <definedNames>
    <definedName name="_xlnm._FilterDatabase" localSheetId="0" hidden="1">'Ind vs Objetivos'!$C$2:$X$23</definedName>
    <definedName name="_xlnm._FilterDatabase" localSheetId="1" hidden="1">Medición!$B$1:$U$6</definedName>
    <definedName name="_xlnm._FilterDatabase" localSheetId="2" hidden="1">Seguimiento!$C$8:$U$14</definedName>
  </definedNames>
  <calcPr calcId="145621"/>
</workbook>
</file>

<file path=xl/calcChain.xml><?xml version="1.0" encoding="utf-8"?>
<calcChain xmlns="http://schemas.openxmlformats.org/spreadsheetml/2006/main">
  <c r="D17" i="37" l="1"/>
  <c r="D16" i="37"/>
  <c r="D14" i="37"/>
  <c r="D12" i="37"/>
  <c r="D11" i="37"/>
  <c r="D8" i="37"/>
  <c r="D7" i="37"/>
  <c r="A8" i="37"/>
  <c r="A7" i="37"/>
  <c r="A6" i="37"/>
  <c r="A4" i="37"/>
  <c r="A2" i="37"/>
  <c r="A1" i="37"/>
  <c r="AC6" i="12" l="1"/>
  <c r="AB6" i="12"/>
  <c r="AA6" i="12"/>
  <c r="Z6" i="12"/>
  <c r="Y6" i="12"/>
  <c r="X6" i="12"/>
  <c r="W6" i="12"/>
  <c r="V6" i="12"/>
  <c r="U6" i="12"/>
  <c r="T6" i="12"/>
  <c r="S6" i="12"/>
  <c r="R6" i="12"/>
  <c r="D5" i="12" l="1"/>
  <c r="C5" i="12"/>
  <c r="N5" i="12" l="1"/>
  <c r="O6" i="33" l="1"/>
  <c r="N6" i="33"/>
  <c r="N5" i="36"/>
  <c r="AC6" i="36"/>
  <c r="AB6" i="36"/>
  <c r="AA6" i="36"/>
  <c r="Z6" i="36"/>
  <c r="Y6" i="36"/>
  <c r="X6" i="36"/>
  <c r="W6" i="36"/>
  <c r="V6" i="36"/>
  <c r="U6" i="36"/>
  <c r="T6" i="36"/>
  <c r="S6" i="36"/>
  <c r="R6" i="36"/>
  <c r="M6" i="36"/>
  <c r="L6" i="36"/>
  <c r="K6" i="36"/>
  <c r="J6" i="36"/>
  <c r="I6" i="36"/>
  <c r="H6" i="36"/>
  <c r="G6" i="36"/>
  <c r="F6" i="36"/>
  <c r="E6" i="36"/>
  <c r="D6" i="36"/>
  <c r="C6" i="36"/>
  <c r="B6" i="36"/>
  <c r="AD5" i="36"/>
  <c r="AH6" i="32"/>
  <c r="M6" i="32"/>
  <c r="L6" i="32"/>
  <c r="K6" i="32"/>
  <c r="J6" i="32"/>
  <c r="I6" i="32"/>
  <c r="H6" i="32"/>
  <c r="G6" i="32"/>
  <c r="F6" i="32"/>
  <c r="E6" i="32"/>
  <c r="D6" i="32"/>
  <c r="C6" i="32"/>
  <c r="B6" i="32"/>
  <c r="Y6" i="33"/>
  <c r="X6" i="33"/>
  <c r="W6" i="33"/>
  <c r="V6" i="33"/>
  <c r="U6" i="33"/>
  <c r="T6" i="33"/>
  <c r="S6" i="33"/>
  <c r="R6" i="33"/>
  <c r="Q6" i="33"/>
  <c r="P6" i="33"/>
  <c r="Z5" i="33"/>
  <c r="N5" i="32"/>
  <c r="D5" i="30" l="1"/>
  <c r="C5" i="29" l="1"/>
  <c r="B5" i="29" l="1"/>
  <c r="R6" i="28" l="1"/>
  <c r="AD5" i="28"/>
  <c r="AT5" i="32" l="1"/>
  <c r="AJ6" i="32"/>
  <c r="AI6" i="32"/>
  <c r="AS6" i="32"/>
  <c r="AR6" i="32"/>
  <c r="AQ6" i="32"/>
  <c r="AP6" i="32"/>
  <c r="AO6" i="32"/>
  <c r="AN6" i="32"/>
  <c r="AM6" i="32"/>
  <c r="AL6" i="32"/>
  <c r="AK6" i="32"/>
  <c r="AC6" i="28" l="1"/>
  <c r="AB6" i="28"/>
  <c r="AA6" i="28"/>
  <c r="Z6" i="28"/>
  <c r="Y6" i="28"/>
  <c r="X6" i="28"/>
  <c r="W6" i="28"/>
  <c r="V6" i="28"/>
  <c r="U6" i="28"/>
  <c r="T6" i="28"/>
  <c r="S6" i="28"/>
  <c r="T10" i="8"/>
  <c r="AC6" i="10" l="1"/>
  <c r="R6" i="10"/>
  <c r="AB6" i="10"/>
  <c r="AA6" i="10"/>
  <c r="Z6" i="10"/>
  <c r="Y6" i="10"/>
  <c r="X6" i="10"/>
  <c r="W6" i="10"/>
  <c r="V6" i="10"/>
  <c r="U6" i="10"/>
  <c r="T6" i="10"/>
  <c r="S6" i="10"/>
  <c r="M6" i="10"/>
  <c r="L6" i="10"/>
  <c r="K6" i="10"/>
  <c r="J6" i="10"/>
  <c r="I6" i="10"/>
  <c r="H6" i="10"/>
  <c r="G6" i="10"/>
  <c r="F6" i="10"/>
  <c r="E6" i="10"/>
  <c r="D6" i="10"/>
  <c r="C6" i="10"/>
  <c r="B6" i="10"/>
  <c r="N5" i="34"/>
  <c r="M6" i="34"/>
  <c r="L6" i="34"/>
  <c r="K6" i="34"/>
  <c r="J6" i="34"/>
  <c r="I6" i="34"/>
  <c r="H6" i="34"/>
  <c r="G6" i="34"/>
  <c r="F6" i="34"/>
  <c r="E6" i="34"/>
  <c r="D6" i="34"/>
  <c r="C6" i="34"/>
  <c r="B6" i="34"/>
  <c r="N5" i="30"/>
  <c r="N5" i="26"/>
  <c r="AD5" i="26"/>
  <c r="AD5" i="31"/>
  <c r="N5" i="31"/>
  <c r="AC6" i="32"/>
  <c r="AB6" i="32"/>
  <c r="AA6" i="32"/>
  <c r="Z6" i="32"/>
  <c r="Y6" i="32"/>
  <c r="X6" i="32"/>
  <c r="W6" i="32"/>
  <c r="V6" i="32"/>
  <c r="U6" i="32"/>
  <c r="T6" i="32"/>
  <c r="S6" i="32"/>
  <c r="R6" i="32"/>
  <c r="CO6" i="29"/>
  <c r="CN6" i="29"/>
  <c r="CM6" i="29"/>
  <c r="CL6" i="29"/>
  <c r="CK6" i="29"/>
  <c r="CJ6" i="29"/>
  <c r="CI6" i="29"/>
  <c r="CH6" i="29"/>
  <c r="CG6" i="29"/>
  <c r="CF6" i="29"/>
  <c r="CE6" i="29"/>
  <c r="CD6" i="29"/>
  <c r="CP5" i="29"/>
  <c r="BY6" i="29"/>
  <c r="BX6" i="29"/>
  <c r="BW6" i="29"/>
  <c r="BV6" i="29"/>
  <c r="BU6" i="29"/>
  <c r="BT6" i="29"/>
  <c r="BS6" i="29"/>
  <c r="BR6" i="29"/>
  <c r="BQ6" i="29"/>
  <c r="BP6" i="29"/>
  <c r="BO6" i="29"/>
  <c r="BN6" i="29"/>
  <c r="BZ5" i="29"/>
  <c r="BJ5" i="29"/>
  <c r="BI6" i="29"/>
  <c r="BH6" i="29"/>
  <c r="BG6" i="29"/>
  <c r="BF6" i="29"/>
  <c r="BE6" i="29"/>
  <c r="BD6" i="29"/>
  <c r="BC6" i="29"/>
  <c r="BB6" i="29"/>
  <c r="BA6" i="29"/>
  <c r="AZ6" i="29"/>
  <c r="AY6" i="29"/>
  <c r="AX6" i="29"/>
  <c r="AS6" i="29"/>
  <c r="AR6" i="29"/>
  <c r="AQ6" i="29"/>
  <c r="AP6" i="29"/>
  <c r="AO6" i="29"/>
  <c r="AN6" i="29"/>
  <c r="AM6" i="29"/>
  <c r="AL6" i="29"/>
  <c r="AK6" i="29"/>
  <c r="AJ6" i="29"/>
  <c r="AI6" i="29"/>
  <c r="AH6" i="29"/>
  <c r="AT5" i="29"/>
  <c r="N5" i="29"/>
  <c r="AD5" i="27"/>
  <c r="AC6" i="27"/>
  <c r="AB6" i="27"/>
  <c r="AA6" i="27"/>
  <c r="Z6" i="27"/>
  <c r="Y6" i="27"/>
  <c r="X6" i="27"/>
  <c r="W6" i="27"/>
  <c r="V6" i="27"/>
  <c r="U6" i="27"/>
  <c r="T6" i="27"/>
  <c r="S6" i="27"/>
  <c r="R6" i="27"/>
  <c r="N5" i="27"/>
  <c r="M6" i="27"/>
  <c r="L6" i="27"/>
  <c r="K6" i="27"/>
  <c r="J6" i="27"/>
  <c r="I6" i="27"/>
  <c r="H6" i="27"/>
  <c r="G6" i="27"/>
  <c r="F6" i="27"/>
  <c r="E6" i="27"/>
  <c r="D6" i="27"/>
  <c r="C6" i="27"/>
  <c r="B6" i="27"/>
  <c r="AD5" i="32"/>
  <c r="AC6" i="31"/>
  <c r="AB6" i="31"/>
  <c r="AA6" i="31"/>
  <c r="Z6" i="31"/>
  <c r="Y6" i="31"/>
  <c r="X6" i="31"/>
  <c r="W6" i="31"/>
  <c r="V6" i="31"/>
  <c r="U6" i="31"/>
  <c r="T6" i="31"/>
  <c r="S6" i="31"/>
  <c r="R6" i="31"/>
  <c r="M6" i="31"/>
  <c r="L6" i="31"/>
  <c r="K6" i="31"/>
  <c r="J6" i="31"/>
  <c r="I6" i="31"/>
  <c r="H6" i="31"/>
  <c r="G6" i="31"/>
  <c r="F6" i="31"/>
  <c r="E6" i="31"/>
  <c r="D6" i="31"/>
  <c r="C6" i="31"/>
  <c r="B6" i="31"/>
  <c r="AD5" i="29" l="1"/>
  <c r="M6" i="30" l="1"/>
  <c r="L6" i="30"/>
  <c r="K6" i="30"/>
  <c r="J6" i="30"/>
  <c r="I6" i="30"/>
  <c r="H6" i="30"/>
  <c r="G6" i="30"/>
  <c r="F6" i="30"/>
  <c r="E6" i="30"/>
  <c r="D6" i="30"/>
  <c r="C6" i="30"/>
  <c r="B6" i="30"/>
  <c r="AC6" i="29"/>
  <c r="AB6" i="29"/>
  <c r="AA6" i="29"/>
  <c r="Z6" i="29"/>
  <c r="Y6" i="29"/>
  <c r="X6" i="29"/>
  <c r="W6" i="29"/>
  <c r="V6" i="29"/>
  <c r="U6" i="29"/>
  <c r="T6" i="29"/>
  <c r="S6" i="29"/>
  <c r="R6" i="29"/>
  <c r="M6" i="29"/>
  <c r="L6" i="29"/>
  <c r="K6" i="29"/>
  <c r="J6" i="29"/>
  <c r="I6" i="29"/>
  <c r="H6" i="29"/>
  <c r="G6" i="29"/>
  <c r="F6" i="29"/>
  <c r="E6" i="29"/>
  <c r="D6" i="29"/>
  <c r="C6" i="29"/>
  <c r="B6" i="29"/>
  <c r="M6" i="28"/>
  <c r="L6" i="28"/>
  <c r="K6" i="28"/>
  <c r="J6" i="28"/>
  <c r="I6" i="28"/>
  <c r="H6" i="28"/>
  <c r="G6" i="28"/>
  <c r="F6" i="28"/>
  <c r="E6" i="28"/>
  <c r="D6" i="28"/>
  <c r="C6" i="28"/>
  <c r="B6" i="28"/>
  <c r="N5" i="28"/>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l="1"/>
  <c r="T14" i="8" l="1"/>
  <c r="T13" i="8"/>
  <c r="T11" i="8"/>
  <c r="H4" i="4" l="1"/>
  <c r="H5" i="4" s="1"/>
  <c r="H6" i="4" s="1"/>
  <c r="H7" i="4" s="1"/>
  <c r="H8" i="4" s="1"/>
  <c r="H9" i="4" s="1"/>
  <c r="H10" i="4" s="1"/>
  <c r="H11" i="4" s="1"/>
  <c r="H12" i="4" s="1"/>
  <c r="H13" i="4" s="1"/>
  <c r="H14" i="4" s="1"/>
  <c r="H15" i="4" s="1"/>
  <c r="C15" i="5" l="1"/>
  <c r="J9" i="5"/>
  <c r="J8" i="5"/>
  <c r="J7" i="5"/>
  <c r="J6" i="5"/>
  <c r="K6" i="5" s="1"/>
  <c r="V75" i="4"/>
  <c r="U75" i="4"/>
  <c r="T75" i="4"/>
  <c r="S75" i="4"/>
  <c r="R75" i="4"/>
  <c r="Q75" i="4"/>
  <c r="P75" i="4"/>
  <c r="O75" i="4"/>
  <c r="N75" i="4"/>
  <c r="M75" i="4"/>
  <c r="L75" i="4"/>
  <c r="K75" i="4"/>
  <c r="C56" i="4"/>
  <c r="J43" i="4"/>
  <c r="J44" i="4" s="1"/>
  <c r="J45" i="4" s="1"/>
  <c r="J46" i="4" s="1"/>
  <c r="J47" i="4" s="1"/>
  <c r="J38" i="4"/>
  <c r="J39" i="4" s="1"/>
  <c r="J40" i="4" s="1"/>
  <c r="J41" i="4" s="1"/>
  <c r="K7" i="5" l="1"/>
  <c r="K8" i="5" s="1"/>
  <c r="K9" i="5" s="1"/>
  <c r="N5" i="10"/>
</calcChain>
</file>

<file path=xl/comments1.xml><?xml version="1.0" encoding="utf-8"?>
<comments xmlns="http://schemas.openxmlformats.org/spreadsheetml/2006/main">
  <authors>
    <author>PILAR OSPINA</author>
    <author>gvergara</author>
  </authors>
  <commentList>
    <comment ref="D13" authorId="0">
      <text>
        <r>
          <rPr>
            <b/>
            <sz val="9"/>
            <color indexed="81"/>
            <rFont val="Tahoma"/>
            <family val="2"/>
          </rPr>
          <t>PILAR OSPINA:</t>
        </r>
        <r>
          <rPr>
            <sz val="9"/>
            <color indexed="81"/>
            <rFont val="Tahoma"/>
            <family val="2"/>
          </rPr>
          <t xml:space="preserve">
Gestión Comercial
OTIF</t>
        </r>
      </text>
    </comment>
    <comment ref="D14" authorId="1">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authors>
    <author>CRISTIAN SILVA</author>
  </authors>
  <commentList>
    <comment ref="S13" authorId="0">
      <text>
        <r>
          <rPr>
            <b/>
            <sz val="9"/>
            <color indexed="81"/>
            <rFont val="Tahoma"/>
            <family val="2"/>
          </rPr>
          <t>CRISTIAN SILVA:</t>
        </r>
        <r>
          <rPr>
            <sz val="9"/>
            <color indexed="81"/>
            <rFont val="Tahoma"/>
            <family val="2"/>
          </rPr>
          <t xml:space="preserve">
Quedaron 6 actividades pendientes de 120 planificadas para el 2016</t>
        </r>
      </text>
    </comment>
  </commentList>
</comments>
</file>

<file path=xl/comments3.xml><?xml version="1.0" encoding="utf-8"?>
<comments xmlns="http://schemas.openxmlformats.org/spreadsheetml/2006/main">
  <authors>
    <author>CRISTIAN SILVA</author>
  </authors>
  <commentList>
    <comment ref="R126" authorId="0">
      <text>
        <r>
          <rPr>
            <b/>
            <sz val="9"/>
            <color indexed="81"/>
            <rFont val="Tahoma"/>
            <family val="2"/>
          </rPr>
          <t>CRISTIAN SILVA:</t>
        </r>
        <r>
          <rPr>
            <sz val="9"/>
            <color indexed="81"/>
            <rFont val="Tahoma"/>
            <family val="2"/>
          </rPr>
          <t xml:space="preserve">
Promedio de tiempo de respuesta 12 días</t>
        </r>
      </text>
    </comment>
    <comment ref="R127" authorId="0">
      <text>
        <r>
          <rPr>
            <b/>
            <sz val="9"/>
            <color indexed="81"/>
            <rFont val="Tahoma"/>
            <family val="2"/>
          </rPr>
          <t>CRISTIAN SILVA:</t>
        </r>
        <r>
          <rPr>
            <sz val="9"/>
            <color indexed="81"/>
            <rFont val="Tahoma"/>
            <family val="2"/>
          </rPr>
          <t xml:space="preserve">
No se recibieron quejas durente este mes</t>
        </r>
      </text>
    </comment>
    <comment ref="R128" authorId="0">
      <text>
        <r>
          <rPr>
            <b/>
            <sz val="9"/>
            <color indexed="81"/>
            <rFont val="Tahoma"/>
            <family val="2"/>
          </rPr>
          <t>CRISTIAN SILVA:</t>
        </r>
        <r>
          <rPr>
            <sz val="9"/>
            <color indexed="81"/>
            <rFont val="Tahoma"/>
            <family val="2"/>
          </rPr>
          <t xml:space="preserve">
Promedio de tiempo de respuesta 5,2 días</t>
        </r>
      </text>
    </comment>
    <comment ref="R129" authorId="0">
      <text>
        <r>
          <rPr>
            <b/>
            <sz val="9"/>
            <color indexed="81"/>
            <rFont val="Tahoma"/>
            <family val="2"/>
          </rPr>
          <t>CRISTIAN SILVA:</t>
        </r>
        <r>
          <rPr>
            <sz val="9"/>
            <color indexed="81"/>
            <rFont val="Tahoma"/>
            <family val="2"/>
          </rPr>
          <t xml:space="preserve">
Promedio de tiempo de respuesta 11 días</t>
        </r>
      </text>
    </comment>
    <comment ref="R130" authorId="0">
      <text>
        <r>
          <rPr>
            <b/>
            <sz val="9"/>
            <color indexed="81"/>
            <rFont val="Tahoma"/>
            <family val="2"/>
          </rPr>
          <t>CRISTIAN SILVA:</t>
        </r>
        <r>
          <rPr>
            <sz val="9"/>
            <color indexed="81"/>
            <rFont val="Tahoma"/>
            <family val="2"/>
          </rPr>
          <t xml:space="preserve">
Tiempo promedio de respuesta 2 días</t>
        </r>
      </text>
    </comment>
    <comment ref="R131" authorId="0">
      <text>
        <r>
          <rPr>
            <b/>
            <sz val="9"/>
            <color indexed="81"/>
            <rFont val="Tahoma"/>
            <family val="2"/>
          </rPr>
          <t>CRISTIAN SILVA:</t>
        </r>
        <r>
          <rPr>
            <sz val="9"/>
            <color indexed="81"/>
            <rFont val="Tahoma"/>
            <family val="2"/>
          </rPr>
          <t xml:space="preserve">
Tiempo promedio de respuesta 1 día</t>
        </r>
      </text>
    </comment>
    <comment ref="R132" authorId="0">
      <text>
        <r>
          <rPr>
            <b/>
            <sz val="9"/>
            <color indexed="81"/>
            <rFont val="Tahoma"/>
            <family val="2"/>
          </rPr>
          <t>CRISTIAN SILVA:</t>
        </r>
        <r>
          <rPr>
            <sz val="9"/>
            <color indexed="81"/>
            <rFont val="Tahoma"/>
            <family val="2"/>
          </rPr>
          <t xml:space="preserve">
No se recibieron quejas durente este mes</t>
        </r>
      </text>
    </comment>
    <comment ref="R134" authorId="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<sst xmlns="http://schemas.openxmlformats.org/spreadsheetml/2006/main" count="1285" uniqueCount="329">
  <si>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</si>
  <si>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</si>
  <si>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</si>
  <si>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</si>
  <si>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</si>
  <si>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</si>
  <si>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</si>
  <si>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</si>
  <si>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</si>
  <si>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</si>
  <si>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</si>
  <si>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</si>
  <si>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</si>
  <si>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</si>
  <si>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</si>
  <si>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</si>
  <si>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</si>
  <si>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</si>
  <si>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</si>
  <si>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</si>
  <si>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</si>
  <si>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</si>
  <si>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</si>
  <si>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</si>
  <si>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</si>
  <si>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</si>
  <si>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</si>
  <si>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</si>
  <si>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</si>
  <si>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</si>
  <si>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</si>
  <si>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</si>
  <si>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</si>
  <si>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</si>
  <si>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</si>
  <si>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</si>
  <si>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</si>
  <si>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</si>
  <si>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</si>
  <si>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</si>
  <si>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</si>
  <si>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</si>
  <si>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</si>
  <si>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</si>
  <si>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</si>
  <si>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</si>
  <si>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</si>
  <si>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</si>
  <si>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</si>
  <si>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</si>
  <si>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</si>
  <si>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</si>
  <si>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</si>
  <si>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</si>
  <si>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</si>
  <si>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</si>
  <si>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</si>
  <si>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</si>
  <si>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</si>
  <si>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</si>
  <si>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</si>
  <si>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</si>
  <si>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</si>
  <si>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</si>
  <si>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</si>
  <si>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</si>
  <si>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</si>
  <si>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</si>
  <si>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</si>
  <si>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</si>
  <si>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</si>
  <si>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</si>
  <si>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</si>
  <si>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</si>
  <si>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</si>
  <si>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</si>
  <si>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</si>
  <si>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</si>
  <si>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</si>
  <si>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</si>
  <si>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</si>
  <si>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</si>
  <si>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</si>
  <si>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</si>
  <si>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</si>
  <si>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</si>
  <si>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</si>
  <si>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</si>
  <si>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</si>
  <si>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</si>
  <si>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</si>
  <si>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</si>
  <si>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</si>
  <si>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</si>
  <si>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</si>
  <si>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</si>
  <si>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</si>
  <si>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</si>
  <si>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</si>
  <si>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</si>
  <si>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</si>
  <si>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</si>
  <si>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</si>
  <si>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</si>
  <si>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</si>
  <si>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</si>
  <si>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</si>
  <si>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</si>
  <si>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</si>
  <si>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</si>
  <si>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</si>
  <si>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</si>
  <si>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</si>
  <si>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</si>
  <si>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</si>
  <si>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</si>
  <si>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</si>
  <si>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</si>
  <si>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</si>
  <si>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</si>
  <si>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</si>
  <si>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</si>
  <si>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</si>
  <si>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</si>
  <si>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</si>
  <si>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</si>
  <si>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</si>
  <si>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</si>
  <si>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</si>
  <si>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</si>
  <si>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</si>
  <si>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</si>
  <si>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</si>
  <si>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</si>
  <si>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</si>
  <si>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</si>
  <si>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</si>
  <si>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</si>
  <si>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</si>
  <si>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</si>
  <si>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</si>
  <si>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</si>
  <si>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</si>
  <si>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</si>
  <si>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</si>
  <si>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</si>
  <si>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</si>
  <si>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</si>
  <si>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</si>
  <si>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</si>
  <si>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</si>
  <si>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</si>
  <si>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</si>
  <si>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</si>
  <si>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</si>
  <si>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</si>
  <si>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</si>
  <si>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</si>
  <si>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</si>
  <si>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</si>
  <si>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</si>
  <si>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</si>
  <si>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</si>
  <si>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</si>
  <si>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</si>
  <si>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Gerencia</t>
  </si>
  <si>
    <t>Coordinador SIG</t>
  </si>
  <si>
    <t xml:space="preserve">Jefe de Desarrollo Humano </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</si>
  <si>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</si>
  <si>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</si>
  <si>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</si>
  <si>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</si>
  <si>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</si>
  <si>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</si>
  <si>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</si>
  <si>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</si>
  <si>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</si>
  <si>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</si>
  <si>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</si>
  <si>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</si>
  <si>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</si>
  <si>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</si>
  <si>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</si>
  <si>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</si>
  <si>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</si>
  <si>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Tiempo de Respuesta a Quejas y Reclamos</t>
  </si>
  <si>
    <t>(No. De auditorías ejecutadas/total auditorias planificadas)x100</t>
  </si>
  <si>
    <t>N/A</t>
  </si>
  <si>
    <t>≤3</t>
  </si>
  <si>
    <t>Total</t>
  </si>
  <si>
    <t>Sept</t>
  </si>
  <si>
    <t xml:space="preserve">Indicador </t>
  </si>
  <si>
    <t>% de Cumplimiento</t>
  </si>
  <si>
    <t>Gestión por la Dirección</t>
  </si>
  <si>
    <t>Comentarios</t>
  </si>
  <si>
    <t xml:space="preserve">Gestión de Compras y Almacén </t>
  </si>
  <si>
    <t xml:space="preserve">Sistemas de información </t>
  </si>
  <si>
    <t xml:space="preserve">Eficiencia </t>
  </si>
  <si>
    <t>Gestión Comercial</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</si>
  <si>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</si>
  <si>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</si>
  <si>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</si>
  <si>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</si>
  <si>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</si>
  <si>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</si>
  <si>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</si>
  <si>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</si>
  <si>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</si>
  <si>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</si>
  <si>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</si>
  <si>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</si>
  <si>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</si>
  <si>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</si>
  <si>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</si>
  <si>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</si>
  <si>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</si>
  <si>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</si>
  <si>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</si>
  <si>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</si>
  <si>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</si>
  <si>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</si>
  <si>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 xml:space="preserve">Cumplimiento de actividades revisión Gerencial </t>
  </si>
  <si>
    <t>Manejo de SQR</t>
  </si>
  <si>
    <t>No. quejas solucionadas / No. quejas recibidas x 100</t>
  </si>
  <si>
    <t>≤</t>
  </si>
  <si>
    <t>Despacho de producto</t>
  </si>
  <si>
    <t>Almacenamiento de producto</t>
  </si>
  <si>
    <t xml:space="preserve">Calidad de producto </t>
  </si>
  <si>
    <t>Análisis de laboratorio (acidez, humedad, temperatura)</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</si>
  <si>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</si>
  <si>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</si>
  <si>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</si>
  <si>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</si>
  <si>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</si>
  <si>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</si>
  <si>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PROCESO GESTIÓN INTEGRAL 
Indicador: %Eficacia de las Acciones de mejoramiento</t>
  </si>
  <si>
    <t>Ing. Calidad y Operaciones</t>
  </si>
  <si>
    <t>PROCESO ALMACENAMIENTO DE PRODUCTO
Indicador: Calidad de producto (cualitativo)</t>
  </si>
  <si>
    <t>PROCESO DESPACHO DE PRODUCTO 
Indicador: % de Merma</t>
  </si>
  <si>
    <t>PROCESO DESPACHO DE PRODUCTO 
Indicador: Rata de Cargue (expo)</t>
  </si>
  <si>
    <t>(No. de actividades de formación ejecutadas/No actividades de formación planificadas) x 100</t>
  </si>
  <si>
    <t>Gerencial</t>
  </si>
  <si>
    <t>Tiempo de respuesta SQR</t>
  </si>
  <si>
    <t>Manejo SQR</t>
  </si>
  <si>
    <t xml:space="preserve">Cumplimiento Plan de Mantenimiento </t>
  </si>
  <si>
    <t>%  CUMPLIMIENTO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</si>
  <si>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</si>
  <si>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</si>
  <si>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</si>
  <si>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</si>
  <si>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</si>
  <si>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</si>
  <si>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</si>
  <si>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</si>
  <si>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</si>
  <si>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</si>
  <si>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</si>
  <si>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</si>
  <si>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2do cuatrimestre</t>
  </si>
  <si>
    <t>3er cuatrimestre</t>
  </si>
  <si>
    <t>1er cuatrimestre</t>
  </si>
  <si>
    <t>Absoluto</t>
  </si>
  <si>
    <t>CUMPLIMIENTO</t>
  </si>
  <si>
    <t>PROCESO GESTIÓN DE COMPRAS
Indicador: Producto No conforme</t>
  </si>
  <si>
    <t>Numero de no conformes presentados</t>
  </si>
  <si>
    <t>PROCESO ALMACENAMIENTO DE PRODUCTO 
Indicador: producto No conforme</t>
  </si>
  <si>
    <t>No se presentaron problemas de Calidad de los productos almacenados</t>
  </si>
  <si>
    <t>ok</t>
  </si>
  <si>
    <t xml:space="preserve"> -</t>
  </si>
  <si>
    <t>A corte del mes de enero de 2020 no se presentaron AT cumpliento un acumulado de 340 dias sin eventos incapacitantes, razon por la cual la tasa de accidentalidad se mantiene en 0%. accidente de trabajo para una poblaación de 100 trabajadores</t>
  </si>
  <si>
    <t>Durante el mes de enero no se presentaron AT, la tasa de ausentismo se mantuvo en 0 días perdídos para una empresa de 100 colaboradores</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</si>
  <si>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</si>
  <si>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</si>
  <si>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</si>
  <si>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</si>
  <si>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</si>
  <si>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</si>
  <si>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</si>
  <si>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</si>
  <si>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</si>
  <si>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</si>
  <si>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</si>
  <si>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</si>
  <si>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</si>
  <si>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</si>
  <si>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</si>
  <si>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Producto no conforme operativo</t>
  </si>
  <si>
    <t>% de mermas</t>
  </si>
  <si>
    <t>((Cantidad recibida - Cantidad despachada)/ Cantidad recibida) x 100</t>
  </si>
  <si>
    <t>PROCESO DESPACHO DE PRODUCTO 
Indicador: Tiempo de cargue de camiones</t>
  </si>
  <si>
    <t>PROCESO DESPACHO DE PRODUCTO 
Indicador: Rata de Descargue (impo)</t>
  </si>
  <si>
    <t>No se presentaron producto no conforme en este mes</t>
  </si>
  <si>
    <t>PROCESO DESPACHO DE PRODUCTO 
Indicador: Tiempo de descargue de camiones</t>
  </si>
  <si>
    <t>PROCESO GESTIÓN COMERCIAL 
Indicador: Cumplimiento de presupuesto toneladas movilizadas</t>
  </si>
  <si>
    <t>Análisis final</t>
  </si>
  <si>
    <t>Seguimiento 1er trimestre</t>
  </si>
  <si>
    <t>Seguimiento 2do trimestre</t>
  </si>
  <si>
    <t>Seguimiento 3er  trimestre</t>
  </si>
  <si>
    <t>Observaciones
Enero</t>
  </si>
  <si>
    <t>Observaciones
Febrero</t>
  </si>
  <si>
    <t>Observaciones
Marzo</t>
  </si>
  <si>
    <t>Observaciones
Abril</t>
  </si>
  <si>
    <t>Observaciones
Mayo</t>
  </si>
  <si>
    <t>Observaciones
Junio</t>
  </si>
  <si>
    <t>Observaciones
Julio</t>
  </si>
  <si>
    <t>Observaciones
Agosto</t>
  </si>
  <si>
    <t>Observaciones
Septiembre</t>
  </si>
  <si>
    <t>Observaciones
Octubre</t>
  </si>
  <si>
    <t>Observaciones
Noviembre</t>
  </si>
  <si>
    <t>Observaciones
Diciembre</t>
  </si>
  <si>
    <t>En el mes de Enero no se recibieron solitudes, queja ni reclamos.</t>
  </si>
  <si>
    <t>Gestión comercial</t>
  </si>
  <si>
    <t>No se presentaron no conformidades</t>
  </si>
  <si>
    <t>OK</t>
  </si>
  <si>
    <t>Se cumplió con el Indicador y se evidencia una disminución en el porcentaje de merma con respecto al mes anterior; debido, que las importaciones de Palma de las MN CELSIUS EAGLE, ALESSANDRO DP y BARBOUNI se despacharon en un lapso no mayor a 1 mes, lo cual, favorece que el producto se entregue casi en su totalidad  y no adhiera a las paredes de los tanques; lo que ocasiona las mermas.</t>
  </si>
  <si>
    <t>En el mes de Febrero no se recibieron solitudes, queja ni reclamos.</t>
  </si>
  <si>
    <t>A pesar de que las mermas presentadas en Febrero fueron minimas, no se cumplió con el indicador debido a la baja movilizacion de cargas (52% de lo presupuestado), lo cual, es el denominador de la formula.</t>
  </si>
  <si>
    <t>Se cumplió con el indicador de rata de cargue en la operación de la MN GIOVANNI DP en Enero</t>
  </si>
  <si>
    <t>Se cumplió con el indicador de rata de cargue durante la operacion de las MNs NORDIC MAYA, ALESSANDRO DP y RLH FLENSBURG  en el mes de Febrero; aunque se evidencia una disminuacion en el promedio de la rata con respecto al mes anterior; debido, que en operacion de la MN NORDIC MAYA se embarcarón 2 parcelas de CPO que no se podian bombaer en simultaneo porque se sacaron del mismo tanque de tierra; lo cual, obligó a que se bombeara la primera parcela por 1 sola linea y la segunda parcela si se bombeó por 2 mangueras</t>
  </si>
  <si>
    <t>Se cumplió con el indicador y se evidencia un buen desempeño en el tiempo de cargue de camiones (00:25:54)</t>
  </si>
  <si>
    <t>Se cumplió con el indicador y se evidencia un buen desempeño en el tiempo de cargue de camiones (00:30:28)</t>
  </si>
  <si>
    <t>Se cumplió con el indicador informativo de rata de descargue en la operación de la IMPO MN BARBOUNI en Enero</t>
  </si>
  <si>
    <t>En el mes de Febrero se atendieron dos IMPOs BOW TUNGSTEN y RHL FLENSBURG. No se cumplió con el indicador debido que durante la operación de la MN  BOW TUNGSTEN se descargó incialmente al TK 1007 por 2 lineas, el cual, a medida que va ganando altura de llenado, ejerce contrapresión al bombeo del buque por la diferencia de altura. Lo anterior, disminuyó la rata de descargue. Para mejorar la operacion se habilitó el TK 1001 para el descargue.</t>
  </si>
  <si>
    <t>Se cumplió con el indicador y se evidencia un buen desempeño en el tiempo de cargue de camiones (01:19:18)</t>
  </si>
  <si>
    <t>Se cumplió con el indicador y se evidencia un buen desempeño en el tiempo de cargue de camiones (01:05:13)</t>
  </si>
  <si>
    <t>No se realizaron operaciones de IMPO</t>
  </si>
  <si>
    <t>Se cumplió con el indicador y se evidencia un buen desempeño en el tiempo de cargue de camiones (00:28:56)</t>
  </si>
  <si>
    <t>Se cumplió con el indicador y se evidencia un buen desempeño en el tiempo de cargue de camiones (01:32:21)</t>
  </si>
  <si>
    <t>A pesar que se cumplió con el indicador mensual. Tenemos los dos últimos buques del mes GIANCARLO D y PACIFIC JASPER con rata inferior a laesperada.
GIANCARLO D: Se compartió manifold con SPSM para la Palma Cruda, lo que restringe el flujo, además que entre cada parcela se debe realizar protocolo de desplazamiento de linea, marraneo, desconexion, medicion, cálculo y reconexión; lo que incrementa el tiempo de estadia del buque, y por ende la rata es menor.
PACIFIC JASPER: Con este buque sucede lo mismo que en el anterior, las parcelas a embarcar estan mezcladas con otras parcelas que carga el operador SPSM.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</si>
</sst>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64" formatCode="_-* #,##0.00\ _€_-;\-* #,##0.00\ _€_-;_-* &quot;-&quot;??\ _€_-;_-@_-"/>
    <numFmt numFmtId="165" formatCode="0.0%"/>
    <numFmt numFmtId="166" formatCode="0.000%"/>
    <numFmt numFmtId="167" formatCode="0.0"/>
    <numFmt numFmtId="168" formatCode="0.000"/>
  </numFmts>
  <fonts count="3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1"/>
      <name val="Arial"/>
      <family val="2"/>
    </font>
    <font>
      <sz val="12"/>
      <color theme="1"/>
      <name val="Arial"/>
      <family val="2"/>
    </font>
    <font>
      <sz val="11"/>
      <color rgb="FFFF0000"/>
      <name val="Arial"/>
      <family val="2"/>
    </font>
    <font>
      <b/>
      <sz val="9"/>
      <name val="Arial"/>
      <family val="2"/>
    </font>
    <font>
      <sz val="9"/>
      <name val="Arial"/>
      <family val="2"/>
    </font>
  </fonts>
  <fills count="1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92D050"/>
        <bgColor indexed="64"/>
      </patternFill>
    </fill>
    <fill>
      <patternFill patternType="solid">
        <fgColor theme="0" tint="-0.249977111117893"/>
        <bgColor indexed="64"/>
      </patternFill>
    </fill>
    <fill>
      <patternFill patternType="solid">
        <fgColor rgb="FFFA3C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5">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cellStyleXfs>
  <cellXfs count="335">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0" fontId="24" fillId="0" borderId="1" xfId="0" applyFont="1" applyFill="1" applyBorder="1" applyAlignment="1">
      <alignment vertical="center" wrapText="1"/>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9" fillId="0" borderId="1" xfId="0" applyNumberFormat="1" applyFont="1" applyFill="1" applyBorder="1" applyAlignment="1">
      <alignment wrapText="1"/>
    </xf>
    <xf numFmtId="165" fontId="9" fillId="0" borderId="1" xfId="0" applyNumberFormat="1" applyFont="1" applyBorder="1" applyAlignment="1">
      <alignment horizontal="center" wrapText="1"/>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6" fillId="0" borderId="51" xfId="0" applyNumberFormat="1" applyFont="1" applyBorder="1" applyAlignment="1">
      <alignment horizontal="center" vertical="center" wrapText="1"/>
    </xf>
    <xf numFmtId="9" fontId="26" fillId="0" borderId="0" xfId="0" applyNumberFormat="1" applyFont="1" applyBorder="1" applyAlignment="1">
      <alignment horizontal="center" vertical="center" wrapText="1"/>
    </xf>
    <xf numFmtId="165" fontId="18" fillId="0" borderId="17" xfId="1" applyNumberFormat="1" applyFont="1" applyFill="1" applyBorder="1" applyAlignment="1">
      <alignment horizontal="center" vertical="center" wrapText="1"/>
    </xf>
    <xf numFmtId="165" fontId="9" fillId="0" borderId="17" xfId="0" applyNumberFormat="1" applyFont="1" applyFill="1" applyBorder="1" applyAlignment="1">
      <alignment wrapText="1"/>
    </xf>
    <xf numFmtId="0" fontId="18" fillId="0" borderId="0" xfId="0" applyFont="1" applyBorder="1" applyAlignment="1">
      <alignment wrapText="1"/>
    </xf>
    <xf numFmtId="0" fontId="18" fillId="0" borderId="52" xfId="0" applyFont="1" applyBorder="1" applyAlignment="1">
      <alignment wrapText="1"/>
    </xf>
    <xf numFmtId="0" fontId="29"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18" fillId="3" borderId="1" xfId="0" applyFont="1" applyFill="1" applyBorder="1" applyAlignment="1">
      <alignment horizontal="center" vertical="center"/>
    </xf>
    <xf numFmtId="165" fontId="18" fillId="3" borderId="1" xfId="1" applyNumberFormat="1" applyFont="1" applyFill="1" applyBorder="1" applyAlignment="1">
      <alignment horizontal="center" vertical="center"/>
    </xf>
    <xf numFmtId="165" fontId="18" fillId="0" borderId="1" xfId="1" applyNumberFormat="1" applyFont="1" applyBorder="1" applyAlignment="1">
      <alignment horizontal="center" vertical="center"/>
    </xf>
    <xf numFmtId="0" fontId="18" fillId="3" borderId="1" xfId="3" applyNumberFormat="1" applyFont="1" applyFill="1" applyBorder="1" applyAlignment="1">
      <alignment horizontal="center" vertical="center"/>
    </xf>
    <xf numFmtId="0" fontId="18" fillId="0" borderId="1" xfId="1" applyNumberFormat="1" applyFont="1" applyBorder="1" applyAlignment="1">
      <alignment horizontal="center" vertical="center"/>
    </xf>
    <xf numFmtId="0" fontId="25" fillId="11" borderId="1" xfId="0" applyFont="1" applyFill="1" applyBorder="1" applyAlignment="1">
      <alignment horizontal="center" vertical="center" wrapText="1"/>
    </xf>
    <xf numFmtId="0" fontId="27" fillId="0" borderId="0" xfId="0" applyFont="1" applyBorder="1" applyAlignment="1"/>
    <xf numFmtId="0" fontId="27"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7" fillId="0" borderId="52" xfId="0" applyFont="1" applyBorder="1" applyAlignment="1"/>
    <xf numFmtId="0" fontId="20" fillId="12" borderId="1" xfId="0" applyFont="1" applyFill="1" applyBorder="1" applyAlignment="1">
      <alignment horizontal="center" vertical="center" wrapText="1"/>
    </xf>
    <xf numFmtId="9" fontId="9" fillId="0" borderId="17" xfId="0" applyNumberFormat="1" applyFont="1" applyBorder="1" applyAlignment="1">
      <alignment horizontal="center" wrapText="1"/>
    </xf>
    <xf numFmtId="165" fontId="28" fillId="0" borderId="53" xfId="0" applyNumberFormat="1" applyFont="1" applyBorder="1" applyAlignment="1">
      <alignment wrapText="1"/>
    </xf>
    <xf numFmtId="0" fontId="18" fillId="0" borderId="53" xfId="0" applyFont="1" applyBorder="1" applyAlignment="1">
      <alignment wrapText="1"/>
    </xf>
    <xf numFmtId="165" fontId="28" fillId="0" borderId="24" xfId="0" applyNumberFormat="1" applyFont="1" applyBorder="1" applyAlignment="1">
      <alignment wrapText="1"/>
    </xf>
    <xf numFmtId="9" fontId="27" fillId="0" borderId="24" xfId="0" applyNumberFormat="1" applyFont="1" applyBorder="1" applyAlignment="1"/>
    <xf numFmtId="9" fontId="27" fillId="0" borderId="53" xfId="0" applyNumberFormat="1" applyFont="1" applyBorder="1" applyAlignment="1"/>
    <xf numFmtId="0" fontId="27" fillId="0" borderId="53" xfId="0" applyFont="1" applyBorder="1" applyAlignment="1"/>
    <xf numFmtId="0" fontId="27"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1" fontId="26" fillId="0" borderId="51" xfId="0" applyNumberFormat="1" applyFont="1" applyBorder="1" applyAlignment="1">
      <alignment horizontal="center" vertical="center" wrapText="1"/>
    </xf>
    <xf numFmtId="1" fontId="26" fillId="0" borderId="0" xfId="0" applyNumberFormat="1" applyFont="1" applyBorder="1" applyAlignment="1">
      <alignment horizontal="center" vertical="center" wrapText="1"/>
    </xf>
    <xf numFmtId="1" fontId="26" fillId="0" borderId="24" xfId="0" applyNumberFormat="1" applyFont="1" applyBorder="1" applyAlignment="1">
      <alignment horizontal="center" vertical="center" wrapText="1"/>
    </xf>
    <xf numFmtId="0" fontId="24" fillId="0"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18" fillId="3"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0" fontId="29" fillId="3" borderId="0" xfId="0" applyFont="1" applyFill="1" applyAlignment="1">
      <alignment horizontal="center" vertical="center" wrapText="1"/>
    </xf>
    <xf numFmtId="0" fontId="29" fillId="0" borderId="0" xfId="0" applyFont="1" applyAlignment="1">
      <alignment horizontal="center" vertical="center" wrapText="1"/>
    </xf>
    <xf numFmtId="0" fontId="18" fillId="0" borderId="4" xfId="0" applyFont="1" applyBorder="1"/>
    <xf numFmtId="0" fontId="18" fillId="0" borderId="4" xfId="0" applyFont="1" applyBorder="1" applyAlignment="1">
      <alignment vertical="center" wrapText="1"/>
    </xf>
    <xf numFmtId="0" fontId="18"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18" fillId="0" borderId="5" xfId="1" applyNumberFormat="1" applyFont="1" applyBorder="1" applyAlignment="1">
      <alignment horizontal="center" vertical="center"/>
    </xf>
    <xf numFmtId="0" fontId="18" fillId="0" borderId="6" xfId="0" applyFont="1" applyBorder="1"/>
    <xf numFmtId="165" fontId="9" fillId="0" borderId="1" xfId="1" applyNumberFormat="1" applyFont="1" applyFill="1" applyBorder="1" applyAlignment="1">
      <alignment horizontal="center" vertical="center" wrapText="1"/>
    </xf>
    <xf numFmtId="0" fontId="31" fillId="0" borderId="28" xfId="0" applyFont="1" applyBorder="1" applyAlignment="1">
      <alignment horizontal="center" vertical="center"/>
    </xf>
    <xf numFmtId="10"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2" fontId="9"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9" fontId="18" fillId="0" borderId="1" xfId="0" applyNumberFormat="1" applyFont="1" applyFill="1" applyBorder="1" applyAlignment="1">
      <alignment horizontal="center" vertical="center" wrapText="1"/>
    </xf>
    <xf numFmtId="0" fontId="0" fillId="0" borderId="0" xfId="0" applyFill="1"/>
    <xf numFmtId="0" fontId="21" fillId="3"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10" fontId="30" fillId="13" borderId="1" xfId="1" applyNumberFormat="1"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30" fillId="3" borderId="7" xfId="0"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34" fillId="0" borderId="1" xfId="0" applyFont="1" applyBorder="1" applyAlignment="1">
      <alignment vertical="center" wrapText="1"/>
    </xf>
    <xf numFmtId="0" fontId="34" fillId="0" borderId="5" xfId="0" applyFont="1" applyBorder="1" applyAlignment="1">
      <alignment vertical="center" wrapText="1"/>
    </xf>
    <xf numFmtId="0" fontId="25" fillId="11" borderId="23" xfId="0" applyFont="1" applyFill="1" applyBorder="1" applyAlignment="1">
      <alignment horizontal="center" vertical="center" wrapText="1"/>
    </xf>
    <xf numFmtId="0" fontId="34" fillId="0" borderId="1" xfId="0" applyFont="1" applyFill="1" applyBorder="1" applyAlignment="1">
      <alignment vertical="center" wrapText="1"/>
    </xf>
    <xf numFmtId="9" fontId="18" fillId="15" borderId="1" xfId="1" applyFont="1" applyFill="1" applyBorder="1" applyAlignment="1">
      <alignment horizontal="center" vertical="center" wrapText="1"/>
    </xf>
    <xf numFmtId="166" fontId="30" fillId="13" borderId="1" xfId="1" applyNumberFormat="1" applyFont="1" applyFill="1" applyBorder="1" applyAlignment="1">
      <alignment horizontal="center" vertical="center" wrapText="1"/>
    </xf>
    <xf numFmtId="9" fontId="26" fillId="0" borderId="0" xfId="0" applyNumberFormat="1" applyFont="1" applyAlignment="1">
      <alignment horizontal="center" vertical="center" wrapText="1"/>
    </xf>
    <xf numFmtId="0" fontId="18" fillId="0" borderId="52" xfId="0" applyFont="1" applyBorder="1"/>
    <xf numFmtId="0" fontId="18" fillId="15" borderId="1" xfId="1" applyNumberFormat="1" applyFont="1" applyFill="1" applyBorder="1" applyAlignment="1">
      <alignment horizontal="center" vertical="center" wrapText="1"/>
    </xf>
    <xf numFmtId="10" fontId="18" fillId="15" borderId="1" xfId="1" applyNumberFormat="1" applyFont="1" applyFill="1" applyBorder="1" applyAlignment="1">
      <alignment horizontal="center" vertical="center" wrapText="1"/>
    </xf>
    <xf numFmtId="166" fontId="18" fillId="13" borderId="1" xfId="1" applyNumberFormat="1" applyFont="1" applyFill="1" applyBorder="1" applyAlignment="1">
      <alignment horizontal="center" vertical="center" wrapText="1"/>
    </xf>
    <xf numFmtId="10" fontId="30" fillId="15" borderId="1" xfId="1" applyNumberFormat="1" applyFont="1" applyFill="1" applyBorder="1" applyAlignment="1">
      <alignment horizontal="center" vertical="center" wrapText="1"/>
    </xf>
    <xf numFmtId="9" fontId="9" fillId="0" borderId="1" xfId="1" applyFont="1" applyFill="1" applyBorder="1" applyAlignment="1">
      <alignment horizontal="center" vertical="center" wrapText="1"/>
    </xf>
    <xf numFmtId="2" fontId="0" fillId="0" borderId="0" xfId="0" applyNumberFormat="1"/>
    <xf numFmtId="167" fontId="0" fillId="0" borderId="0" xfId="0" applyNumberFormat="1"/>
    <xf numFmtId="1" fontId="9" fillId="7" borderId="1" xfId="0" applyNumberFormat="1" applyFont="1" applyFill="1" applyBorder="1" applyAlignment="1">
      <alignment horizontal="center" vertical="center" wrapText="1"/>
    </xf>
    <xf numFmtId="21" fontId="0" fillId="0" borderId="0" xfId="0" applyNumberFormat="1"/>
    <xf numFmtId="168" fontId="0" fillId="0" borderId="0" xfId="0" applyNumberFormat="1"/>
    <xf numFmtId="0" fontId="5" fillId="0" borderId="14"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2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8" xfId="0" applyFont="1" applyBorder="1" applyAlignment="1">
      <alignment horizontal="center" vertical="center" textRotation="90"/>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5" fillId="11" borderId="23" xfId="0" applyFont="1" applyFill="1" applyBorder="1" applyAlignment="1">
      <alignment horizontal="center" vertical="center" wrapText="1"/>
    </xf>
    <xf numFmtId="0" fontId="21" fillId="0" borderId="17"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31" fillId="0" borderId="55" xfId="0" applyFont="1" applyBorder="1" applyAlignment="1">
      <alignment horizontal="center" vertical="center"/>
    </xf>
    <xf numFmtId="0" fontId="31" fillId="0" borderId="30" xfId="0" applyFont="1" applyBorder="1" applyAlignment="1">
      <alignment horizontal="center" vertical="center"/>
    </xf>
    <xf numFmtId="0" fontId="25" fillId="11" borderId="2" xfId="0" applyFont="1" applyFill="1" applyBorder="1" applyAlignment="1">
      <alignment horizontal="center" vertical="center" wrapText="1"/>
    </xf>
    <xf numFmtId="0" fontId="31" fillId="0" borderId="28" xfId="0" applyFont="1" applyBorder="1" applyAlignment="1">
      <alignment horizontal="center" vertical="center"/>
    </xf>
    <xf numFmtId="0" fontId="31" fillId="0" borderId="56" xfId="0" applyFont="1" applyBorder="1" applyAlignment="1">
      <alignment horizontal="center" vertical="center"/>
    </xf>
    <xf numFmtId="0" fontId="25" fillId="11" borderId="26" xfId="0" applyFont="1" applyFill="1" applyBorder="1" applyAlignment="1">
      <alignment horizontal="center" vertical="center" wrapText="1"/>
    </xf>
    <xf numFmtId="0" fontId="25" fillId="11" borderId="27" xfId="0" applyFont="1" applyFill="1" applyBorder="1" applyAlignment="1">
      <alignment horizontal="center" vertical="center" wrapText="1"/>
    </xf>
    <xf numFmtId="0" fontId="25" fillId="11" borderId="29" xfId="0" applyFont="1" applyFill="1" applyBorder="1" applyAlignment="1">
      <alignment horizontal="center" vertical="center" wrapText="1"/>
    </xf>
    <xf numFmtId="0" fontId="25" fillId="11" borderId="55"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xf>
    <xf numFmtId="0" fontId="9" fillId="0" borderId="1" xfId="0" applyFont="1" applyBorder="1" applyAlignment="1">
      <alignment horizontal="center" vertical="center"/>
    </xf>
    <xf numFmtId="0" fontId="18" fillId="0" borderId="1" xfId="0" applyFont="1" applyBorder="1" applyAlignment="1">
      <alignment horizontal="center" vertical="center"/>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8" fillId="0" borderId="0" xfId="0" applyFont="1" applyAlignment="1">
      <alignment horizontal="center"/>
    </xf>
    <xf numFmtId="0" fontId="19" fillId="12" borderId="1" xfId="0" applyFont="1" applyFill="1" applyBorder="1" applyAlignment="1">
      <alignment horizontal="center" vertical="center" wrapText="1"/>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21" fillId="0" borderId="50" xfId="0" applyFont="1" applyBorder="1" applyAlignment="1">
      <alignment horizontal="center" vertic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19" fillId="12" borderId="1" xfId="0" applyFont="1" applyFill="1" applyBorder="1" applyAlignment="1">
      <alignment horizontal="center" wrapText="1"/>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1" xfId="0" applyFont="1" applyBorder="1" applyAlignment="1">
      <alignment horizontal="justify" vertical="center"/>
    </xf>
    <xf numFmtId="0" fontId="18" fillId="0" borderId="1" xfId="0" applyFont="1" applyBorder="1" applyAlignment="1">
      <alignment horizontal="left" vertical="center"/>
    </xf>
    <xf numFmtId="0" fontId="9" fillId="0" borderId="1" xfId="0" applyFont="1" applyBorder="1" applyAlignment="1">
      <alignment horizontal="left" vertical="center"/>
    </xf>
    <xf numFmtId="0" fontId="21" fillId="0" borderId="0" xfId="0" applyFont="1" applyAlignment="1">
      <alignment horizontal="center" wrapText="1"/>
    </xf>
    <xf numFmtId="0" fontId="21" fillId="0" borderId="0" xfId="0" applyFont="1" applyAlignment="1">
      <alignment horizontal="center"/>
    </xf>
    <xf numFmtId="0" fontId="21" fillId="0" borderId="50" xfId="0" applyFont="1"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2" fontId="18" fillId="0" borderId="0" xfId="0" applyNumberFormat="1" applyFont="1" applyAlignment="1">
      <alignment vertical="center" wrapText="1"/>
    </xf>
  </cellXfs>
  <cellStyles count="5">
    <cellStyle name="Millares" xfId="2" builtinId="3"/>
    <cellStyle name="Millares [0]" xfId="3" builtinId="6"/>
    <cellStyle name="Normal" xfId="0" builtinId="0"/>
    <cellStyle name="Normal 2" xfId="4"/>
    <cellStyle name="Porcentaje" xfId="1" builtinId="5"/>
  </cellStyles>
  <dxfs count="18">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color theme="0"/>
      </font>
      <fill>
        <patternFill>
          <bgColor rgb="FFFF0000"/>
        </patternFill>
      </fill>
    </dxf>
    <dxf>
      <font>
        <b/>
        <i val="0"/>
        <color theme="0"/>
      </font>
      <fill>
        <patternFill>
          <bgColor rgb="FF00B050"/>
        </patternFill>
      </fill>
    </dxf>
    <dxf>
      <font>
        <b/>
        <i/>
        <color theme="0"/>
      </font>
      <fill>
        <patternFill>
          <bgColor rgb="FFFF0000"/>
        </patternFill>
      </fill>
    </dxf>
    <dxf>
      <font>
        <b/>
        <i val="0"/>
        <color theme="0"/>
      </font>
      <fill>
        <patternFill>
          <bgColor rgb="FF00B05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FA3C00"/>
      <color rgb="FFCC99FF"/>
      <color rgb="FF00C5C0"/>
      <color rgb="FF00CC99"/>
      <color rgb="FFFF5353"/>
      <color rgb="FFFF6699"/>
      <color rgb="FFCCFFFF"/>
      <color rgb="FFFFFFCC"/>
      <color rgb="FFCC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1" Type="http://schemas.openxmlformats.org/officeDocument/2006/relationships/image" Target="../media/image4.png"/></Relationships>
</file>

<file path=xl/charts/_rels/chart34.xml.rels><?xml version="1.0" encoding="UTF-8" standalone="yes"?>
<Relationships xmlns="http://schemas.openxmlformats.org/package/2006/relationships"><Relationship Id="rId1" Type="http://schemas.openxmlformats.org/officeDocument/2006/relationships/image" Target="../media/image4.png"/></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2.xml.rels><?xml version="1.0" encoding="UTF-8" standalone="yes"?>
<Relationships xmlns="http://schemas.openxmlformats.org/package/2006/relationships"><Relationship Id="rId3" Type="http://schemas.microsoft.com/office/2011/relationships/chartStyle" Target="style18.xml"/><Relationship Id="rId2" Type="http://schemas.microsoft.com/office/2011/relationships/chartColorStyle" Target="colors18.xml"/><Relationship Id="rId1" Type="http://schemas.openxmlformats.org/officeDocument/2006/relationships/image" Target="../media/image4.png"/></Relationships>
</file>

<file path=xl/charts/_rels/chart4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Dir!$B$5:$M$5</c:f>
              <c:numCache>
                <c:formatCode>0%</c:formatCode>
                <c:ptCount val="12"/>
              </c:numCache>
            </c:numRef>
          </c:val>
          <c:extLst xmlns:c16r2="http://schemas.microsoft.com/office/drawing/2015/06/char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226447744"/>
        <c:axId val="226449280"/>
      </c:barChart>
      <c:lineChart>
        <c:grouping val="standard"/>
        <c:varyColors val="0"/>
        <c:ser>
          <c:idx val="1"/>
          <c:order val="1"/>
          <c:spPr>
            <a:ln w="28575" cap="rnd">
              <a:solidFill>
                <a:srgbClr val="00CC99"/>
              </a:solidFill>
              <a:round/>
            </a:ln>
            <a:effectLst/>
          </c:spPr>
          <c:marker>
            <c:symbol val="none"/>
          </c:marker>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0-2988-4E6A-997C-5AE9EDAA689C}"/>
            </c:ext>
          </c:extLst>
        </c:ser>
        <c:dLbls>
          <c:showLegendKey val="0"/>
          <c:showVal val="0"/>
          <c:showCatName val="0"/>
          <c:showSerName val="0"/>
          <c:showPercent val="0"/>
          <c:showBubbleSize val="0"/>
        </c:dLbls>
        <c:marker val="1"/>
        <c:smooth val="0"/>
        <c:axId val="226447744"/>
        <c:axId val="226449280"/>
      </c:lineChart>
      <c:catAx>
        <c:axId val="22644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449280"/>
        <c:crosses val="autoZero"/>
        <c:auto val="1"/>
        <c:lblAlgn val="ctr"/>
        <c:lblOffset val="100"/>
        <c:noMultiLvlLbl val="0"/>
      </c:catAx>
      <c:valAx>
        <c:axId val="226449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4477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ton movilizadas</a:t>
            </a:r>
          </a:p>
        </c:rich>
      </c:tx>
      <c:layout>
        <c:manualLayout>
          <c:xMode val="edge"/>
          <c:yMode val="edge"/>
          <c:x val="0.25079874334380547"/>
          <c:y val="3.253615884873372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numCache>
            </c:numRef>
          </c:val>
          <c:extLst xmlns:c16r2="http://schemas.microsoft.com/office/drawing/2015/06/char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226495104"/>
        <c:axId val="226500992"/>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xmlns:c16r2="http://schemas.microsoft.com/office/drawing/2015/06/char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226495104"/>
        <c:axId val="226500992"/>
      </c:lineChart>
      <c:catAx>
        <c:axId val="22649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500992"/>
        <c:crosses val="autoZero"/>
        <c:auto val="1"/>
        <c:lblAlgn val="ctr"/>
        <c:lblOffset val="100"/>
        <c:noMultiLvlLbl val="0"/>
      </c:catAx>
      <c:valAx>
        <c:axId val="22650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4951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numCache>
            </c:numRef>
          </c:val>
          <c:extLst xmlns:c16r2="http://schemas.microsoft.com/office/drawing/2015/06/chart">
            <c:ext xmlns:c16="http://schemas.microsoft.com/office/drawing/2014/chart" uri="{C3380CC4-5D6E-409C-BE32-E72D297353CC}">
              <c16:uniqueId val="{00000000-210E-4614-822A-38C3CDB062DC}"/>
            </c:ext>
          </c:extLst>
        </c:ser>
        <c:dLbls>
          <c:showLegendKey val="0"/>
          <c:showVal val="0"/>
          <c:showCatName val="0"/>
          <c:showSerName val="0"/>
          <c:showPercent val="0"/>
          <c:showBubbleSize val="0"/>
        </c:dLbls>
        <c:gapWidth val="219"/>
        <c:overlap val="-27"/>
        <c:axId val="226531968"/>
        <c:axId val="226550144"/>
      </c:barChart>
      <c:lineChart>
        <c:grouping val="standard"/>
        <c:varyColors val="0"/>
        <c:ser>
          <c:idx val="1"/>
          <c:order val="1"/>
          <c:spPr>
            <a:ln w="28575" cap="rnd">
              <a:solidFill>
                <a:srgbClr val="00B050"/>
              </a:solidFill>
              <a:round/>
            </a:ln>
            <a:effectLst/>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210E-4614-822A-38C3CDB062DC}"/>
            </c:ext>
          </c:extLst>
        </c:ser>
        <c:dLbls>
          <c:showLegendKey val="0"/>
          <c:showVal val="0"/>
          <c:showCatName val="0"/>
          <c:showSerName val="0"/>
          <c:showPercent val="0"/>
          <c:showBubbleSize val="0"/>
        </c:dLbls>
        <c:marker val="1"/>
        <c:smooth val="0"/>
        <c:axId val="226531968"/>
        <c:axId val="226550144"/>
      </c:lineChart>
      <c:catAx>
        <c:axId val="2265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550144"/>
        <c:crosses val="autoZero"/>
        <c:auto val="1"/>
        <c:lblAlgn val="ctr"/>
        <c:lblOffset val="100"/>
        <c:noMultiLvlLbl val="0"/>
      </c:catAx>
      <c:valAx>
        <c:axId val="226550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531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Tiempo de descargue de camiones</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Recep!$R$4:$AC$4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Recep!$R$5:$AC$5</c:f>
              <c:numCache>
                <c:formatCode>0.00</c:formatCode>
                <c:ptCount val="12"/>
                <c:pt idx="0">
                  <c:v>1.08</c:v>
                </c:pt>
                <c:pt idx="1">
                  <c:v>1.32</c:v>
                </c:pt>
                <c:pt idx="2">
                  <c:v>1.53</c:v>
                </c:pt>
              </c:numCache>
            </c:numRef>
          </c:val>
          <c:extLst xmlns:c16r2="http://schemas.microsoft.com/office/drawing/2015/06/chart">
            <c:ext xmlns:c16="http://schemas.microsoft.com/office/drawing/2014/chart" uri="{C3380CC4-5D6E-409C-BE32-E72D297353CC}">
              <c16:uniqueId val="{00000000-1FB7-4FA5-87DB-887D8C2172BA}"/>
            </c:ext>
          </c:extLst>
        </c:ser>
        <c:dLbls>
          <c:showLegendKey val="0"/>
          <c:showVal val="0"/>
          <c:showCatName val="0"/>
          <c:showSerName val="0"/>
          <c:showPercent val="0"/>
          <c:showBubbleSize val="0"/>
        </c:dLbls>
        <c:gapWidth val="219"/>
        <c:overlap val="-27"/>
        <c:axId val="267308032"/>
        <c:axId val="267313920"/>
      </c:barChart>
      <c:lineChart>
        <c:grouping val="standard"/>
        <c:varyColors val="0"/>
        <c:ser>
          <c:idx val="1"/>
          <c:order val="1"/>
          <c:spPr>
            <a:ln w="28575" cap="rnd">
              <a:solidFill>
                <a:srgbClr val="C00000"/>
              </a:solidFill>
              <a:round/>
            </a:ln>
            <a:effectLst/>
          </c:spPr>
          <c:marker>
            <c:symbol val="none"/>
          </c:marker>
          <c:cat>
            <c:strRef>
              <c:f>Recep!$R$4:$AC$4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Recep!$R$6:$AC$6</c:f>
              <c:numCache>
                <c:formatCode>0</c:formatCode>
                <c:ptCount val="12"/>
                <c:pt idx="0">
                  <c:v>1.75</c:v>
                </c:pt>
                <c:pt idx="1">
                  <c:v>1.75</c:v>
                </c:pt>
                <c:pt idx="2">
                  <c:v>1.75</c:v>
                </c:pt>
                <c:pt idx="3">
                  <c:v>1.75</c:v>
                </c:pt>
                <c:pt idx="4">
                  <c:v>1.75</c:v>
                </c:pt>
                <c:pt idx="5">
                  <c:v>1.75</c:v>
                </c:pt>
                <c:pt idx="6">
                  <c:v>1.75</c:v>
                </c:pt>
                <c:pt idx="7">
                  <c:v>1.75</c:v>
                </c:pt>
                <c:pt idx="8">
                  <c:v>1.75</c:v>
                </c:pt>
                <c:pt idx="9">
                  <c:v>1.75</c:v>
                </c:pt>
                <c:pt idx="10">
                  <c:v>1.75</c:v>
                </c:pt>
                <c:pt idx="11">
                  <c:v>1.75</c:v>
                </c:pt>
              </c:numCache>
            </c:numRef>
          </c:val>
          <c:smooth val="0"/>
          <c:extLst xmlns:c16r2="http://schemas.microsoft.com/office/drawing/2015/06/chart">
            <c:ext xmlns:c16="http://schemas.microsoft.com/office/drawing/2014/chart" uri="{C3380CC4-5D6E-409C-BE32-E72D297353CC}">
              <c16:uniqueId val="{00000001-1FB7-4FA5-87DB-887D8C2172BA}"/>
            </c:ext>
          </c:extLst>
        </c:ser>
        <c:dLbls>
          <c:showLegendKey val="0"/>
          <c:showVal val="0"/>
          <c:showCatName val="0"/>
          <c:showSerName val="0"/>
          <c:showPercent val="0"/>
          <c:showBubbleSize val="0"/>
        </c:dLbls>
        <c:marker val="1"/>
        <c:smooth val="0"/>
        <c:axId val="267308032"/>
        <c:axId val="267313920"/>
      </c:lineChart>
      <c:catAx>
        <c:axId val="26730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313920"/>
        <c:crosses val="autoZero"/>
        <c:auto val="1"/>
        <c:lblAlgn val="ctr"/>
        <c:lblOffset val="100"/>
        <c:noMultiLvlLbl val="0"/>
      </c:catAx>
      <c:valAx>
        <c:axId val="267313920"/>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layout/>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3080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Descargue </a:t>
            </a:r>
          </a:p>
        </c:rich>
      </c:tx>
      <c:layout>
        <c:manualLayout>
          <c:xMode val="edge"/>
          <c:yMode val="edge"/>
          <c:x val="0.29429608919925665"/>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284</c:v>
                </c:pt>
                <c:pt idx="1">
                  <c:v>268</c:v>
                </c:pt>
              </c:numCache>
            </c:numRef>
          </c:val>
          <c:extLst xmlns:c16r2="http://schemas.microsoft.com/office/drawing/2015/06/char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267230592"/>
        <c:axId val="267240576"/>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xmlns:c16r2="http://schemas.microsoft.com/office/drawing/2015/06/char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267230592"/>
        <c:axId val="267240576"/>
      </c:lineChart>
      <c:catAx>
        <c:axId val="26723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240576"/>
        <c:crosses val="autoZero"/>
        <c:auto val="1"/>
        <c:lblAlgn val="ctr"/>
        <c:lblOffset val="100"/>
        <c:noMultiLvlLbl val="0"/>
      </c:catAx>
      <c:valAx>
        <c:axId val="26724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2305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numCache>
            </c:numRef>
          </c:val>
          <c:extLst xmlns:c16r2="http://schemas.microsoft.com/office/drawing/2015/06/char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267489280"/>
        <c:axId val="267490816"/>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xmlns:c16r2="http://schemas.microsoft.com/office/drawing/2015/06/char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267489280"/>
        <c:axId val="267490816"/>
      </c:lineChart>
      <c:catAx>
        <c:axId val="26748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490816"/>
        <c:crosses val="autoZero"/>
        <c:auto val="1"/>
        <c:lblAlgn val="ctr"/>
        <c:lblOffset val="100"/>
        <c:noMultiLvlLbl val="0"/>
      </c:catAx>
      <c:valAx>
        <c:axId val="267490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489280"/>
        <c:crosses val="autoZero"/>
        <c:crossBetween val="between"/>
        <c:majorUnit val="1"/>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-1.8000000000000001E-4</c:v>
                </c:pt>
                <c:pt idx="1">
                  <c:v>-5.9999999999999995E-4</c:v>
                </c:pt>
              </c:numCache>
            </c:numRef>
          </c:val>
          <c:extLst xmlns:c16r2="http://schemas.microsoft.com/office/drawing/2015/06/char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267575296"/>
        <c:axId val="267576832"/>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xmlns:c16r2="http://schemas.microsoft.com/office/drawing/2015/06/char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267575296"/>
        <c:axId val="267576832"/>
      </c:lineChart>
      <c:catAx>
        <c:axId val="26757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576832"/>
        <c:crosses val="autoZero"/>
        <c:auto val="1"/>
        <c:lblAlgn val="ctr"/>
        <c:lblOffset val="100"/>
        <c:noMultiLvlLbl val="0"/>
      </c:catAx>
      <c:valAx>
        <c:axId val="267576832"/>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57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0.00</c:formatCode>
                <c:ptCount val="12"/>
                <c:pt idx="0">
                  <c:v>0.51</c:v>
                </c:pt>
                <c:pt idx="1">
                  <c:v>0.43</c:v>
                </c:pt>
              </c:numCache>
            </c:numRef>
          </c:val>
          <c:extLst xmlns:c16r2="http://schemas.microsoft.com/office/drawing/2015/06/char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226555392"/>
        <c:axId val="226556928"/>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0.57999999999999996</c:v>
                </c:pt>
                <c:pt idx="1">
                  <c:v>0.57999999999999996</c:v>
                </c:pt>
                <c:pt idx="2">
                  <c:v>0.57999999999999996</c:v>
                </c:pt>
                <c:pt idx="3">
                  <c:v>0.57999999999999996</c:v>
                </c:pt>
                <c:pt idx="4">
                  <c:v>0.57999999999999996</c:v>
                </c:pt>
                <c:pt idx="5">
                  <c:v>0.57999999999999996</c:v>
                </c:pt>
                <c:pt idx="6">
                  <c:v>0.57999999999999996</c:v>
                </c:pt>
                <c:pt idx="7">
                  <c:v>0.57999999999999996</c:v>
                </c:pt>
                <c:pt idx="8">
                  <c:v>0.57999999999999996</c:v>
                </c:pt>
                <c:pt idx="9">
                  <c:v>0.57999999999999996</c:v>
                </c:pt>
                <c:pt idx="10">
                  <c:v>0.57999999999999996</c:v>
                </c:pt>
                <c:pt idx="11">
                  <c:v>0.57999999999999996</c:v>
                </c:pt>
              </c:numCache>
            </c:numRef>
          </c:val>
          <c:smooth val="0"/>
          <c:extLst xmlns:c16r2="http://schemas.microsoft.com/office/drawing/2015/06/char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226555392"/>
        <c:axId val="226556928"/>
      </c:lineChart>
      <c:catAx>
        <c:axId val="22655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556928"/>
        <c:crosses val="autoZero"/>
        <c:auto val="1"/>
        <c:lblAlgn val="ctr"/>
        <c:lblOffset val="100"/>
        <c:noMultiLvlLbl val="0"/>
      </c:catAx>
      <c:valAx>
        <c:axId val="22655692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layout/>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5553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297</c:v>
                </c:pt>
                <c:pt idx="1">
                  <c:v>291</c:v>
                </c:pt>
                <c:pt idx="2">
                  <c:v>278</c:v>
                </c:pt>
              </c:numCache>
            </c:numRef>
          </c:val>
          <c:extLst xmlns:c16r2="http://schemas.microsoft.com/office/drawing/2015/06/char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267453568"/>
        <c:axId val="26745510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xmlns:c16r2="http://schemas.microsoft.com/office/drawing/2015/06/char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267453568"/>
        <c:axId val="267455104"/>
      </c:lineChart>
      <c:catAx>
        <c:axId val="26745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455104"/>
        <c:crosses val="autoZero"/>
        <c:auto val="1"/>
        <c:lblAlgn val="ctr"/>
        <c:lblOffset val="100"/>
        <c:noMultiLvlLbl val="0"/>
      </c:catAx>
      <c:valAx>
        <c:axId val="26745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4535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xmlns:c16r2="http://schemas.microsoft.com/office/drawing/2015/06/char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267818112"/>
        <c:axId val="267819648"/>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xmlns:c16r2="http://schemas.microsoft.com/office/drawing/2015/06/char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267818112"/>
        <c:axId val="267819648"/>
      </c:lineChart>
      <c:catAx>
        <c:axId val="26781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267819648"/>
        <c:crosses val="autoZero"/>
        <c:auto val="1"/>
        <c:lblAlgn val="ctr"/>
        <c:lblOffset val="100"/>
        <c:noMultiLvlLbl val="0"/>
      </c:catAx>
      <c:valAx>
        <c:axId val="26781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2678181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xmlns:c16r2="http://schemas.microsoft.com/office/drawing/2015/06/char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275084032"/>
        <c:axId val="275085568"/>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275084032"/>
        <c:axId val="275085568"/>
      </c:lineChart>
      <c:catAx>
        <c:axId val="27508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275085568"/>
        <c:crosses val="autoZero"/>
        <c:auto val="1"/>
        <c:lblAlgn val="ctr"/>
        <c:lblOffset val="100"/>
        <c:noMultiLvlLbl val="0"/>
      </c:catAx>
      <c:valAx>
        <c:axId val="275085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2750840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Dir!$R$5:$AC$5</c:f>
              <c:numCache>
                <c:formatCode>0%</c:formatCode>
                <c:ptCount val="12"/>
              </c:numCache>
            </c:numRef>
          </c:val>
          <c:extLst xmlns:c16r2="http://schemas.microsoft.com/office/drawing/2015/06/char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226480128"/>
        <c:axId val="226481664"/>
      </c:barChart>
      <c:lineChart>
        <c:grouping val="standard"/>
        <c:varyColors val="0"/>
        <c:ser>
          <c:idx val="1"/>
          <c:order val="1"/>
          <c:spPr>
            <a:ln w="28575" cap="rnd">
              <a:solidFill>
                <a:srgbClr val="00CC99"/>
              </a:solidFill>
              <a:round/>
            </a:ln>
            <a:effectLst/>
          </c:spPr>
          <c:marker>
            <c:symbol val="none"/>
          </c:marker>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2074-4C7F-9B41-C13FAD140446}"/>
            </c:ext>
          </c:extLst>
        </c:ser>
        <c:dLbls>
          <c:showLegendKey val="0"/>
          <c:showVal val="0"/>
          <c:showCatName val="0"/>
          <c:showSerName val="0"/>
          <c:showPercent val="0"/>
          <c:showBubbleSize val="0"/>
        </c:dLbls>
        <c:marker val="1"/>
        <c:smooth val="0"/>
        <c:axId val="226480128"/>
        <c:axId val="226481664"/>
      </c:lineChart>
      <c:catAx>
        <c:axId val="22648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481664"/>
        <c:crosses val="autoZero"/>
        <c:auto val="1"/>
        <c:lblAlgn val="ctr"/>
        <c:lblOffset val="100"/>
        <c:noMultiLvlLbl val="0"/>
      </c:catAx>
      <c:valAx>
        <c:axId val="226481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264801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xmlns:c16r2="http://schemas.microsoft.com/office/drawing/2015/06/char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267965568"/>
        <c:axId val="267967104"/>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xmlns:c16r2="http://schemas.microsoft.com/office/drawing/2015/06/char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267965568"/>
        <c:axId val="267967104"/>
      </c:lineChart>
      <c:catAx>
        <c:axId val="2679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967104"/>
        <c:crosses val="autoZero"/>
        <c:auto val="1"/>
        <c:lblAlgn val="ctr"/>
        <c:lblOffset val="100"/>
        <c:noMultiLvlLbl val="0"/>
      </c:catAx>
      <c:valAx>
        <c:axId val="267967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9655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numCache>
            </c:numRef>
          </c:val>
          <c:extLst xmlns:c16r2="http://schemas.microsoft.com/office/drawing/2015/06/char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267875072"/>
        <c:axId val="267876608"/>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267875072"/>
        <c:axId val="267876608"/>
      </c:lineChart>
      <c:catAx>
        <c:axId val="26787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876608"/>
        <c:crosses val="autoZero"/>
        <c:auto val="1"/>
        <c:lblAlgn val="ctr"/>
        <c:lblOffset val="100"/>
        <c:noMultiLvlLbl val="0"/>
      </c:catAx>
      <c:valAx>
        <c:axId val="267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875072"/>
        <c:crosses val="autoZero"/>
        <c:crossBetween val="between"/>
        <c:maj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274985728"/>
        <c:axId val="274987264"/>
      </c:lineChart>
      <c:catAx>
        <c:axId val="274985728"/>
        <c:scaling>
          <c:orientation val="minMax"/>
        </c:scaling>
        <c:delete val="0"/>
        <c:axPos val="b"/>
        <c:numFmt formatCode="General" sourceLinked="1"/>
        <c:majorTickMark val="out"/>
        <c:minorTickMark val="none"/>
        <c:tickLblPos val="nextTo"/>
        <c:crossAx val="274987264"/>
        <c:crosses val="autoZero"/>
        <c:auto val="1"/>
        <c:lblAlgn val="ctr"/>
        <c:lblOffset val="100"/>
        <c:noMultiLvlLbl val="0"/>
      </c:catAx>
      <c:valAx>
        <c:axId val="274987264"/>
        <c:scaling>
          <c:orientation val="minMax"/>
        </c:scaling>
        <c:delete val="0"/>
        <c:axPos val="l"/>
        <c:majorGridlines/>
        <c:numFmt formatCode="General" sourceLinked="1"/>
        <c:majorTickMark val="out"/>
        <c:minorTickMark val="none"/>
        <c:tickLblPos val="nextTo"/>
        <c:crossAx val="274985728"/>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274996224"/>
        <c:axId val="275018496"/>
      </c:lineChart>
      <c:catAx>
        <c:axId val="274996224"/>
        <c:scaling>
          <c:orientation val="minMax"/>
        </c:scaling>
        <c:delete val="0"/>
        <c:axPos val="b"/>
        <c:numFmt formatCode="General" sourceLinked="0"/>
        <c:majorTickMark val="out"/>
        <c:minorTickMark val="none"/>
        <c:tickLblPos val="nextTo"/>
        <c:crossAx val="275018496"/>
        <c:crosses val="autoZero"/>
        <c:auto val="1"/>
        <c:lblAlgn val="ctr"/>
        <c:lblOffset val="100"/>
        <c:noMultiLvlLbl val="0"/>
      </c:catAx>
      <c:valAx>
        <c:axId val="275018496"/>
        <c:scaling>
          <c:orientation val="minMax"/>
        </c:scaling>
        <c:delete val="0"/>
        <c:axPos val="l"/>
        <c:majorGridlines/>
        <c:numFmt formatCode="General" sourceLinked="1"/>
        <c:majorTickMark val="out"/>
        <c:minorTickMark val="none"/>
        <c:tickLblPos val="nextTo"/>
        <c:crossAx val="274996224"/>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xmlns:c16r2="http://schemas.microsoft.com/office/drawing/2015/06/char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306793472"/>
        <c:axId val="306811648"/>
      </c:lineChart>
      <c:catAx>
        <c:axId val="306793472"/>
        <c:scaling>
          <c:orientation val="minMax"/>
        </c:scaling>
        <c:delete val="0"/>
        <c:axPos val="b"/>
        <c:numFmt formatCode="General" sourceLinked="0"/>
        <c:majorTickMark val="out"/>
        <c:minorTickMark val="none"/>
        <c:tickLblPos val="nextTo"/>
        <c:crossAx val="306811648"/>
        <c:crosses val="autoZero"/>
        <c:auto val="1"/>
        <c:lblAlgn val="ctr"/>
        <c:lblOffset val="100"/>
        <c:noMultiLvlLbl val="0"/>
      </c:catAx>
      <c:valAx>
        <c:axId val="306811648"/>
        <c:scaling>
          <c:orientation val="minMax"/>
          <c:min val="0.60000000000000009"/>
        </c:scaling>
        <c:delete val="0"/>
        <c:axPos val="l"/>
        <c:majorGridlines/>
        <c:numFmt formatCode="General" sourceLinked="1"/>
        <c:majorTickMark val="out"/>
        <c:minorTickMark val="none"/>
        <c:tickLblPos val="nextTo"/>
        <c:crossAx val="306793472"/>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itle>
    <c:autoTitleDeleted val="0"/>
    <c:plotArea>
      <c:layout/>
      <c:barChart>
        <c:barDir val="col"/>
        <c:grouping val="clustered"/>
        <c:varyColors val="0"/>
        <c:ser>
          <c:idx val="0"/>
          <c:order val="0"/>
          <c:tx>
            <c:strRef>
              <c:f>Medición!#REF!</c:f>
              <c:strCache>
                <c:ptCount val="1"/>
                <c:pt idx="0">
                  <c:v>#REF!</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306535424"/>
        <c:axId val="306553984"/>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xmlns:c16r2="http://schemas.microsoft.com/office/drawing/2015/06/char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306535424"/>
        <c:axId val="306553984"/>
      </c:lineChart>
      <c:catAx>
        <c:axId val="306535424"/>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306553984"/>
        <c:crosses val="autoZero"/>
        <c:auto val="1"/>
        <c:lblAlgn val="ctr"/>
        <c:lblOffset val="100"/>
        <c:noMultiLvlLbl val="0"/>
      </c:catAx>
      <c:valAx>
        <c:axId val="306553984"/>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306535424"/>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Medición!$B$5</c:f>
              <c:strCache>
                <c:ptCount val="1"/>
                <c:pt idx="0">
                  <c:v>Calidad de producto </c:v>
                </c:pt>
              </c:strCache>
            </c:strRef>
          </c:tx>
          <c:marker>
            <c:symbol val="diamond"/>
            <c:size val="6"/>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Medición!$J$5:$U$5</c:f>
              <c:numCache>
                <c:formatCode>General</c:formatCode>
                <c:ptCount val="12"/>
                <c:pt idx="0">
                  <c:v>0</c:v>
                </c:pt>
                <c:pt idx="1">
                  <c:v>0</c:v>
                </c:pt>
              </c:numCache>
            </c:numRef>
          </c:val>
          <c:smooth val="0"/>
          <c:extLst xmlns:c16r2="http://schemas.microsoft.com/office/drawing/2015/06/char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306644480"/>
        <c:axId val="306646016"/>
      </c:lineChart>
      <c:catAx>
        <c:axId val="306644480"/>
        <c:scaling>
          <c:orientation val="minMax"/>
        </c:scaling>
        <c:delete val="0"/>
        <c:axPos val="b"/>
        <c:numFmt formatCode="General" sourceLinked="0"/>
        <c:majorTickMark val="out"/>
        <c:minorTickMark val="none"/>
        <c:tickLblPos val="nextTo"/>
        <c:crossAx val="306646016"/>
        <c:crosses val="autoZero"/>
        <c:auto val="1"/>
        <c:lblAlgn val="ctr"/>
        <c:lblOffset val="100"/>
        <c:noMultiLvlLbl val="0"/>
      </c:catAx>
      <c:valAx>
        <c:axId val="306646016"/>
        <c:scaling>
          <c:orientation val="minMax"/>
        </c:scaling>
        <c:delete val="0"/>
        <c:axPos val="l"/>
        <c:majorGridlines/>
        <c:numFmt formatCode="0.00%" sourceLinked="0"/>
        <c:majorTickMark val="out"/>
        <c:minorTickMark val="none"/>
        <c:tickLblPos val="nextTo"/>
        <c:crossAx val="306644480"/>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xmlns:c16r2="http://schemas.microsoft.com/office/drawing/2015/06/char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xmlns:c16r2="http://schemas.microsoft.com/office/drawing/2015/06/char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306702976"/>
        <c:axId val="306860416"/>
      </c:lineChart>
      <c:catAx>
        <c:axId val="306702976"/>
        <c:scaling>
          <c:orientation val="minMax"/>
        </c:scaling>
        <c:delete val="0"/>
        <c:axPos val="b"/>
        <c:numFmt formatCode="General" sourceLinked="0"/>
        <c:majorTickMark val="out"/>
        <c:minorTickMark val="none"/>
        <c:tickLblPos val="nextTo"/>
        <c:crossAx val="306860416"/>
        <c:crosses val="autoZero"/>
        <c:auto val="1"/>
        <c:lblAlgn val="ctr"/>
        <c:lblOffset val="100"/>
        <c:noMultiLvlLbl val="0"/>
      </c:catAx>
      <c:valAx>
        <c:axId val="306860416"/>
        <c:scaling>
          <c:orientation val="minMax"/>
        </c:scaling>
        <c:delete val="0"/>
        <c:axPos val="l"/>
        <c:majorGridlines/>
        <c:numFmt formatCode="General" sourceLinked="1"/>
        <c:majorTickMark val="out"/>
        <c:minorTickMark val="none"/>
        <c:tickLblPos val="nextTo"/>
        <c:crossAx val="3067029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xmlns:c16r2="http://schemas.microsoft.com/office/drawing/2015/06/char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xmlns:c16r2="http://schemas.microsoft.com/office/drawing/2015/06/char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306908160"/>
        <c:axId val="306942720"/>
      </c:lineChart>
      <c:catAx>
        <c:axId val="306908160"/>
        <c:scaling>
          <c:orientation val="minMax"/>
        </c:scaling>
        <c:delete val="0"/>
        <c:axPos val="b"/>
        <c:numFmt formatCode="General" sourceLinked="0"/>
        <c:majorTickMark val="out"/>
        <c:minorTickMark val="none"/>
        <c:tickLblPos val="nextTo"/>
        <c:crossAx val="306942720"/>
        <c:crosses val="autoZero"/>
        <c:auto val="1"/>
        <c:lblAlgn val="ctr"/>
        <c:lblOffset val="100"/>
        <c:noMultiLvlLbl val="0"/>
      </c:catAx>
      <c:valAx>
        <c:axId val="306942720"/>
        <c:scaling>
          <c:orientation val="minMax"/>
        </c:scaling>
        <c:delete val="0"/>
        <c:axPos val="l"/>
        <c:majorGridlines/>
        <c:numFmt formatCode="General" sourceLinked="1"/>
        <c:majorTickMark val="out"/>
        <c:minorTickMark val="none"/>
        <c:tickLblPos val="nextTo"/>
        <c:crossAx val="3069081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xmlns:c16r2="http://schemas.microsoft.com/office/drawing/2015/06/char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307240960"/>
        <c:axId val="307242496"/>
      </c:lineChart>
      <c:catAx>
        <c:axId val="307240960"/>
        <c:scaling>
          <c:orientation val="minMax"/>
        </c:scaling>
        <c:delete val="0"/>
        <c:axPos val="b"/>
        <c:numFmt formatCode="General" sourceLinked="1"/>
        <c:majorTickMark val="out"/>
        <c:minorTickMark val="none"/>
        <c:tickLblPos val="nextTo"/>
        <c:crossAx val="307242496"/>
        <c:crosses val="autoZero"/>
        <c:auto val="1"/>
        <c:lblAlgn val="ctr"/>
        <c:lblOffset val="100"/>
        <c:noMultiLvlLbl val="0"/>
      </c:catAx>
      <c:valAx>
        <c:axId val="307242496"/>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307240960"/>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xmlns:c16r2="http://schemas.microsoft.com/office/drawing/2015/06/char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255093760"/>
        <c:axId val="255099648"/>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xmlns:c16r2="http://schemas.microsoft.com/office/drawing/2015/06/char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255102976"/>
        <c:axId val="255101184"/>
      </c:lineChart>
      <c:catAx>
        <c:axId val="255093760"/>
        <c:scaling>
          <c:orientation val="minMax"/>
        </c:scaling>
        <c:delete val="0"/>
        <c:axPos val="b"/>
        <c:numFmt formatCode="General" sourceLinked="0"/>
        <c:majorTickMark val="out"/>
        <c:minorTickMark val="none"/>
        <c:tickLblPos val="nextTo"/>
        <c:crossAx val="255099648"/>
        <c:crosses val="autoZero"/>
        <c:auto val="1"/>
        <c:lblAlgn val="ctr"/>
        <c:lblOffset val="100"/>
        <c:noMultiLvlLbl val="0"/>
      </c:catAx>
      <c:valAx>
        <c:axId val="255099648"/>
        <c:scaling>
          <c:orientation val="minMax"/>
        </c:scaling>
        <c:delete val="0"/>
        <c:axPos val="l"/>
        <c:majorGridlines/>
        <c:numFmt formatCode="0.0%" sourceLinked="1"/>
        <c:majorTickMark val="out"/>
        <c:minorTickMark val="out"/>
        <c:tickLblPos val="nextTo"/>
        <c:crossAx val="255093760"/>
        <c:crosses val="autoZero"/>
        <c:crossBetween val="between"/>
      </c:valAx>
      <c:valAx>
        <c:axId val="255101184"/>
        <c:scaling>
          <c:orientation val="minMax"/>
        </c:scaling>
        <c:delete val="0"/>
        <c:axPos val="r"/>
        <c:numFmt formatCode="0.0%" sourceLinked="1"/>
        <c:majorTickMark val="out"/>
        <c:minorTickMark val="none"/>
        <c:tickLblPos val="nextTo"/>
        <c:crossAx val="255102976"/>
        <c:crosses val="max"/>
        <c:crossBetween val="between"/>
      </c:valAx>
      <c:catAx>
        <c:axId val="255102976"/>
        <c:scaling>
          <c:orientation val="minMax"/>
        </c:scaling>
        <c:delete val="1"/>
        <c:axPos val="b"/>
        <c:majorTickMark val="out"/>
        <c:minorTickMark val="none"/>
        <c:tickLblPos val="nextTo"/>
        <c:crossAx val="25510118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xmlns:c16r2="http://schemas.microsoft.com/office/drawing/2015/06/char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307264512"/>
        <c:axId val="307286784"/>
      </c:lineChart>
      <c:catAx>
        <c:axId val="307264512"/>
        <c:scaling>
          <c:orientation val="minMax"/>
        </c:scaling>
        <c:delete val="0"/>
        <c:axPos val="b"/>
        <c:numFmt formatCode="General" sourceLinked="0"/>
        <c:majorTickMark val="out"/>
        <c:minorTickMark val="none"/>
        <c:tickLblPos val="nextTo"/>
        <c:crossAx val="307286784"/>
        <c:crosses val="autoZero"/>
        <c:auto val="1"/>
        <c:lblAlgn val="ctr"/>
        <c:lblOffset val="100"/>
        <c:noMultiLvlLbl val="0"/>
      </c:catAx>
      <c:valAx>
        <c:axId val="307286784"/>
        <c:scaling>
          <c:orientation val="minMax"/>
        </c:scaling>
        <c:delete val="0"/>
        <c:axPos val="l"/>
        <c:majorGridlines/>
        <c:numFmt formatCode="General" sourceLinked="1"/>
        <c:majorTickMark val="out"/>
        <c:minorTickMark val="none"/>
        <c:tickLblPos val="nextTo"/>
        <c:crossAx val="3072645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xmlns:c16r2="http://schemas.microsoft.com/office/drawing/2015/06/char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307119616"/>
        <c:axId val="307121152"/>
      </c:lineChart>
      <c:catAx>
        <c:axId val="307119616"/>
        <c:scaling>
          <c:orientation val="minMax"/>
        </c:scaling>
        <c:delete val="0"/>
        <c:axPos val="b"/>
        <c:numFmt formatCode="General" sourceLinked="0"/>
        <c:majorTickMark val="out"/>
        <c:minorTickMark val="none"/>
        <c:tickLblPos val="nextTo"/>
        <c:crossAx val="307121152"/>
        <c:crosses val="autoZero"/>
        <c:auto val="1"/>
        <c:lblAlgn val="ctr"/>
        <c:lblOffset val="100"/>
        <c:noMultiLvlLbl val="0"/>
      </c:catAx>
      <c:valAx>
        <c:axId val="307121152"/>
        <c:scaling>
          <c:orientation val="minMax"/>
        </c:scaling>
        <c:delete val="0"/>
        <c:axPos val="l"/>
        <c:majorGridlines/>
        <c:numFmt formatCode="General" sourceLinked="1"/>
        <c:majorTickMark val="out"/>
        <c:minorTickMark val="none"/>
        <c:tickLblPos val="nextTo"/>
        <c:crossAx val="307119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xmlns:c16r2="http://schemas.microsoft.com/office/drawing/2015/06/char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xmlns:c16r2="http://schemas.microsoft.com/office/drawing/2015/06/char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307178112"/>
        <c:axId val="307184000"/>
        <c:axId val="0"/>
      </c:bar3DChart>
      <c:catAx>
        <c:axId val="307178112"/>
        <c:scaling>
          <c:orientation val="minMax"/>
        </c:scaling>
        <c:delete val="0"/>
        <c:axPos val="b"/>
        <c:numFmt formatCode="General" sourceLinked="1"/>
        <c:majorTickMark val="out"/>
        <c:minorTickMark val="none"/>
        <c:tickLblPos val="nextTo"/>
        <c:crossAx val="307184000"/>
        <c:crosses val="autoZero"/>
        <c:auto val="1"/>
        <c:lblAlgn val="ctr"/>
        <c:lblOffset val="100"/>
        <c:noMultiLvlLbl val="0"/>
      </c:catAx>
      <c:valAx>
        <c:axId val="307184000"/>
        <c:scaling>
          <c:orientation val="minMax"/>
        </c:scaling>
        <c:delete val="0"/>
        <c:axPos val="l"/>
        <c:majorGridlines/>
        <c:numFmt formatCode="General" sourceLinked="1"/>
        <c:majorTickMark val="out"/>
        <c:minorTickMark val="none"/>
        <c:tickLblPos val="nextTo"/>
        <c:crossAx val="307178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xmlns:c16r2="http://schemas.microsoft.com/office/drawing/2015/06/char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xmlns:c16r2="http://schemas.microsoft.com/office/drawing/2015/06/char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307228672"/>
        <c:axId val="307230208"/>
        <c:axId val="0"/>
      </c:bar3DChart>
      <c:catAx>
        <c:axId val="307228672"/>
        <c:scaling>
          <c:orientation val="minMax"/>
        </c:scaling>
        <c:delete val="0"/>
        <c:axPos val="b"/>
        <c:numFmt formatCode="General" sourceLinked="1"/>
        <c:majorTickMark val="out"/>
        <c:minorTickMark val="none"/>
        <c:tickLblPos val="nextTo"/>
        <c:crossAx val="307230208"/>
        <c:crosses val="autoZero"/>
        <c:auto val="1"/>
        <c:lblAlgn val="ctr"/>
        <c:lblOffset val="100"/>
        <c:noMultiLvlLbl val="0"/>
      </c:catAx>
      <c:valAx>
        <c:axId val="307230208"/>
        <c:scaling>
          <c:orientation val="minMax"/>
        </c:scaling>
        <c:delete val="0"/>
        <c:axPos val="l"/>
        <c:majorGridlines/>
        <c:numFmt formatCode="General" sourceLinked="1"/>
        <c:majorTickMark val="out"/>
        <c:minorTickMark val="none"/>
        <c:tickLblPos val="nextTo"/>
        <c:crossAx val="30722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307316224"/>
        <c:axId val="307318144"/>
      </c:lineChart>
      <c:catAx>
        <c:axId val="307316224"/>
        <c:scaling>
          <c:orientation val="minMax"/>
        </c:scaling>
        <c:delete val="0"/>
        <c:axPos val="b"/>
        <c:numFmt formatCode="General" sourceLinked="0"/>
        <c:majorTickMark val="out"/>
        <c:minorTickMark val="none"/>
        <c:tickLblPos val="nextTo"/>
        <c:txPr>
          <a:bodyPr/>
          <a:lstStyle/>
          <a:p>
            <a:pPr>
              <a:defRPr sz="800"/>
            </a:pPr>
            <a:endParaRPr lang="es-CO"/>
          </a:p>
        </c:txPr>
        <c:crossAx val="307318144"/>
        <c:crosses val="autoZero"/>
        <c:auto val="1"/>
        <c:lblAlgn val="ctr"/>
        <c:lblOffset val="100"/>
        <c:noMultiLvlLbl val="0"/>
      </c:catAx>
      <c:valAx>
        <c:axId val="307318144"/>
        <c:scaling>
          <c:orientation val="minMax"/>
        </c:scaling>
        <c:delete val="0"/>
        <c:axPos val="l"/>
        <c:majorGridlines/>
        <c:numFmt formatCode="0.00%" sourceLinked="0"/>
        <c:majorTickMark val="out"/>
        <c:minorTickMark val="none"/>
        <c:tickLblPos val="nextTo"/>
        <c:txPr>
          <a:bodyPr/>
          <a:lstStyle/>
          <a:p>
            <a:pPr>
              <a:defRPr sz="800"/>
            </a:pPr>
            <a:endParaRPr lang="es-CO"/>
          </a:p>
        </c:txPr>
        <c:crossAx val="307316224"/>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3280-4B48-B85C-3C284131956C}"/>
            </c:ext>
          </c:extLst>
        </c:ser>
        <c:ser>
          <c:idx val="1"/>
          <c:order val="1"/>
          <c:tx>
            <c:strRef>
              <c:f>Medición!$O$2</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3-3280-4B48-B85C-3C284131956C}"/>
            </c:ext>
          </c:extLst>
        </c:ser>
        <c:ser>
          <c:idx val="2"/>
          <c:order val="2"/>
          <c:tx>
            <c:strRef>
              <c:f>Medición!$R$2</c:f>
              <c:strCache>
                <c:ptCount val="1"/>
                <c:pt idx="0">
                  <c:v>Sept</c:v>
                </c:pt>
              </c:strCache>
            </c:strRef>
          </c:tx>
          <c:invertIfNegative val="0"/>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307354240"/>
        <c:axId val="307360128"/>
        <c:axId val="0"/>
      </c:bar3DChart>
      <c:catAx>
        <c:axId val="307354240"/>
        <c:scaling>
          <c:orientation val="minMax"/>
        </c:scaling>
        <c:delete val="0"/>
        <c:axPos val="b"/>
        <c:numFmt formatCode="General" sourceLinked="1"/>
        <c:majorTickMark val="out"/>
        <c:minorTickMark val="none"/>
        <c:tickLblPos val="nextTo"/>
        <c:crossAx val="307360128"/>
        <c:crosses val="autoZero"/>
        <c:auto val="1"/>
        <c:lblAlgn val="ctr"/>
        <c:lblOffset val="100"/>
        <c:noMultiLvlLbl val="0"/>
      </c:catAx>
      <c:valAx>
        <c:axId val="307360128"/>
        <c:scaling>
          <c:orientation val="minMax"/>
        </c:scaling>
        <c:delete val="0"/>
        <c:axPos val="l"/>
        <c:majorGridlines/>
        <c:numFmt formatCode="General" sourceLinked="1"/>
        <c:majorTickMark val="out"/>
        <c:minorTickMark val="none"/>
        <c:tickLblPos val="nextTo"/>
        <c:crossAx val="307354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2330-4EAA-B6E0-1DE5FA30C79B}"/>
            </c:ext>
          </c:extLst>
        </c:ser>
        <c:ser>
          <c:idx val="1"/>
          <c:order val="1"/>
          <c:tx>
            <c:strRef>
              <c:f>Medición!$O$2</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3-2330-4EAA-B6E0-1DE5FA30C79B}"/>
            </c:ext>
          </c:extLst>
        </c:ser>
        <c:ser>
          <c:idx val="2"/>
          <c:order val="2"/>
          <c:tx>
            <c:strRef>
              <c:f>Medición!$R$2</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5-2330-4EAA-B6E0-1DE5FA30C79B}"/>
            </c:ext>
          </c:extLst>
        </c:ser>
        <c:ser>
          <c:idx val="3"/>
          <c:order val="3"/>
          <c:tx>
            <c:strRef>
              <c:f>Medición!$U$2</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307490816"/>
        <c:axId val="307492352"/>
        <c:axId val="0"/>
      </c:bar3DChart>
      <c:catAx>
        <c:axId val="30749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492352"/>
        <c:crosses val="autoZero"/>
        <c:auto val="1"/>
        <c:lblAlgn val="ctr"/>
        <c:lblOffset val="100"/>
        <c:noMultiLvlLbl val="0"/>
      </c:catAx>
      <c:valAx>
        <c:axId val="30749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49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307539328"/>
        <c:axId val="307545216"/>
      </c:lineChart>
      <c:catAx>
        <c:axId val="307539328"/>
        <c:scaling>
          <c:orientation val="minMax"/>
        </c:scaling>
        <c:delete val="0"/>
        <c:axPos val="b"/>
        <c:numFmt formatCode="General" sourceLinked="0"/>
        <c:majorTickMark val="out"/>
        <c:minorTickMark val="none"/>
        <c:tickLblPos val="nextTo"/>
        <c:crossAx val="307545216"/>
        <c:crosses val="autoZero"/>
        <c:auto val="1"/>
        <c:lblAlgn val="ctr"/>
        <c:lblOffset val="100"/>
        <c:noMultiLvlLbl val="0"/>
      </c:catAx>
      <c:valAx>
        <c:axId val="307545216"/>
        <c:scaling>
          <c:orientation val="minMax"/>
        </c:scaling>
        <c:delete val="0"/>
        <c:axPos val="l"/>
        <c:majorGridlines/>
        <c:numFmt formatCode="General" sourceLinked="1"/>
        <c:majorTickMark val="out"/>
        <c:minorTickMark val="none"/>
        <c:tickLblPos val="nextTo"/>
        <c:crossAx val="307539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xmlns:c16r2="http://schemas.microsoft.com/office/drawing/2015/06/char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xmlns:c16r2="http://schemas.microsoft.com/office/drawing/2015/06/char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xmlns:c16r2="http://schemas.microsoft.com/office/drawing/2015/06/char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xmlns:c16r2="http://schemas.microsoft.com/office/drawing/2015/06/char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xmlns:c16r2="http://schemas.microsoft.com/office/drawing/2015/06/chart">
              <c:ext xmlns:c16="http://schemas.microsoft.com/office/drawing/2014/chart" uri="{C3380CC4-5D6E-409C-BE32-E72D297353CC}">
                <c16:uniqueId val="{00000007-E8FC-4828-B13E-0F9DC63823E2}"/>
              </c:ext>
            </c:extLst>
          </c:dPt>
          <c:dLbls>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xmlns:c16r2="http://schemas.microsoft.com/office/drawing/2015/06/char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xmlns:c16r2="http://schemas.microsoft.com/office/drawing/2015/06/chart">
            <c:ext xmlns:c16="http://schemas.microsoft.com/office/drawing/2014/chart" uri="{C3380CC4-5D6E-409C-BE32-E72D297353CC}">
              <c16:uniqueId val="{0000000C-E8FC-4828-B13E-0F9DC63823E2}"/>
            </c:ext>
          </c:extLst>
        </c:ser>
        <c:ser>
          <c:idx val="1"/>
          <c:order val="5"/>
          <c:dLbls>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xmlns:c16r2="http://schemas.microsoft.com/office/drawing/2015/06/char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xmlns:c16r2="http://schemas.microsoft.com/office/drawing/2015/06/char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307725824"/>
        <c:axId val="307727360"/>
      </c:lineChart>
      <c:catAx>
        <c:axId val="307725824"/>
        <c:scaling>
          <c:orientation val="minMax"/>
        </c:scaling>
        <c:delete val="0"/>
        <c:axPos val="b"/>
        <c:numFmt formatCode="General" sourceLinked="0"/>
        <c:majorTickMark val="out"/>
        <c:minorTickMark val="none"/>
        <c:tickLblPos val="nextTo"/>
        <c:crossAx val="307727360"/>
        <c:crosses val="autoZero"/>
        <c:auto val="1"/>
        <c:lblAlgn val="ctr"/>
        <c:lblOffset val="100"/>
        <c:noMultiLvlLbl val="0"/>
      </c:catAx>
      <c:valAx>
        <c:axId val="307727360"/>
        <c:scaling>
          <c:orientation val="minMax"/>
        </c:scaling>
        <c:delete val="0"/>
        <c:axPos val="l"/>
        <c:majorGridlines/>
        <c:numFmt formatCode="General" sourceLinked="1"/>
        <c:majorTickMark val="out"/>
        <c:minorTickMark val="none"/>
        <c:tickLblPos val="nextTo"/>
        <c:crossAx val="30772582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312074240"/>
        <c:axId val="312075776"/>
      </c:lineChart>
      <c:catAx>
        <c:axId val="312074240"/>
        <c:scaling>
          <c:orientation val="minMax"/>
        </c:scaling>
        <c:delete val="0"/>
        <c:axPos val="b"/>
        <c:numFmt formatCode="General" sourceLinked="0"/>
        <c:majorTickMark val="out"/>
        <c:minorTickMark val="none"/>
        <c:tickLblPos val="nextTo"/>
        <c:crossAx val="312075776"/>
        <c:crosses val="autoZero"/>
        <c:auto val="1"/>
        <c:lblAlgn val="ctr"/>
        <c:lblOffset val="100"/>
        <c:noMultiLvlLbl val="0"/>
      </c:catAx>
      <c:valAx>
        <c:axId val="312075776"/>
        <c:scaling>
          <c:orientation val="minMax"/>
        </c:scaling>
        <c:delete val="0"/>
        <c:axPos val="l"/>
        <c:majorGridlines/>
        <c:numFmt formatCode="General" sourceLinked="1"/>
        <c:majorTickMark val="out"/>
        <c:minorTickMark val="none"/>
        <c:tickLblPos val="nextTo"/>
        <c:crossAx val="312074240"/>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xmlns:c16r2="http://schemas.microsoft.com/office/drawing/2015/06/char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xmlns:c16r2="http://schemas.microsoft.com/office/drawing/2015/06/char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312130560"/>
        <c:axId val="312136448"/>
      </c:lineChart>
      <c:catAx>
        <c:axId val="312130560"/>
        <c:scaling>
          <c:orientation val="minMax"/>
        </c:scaling>
        <c:delete val="0"/>
        <c:axPos val="b"/>
        <c:numFmt formatCode="General" sourceLinked="1"/>
        <c:majorTickMark val="out"/>
        <c:minorTickMark val="none"/>
        <c:tickLblPos val="nextTo"/>
        <c:crossAx val="312136448"/>
        <c:crosses val="autoZero"/>
        <c:auto val="1"/>
        <c:lblAlgn val="ctr"/>
        <c:lblOffset val="100"/>
        <c:noMultiLvlLbl val="0"/>
      </c:catAx>
      <c:valAx>
        <c:axId val="312136448"/>
        <c:scaling>
          <c:orientation val="minMax"/>
        </c:scaling>
        <c:delete val="0"/>
        <c:axPos val="l"/>
        <c:majorGridlines/>
        <c:numFmt formatCode="General" sourceLinked="1"/>
        <c:majorTickMark val="out"/>
        <c:minorTickMark val="none"/>
        <c:tickLblPos val="nextTo"/>
        <c:crossAx val="312130560"/>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xmlns:c16r2="http://schemas.microsoft.com/office/drawing/2015/06/char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1">
            <a:alphaModFix amt="18000"/>
          </a:blip>
          <a:stretch>
            <a:fillRect/>
          </a:stretch>
        </a:blipFill>
        <a:ln>
          <a:noFill/>
        </a:ln>
        <a:effectLst/>
        <a:sp3d/>
      </c:spPr>
    </c:sideWall>
    <c:backWall>
      <c:thickness val="0"/>
      <c:spPr>
        <a:blipFill>
          <a:blip xmlns:r="http://schemas.openxmlformats.org/officeDocument/2006/relationships" r:embed="rId1">
            <a:alphaModFix amt="18000"/>
          </a:blip>
          <a:stretch>
            <a:fillRect/>
          </a:stretch>
        </a:blip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(Medición!$L$2,Medición!$O$2,Medición!$R$2,Medición!$U$2)</c:f>
              <c:strCache>
                <c:ptCount val="4"/>
                <c:pt idx="0">
                  <c:v>Mar</c:v>
                </c:pt>
                <c:pt idx="1">
                  <c:v>Jun</c:v>
                </c:pt>
                <c:pt idx="2">
                  <c:v>Sept</c:v>
                </c:pt>
                <c:pt idx="3">
                  <c:v>Dic</c:v>
                </c:pt>
              </c:strCache>
            </c:strRef>
          </c:cat>
          <c:val>
            <c:numRef>
              <c:f>(Medición!#REF!,Medición!#REF!,Medición!#REF!,Medición!#REF!)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Medición!#REF!</c15:sqref>
                        </c15:formulaRef>
                      </c:ext>
                    </c:extLst>
                    <c:strCache>
                      <c:ptCount val="1"/>
                      <c:pt idx="0">
                        <c:v>#REF!</c:v>
                      </c:pt>
                    </c:strCache>
                  </c:strRef>
                </c15:tx>
              </c15:filteredSeriesTitle>
            </c:ex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312611968"/>
        <c:axId val="312613504"/>
        <c:axId val="0"/>
      </c:bar3DChart>
      <c:catAx>
        <c:axId val="31261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2613504"/>
        <c:crosses val="autoZero"/>
        <c:auto val="1"/>
        <c:lblAlgn val="ctr"/>
        <c:lblOffset val="100"/>
        <c:noMultiLvlLbl val="0"/>
      </c:catAx>
      <c:valAx>
        <c:axId val="312613504"/>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261196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312642944"/>
        <c:axId val="312648832"/>
        <c:axId val="0"/>
      </c:bar3DChart>
      <c:catAx>
        <c:axId val="31264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12648832"/>
        <c:crosses val="autoZero"/>
        <c:auto val="1"/>
        <c:lblAlgn val="ctr"/>
        <c:lblOffset val="100"/>
        <c:noMultiLvlLbl val="0"/>
      </c:catAx>
      <c:valAx>
        <c:axId val="31264883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1264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numCache>
            </c:numRef>
          </c:val>
          <c:extLst xmlns:c16r2="http://schemas.microsoft.com/office/drawing/2015/06/char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312434688"/>
        <c:axId val="312436224"/>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xmlns:c16r2="http://schemas.microsoft.com/office/drawing/2015/06/char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312434688"/>
        <c:axId val="312436224"/>
      </c:lineChart>
      <c:catAx>
        <c:axId val="31243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436224"/>
        <c:crosses val="autoZero"/>
        <c:auto val="1"/>
        <c:lblAlgn val="ctr"/>
        <c:lblOffset val="100"/>
        <c:noMultiLvlLbl val="0"/>
      </c:catAx>
      <c:valAx>
        <c:axId val="3124362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4346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312462720"/>
        <c:axId val="31247270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312462720"/>
        <c:axId val="312472704"/>
      </c:lineChart>
      <c:catAx>
        <c:axId val="31246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472704"/>
        <c:crosses val="autoZero"/>
        <c:auto val="1"/>
        <c:lblAlgn val="ctr"/>
        <c:lblOffset val="100"/>
        <c:noMultiLvlLbl val="0"/>
      </c:catAx>
      <c:valAx>
        <c:axId val="312472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4627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312507776"/>
        <c:axId val="3125136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312507776"/>
        <c:axId val="312513664"/>
      </c:lineChart>
      <c:catAx>
        <c:axId val="31250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513664"/>
        <c:crosses val="autoZero"/>
        <c:auto val="1"/>
        <c:lblAlgn val="ctr"/>
        <c:lblOffset val="100"/>
        <c:noMultiLvlLbl val="0"/>
      </c:catAx>
      <c:valAx>
        <c:axId val="3125136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5077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312556544"/>
        <c:axId val="312566528"/>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312556544"/>
        <c:axId val="312566528"/>
      </c:lineChart>
      <c:catAx>
        <c:axId val="3125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566528"/>
        <c:crosses val="autoZero"/>
        <c:auto val="1"/>
        <c:lblAlgn val="ctr"/>
        <c:lblOffset val="100"/>
        <c:noMultiLvlLbl val="0"/>
      </c:catAx>
      <c:valAx>
        <c:axId val="3125665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5565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312593024"/>
        <c:axId val="312598912"/>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312593024"/>
        <c:axId val="312598912"/>
      </c:lineChart>
      <c:catAx>
        <c:axId val="31259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598912"/>
        <c:crosses val="autoZero"/>
        <c:auto val="1"/>
        <c:lblAlgn val="ctr"/>
        <c:lblOffset val="100"/>
        <c:noMultiLvlLbl val="0"/>
      </c:catAx>
      <c:valAx>
        <c:axId val="3125989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5930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312703232"/>
        <c:axId val="312713216"/>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312703232"/>
        <c:axId val="312713216"/>
      </c:lineChart>
      <c:catAx>
        <c:axId val="3127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713216"/>
        <c:crosses val="autoZero"/>
        <c:auto val="1"/>
        <c:lblAlgn val="ctr"/>
        <c:lblOffset val="100"/>
        <c:noMultiLvlLbl val="0"/>
      </c:catAx>
      <c:valAx>
        <c:axId val="312713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7032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GI!$B$5:$M$5</c:f>
              <c:numCache>
                <c:formatCode>0%</c:formatCode>
                <c:ptCount val="12"/>
              </c:numCache>
            </c:numRef>
          </c:val>
          <c:extLst xmlns:c16r2="http://schemas.microsoft.com/office/drawing/2015/06/char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255594880"/>
        <c:axId val="255596416"/>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GI!$B$6:$M$6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xmlns:c16r2="http://schemas.microsoft.com/office/drawing/2015/06/char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255594880"/>
        <c:axId val="255596416"/>
      </c:lineChart>
      <c:catAx>
        <c:axId val="2555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55596416"/>
        <c:crosses val="autoZero"/>
        <c:auto val="1"/>
        <c:lblAlgn val="ctr"/>
        <c:lblOffset val="100"/>
        <c:noMultiLvlLbl val="0"/>
      </c:catAx>
      <c:valAx>
        <c:axId val="255596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555948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numCache>
            </c:numRef>
          </c:val>
          <c:extLst xmlns:c16r2="http://schemas.microsoft.com/office/drawing/2015/06/char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312879360"/>
        <c:axId val="312885248"/>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312879360"/>
        <c:axId val="312885248"/>
      </c:lineChart>
      <c:catAx>
        <c:axId val="31287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885248"/>
        <c:crosses val="autoZero"/>
        <c:auto val="1"/>
        <c:lblAlgn val="ctr"/>
        <c:lblOffset val="100"/>
        <c:noMultiLvlLbl val="0"/>
      </c:catAx>
      <c:valAx>
        <c:axId val="312885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8793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numCache>
            </c:numRef>
          </c:val>
          <c:extLst xmlns:c16r2="http://schemas.microsoft.com/office/drawing/2015/06/char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255638912"/>
        <c:axId val="255640704"/>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xmlns:c16r2="http://schemas.microsoft.com/office/drawing/2015/06/chart">
            <c:ext xmlns:c16="http://schemas.microsoft.com/office/drawing/2014/chart" uri="{C3380CC4-5D6E-409C-BE32-E72D297353CC}">
              <c16:uniqueId val="{00000000-86E4-4A6B-9582-BFE0219E0489}"/>
            </c:ext>
          </c:extLst>
        </c:ser>
        <c:dLbls>
          <c:showLegendKey val="0"/>
          <c:showVal val="0"/>
          <c:showCatName val="0"/>
          <c:showSerName val="0"/>
          <c:showPercent val="0"/>
          <c:showBubbleSize val="0"/>
        </c:dLbls>
        <c:marker val="1"/>
        <c:smooth val="0"/>
        <c:axId val="255638912"/>
        <c:axId val="255640704"/>
      </c:lineChart>
      <c:catAx>
        <c:axId val="255638912"/>
        <c:scaling>
          <c:orientation val="minMax"/>
        </c:scaling>
        <c:delete val="0"/>
        <c:axPos val="b"/>
        <c:numFmt formatCode="General" sourceLinked="0"/>
        <c:majorTickMark val="none"/>
        <c:minorTickMark val="none"/>
        <c:tickLblPos val="nextTo"/>
        <c:crossAx val="255640704"/>
        <c:crosses val="autoZero"/>
        <c:auto val="1"/>
        <c:lblAlgn val="ctr"/>
        <c:lblOffset val="100"/>
        <c:noMultiLvlLbl val="0"/>
      </c:catAx>
      <c:valAx>
        <c:axId val="255640704"/>
        <c:scaling>
          <c:orientation val="minMax"/>
        </c:scaling>
        <c:delete val="0"/>
        <c:axPos val="l"/>
        <c:majorGridlines/>
        <c:numFmt formatCode="0.0%" sourceLinked="1"/>
        <c:majorTickMark val="none"/>
        <c:minorTickMark val="none"/>
        <c:tickLblPos val="nextTo"/>
        <c:crossAx val="25563891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numCache>
            </c:numRef>
          </c:val>
          <c:extLst xmlns:c16r2="http://schemas.microsoft.com/office/drawing/2015/06/char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255666816"/>
        <c:axId val="255676800"/>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xmlns:c16r2="http://schemas.microsoft.com/office/drawing/2015/06/char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255666816"/>
        <c:axId val="255676800"/>
      </c:lineChart>
      <c:catAx>
        <c:axId val="255666816"/>
        <c:scaling>
          <c:orientation val="minMax"/>
        </c:scaling>
        <c:delete val="0"/>
        <c:axPos val="b"/>
        <c:numFmt formatCode="General" sourceLinked="0"/>
        <c:majorTickMark val="none"/>
        <c:minorTickMark val="none"/>
        <c:tickLblPos val="nextTo"/>
        <c:crossAx val="255676800"/>
        <c:crosses val="autoZero"/>
        <c:auto val="1"/>
        <c:lblAlgn val="ctr"/>
        <c:lblOffset val="100"/>
        <c:noMultiLvlLbl val="0"/>
      </c:catAx>
      <c:valAx>
        <c:axId val="255676800"/>
        <c:scaling>
          <c:orientation val="minMax"/>
        </c:scaling>
        <c:delete val="0"/>
        <c:axPos val="l"/>
        <c:majorGridlines/>
        <c:numFmt formatCode="0.0%" sourceLinked="1"/>
        <c:majorTickMark val="none"/>
        <c:minorTickMark val="none"/>
        <c:tickLblPos val="nextTo"/>
        <c:crossAx val="25566681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numCache>
            </c:numRef>
          </c:val>
          <c:extLst xmlns:c16r2="http://schemas.microsoft.com/office/drawing/2015/06/char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255892480"/>
        <c:axId val="255894272"/>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xmlns:c16r2="http://schemas.microsoft.com/office/drawing/2015/06/char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255892480"/>
        <c:axId val="255894272"/>
      </c:lineChart>
      <c:catAx>
        <c:axId val="25589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55894272"/>
        <c:crosses val="autoZero"/>
        <c:auto val="1"/>
        <c:lblAlgn val="ctr"/>
        <c:lblOffset val="100"/>
        <c:noMultiLvlLbl val="0"/>
      </c:catAx>
      <c:valAx>
        <c:axId val="25589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558924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numCache>
            </c:numRef>
          </c:val>
          <c:extLst xmlns:c16r2="http://schemas.microsoft.com/office/drawing/2015/06/char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267655808"/>
        <c:axId val="267665792"/>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267655808"/>
        <c:axId val="267665792"/>
      </c:lineChart>
      <c:catAx>
        <c:axId val="26765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665792"/>
        <c:crosses val="autoZero"/>
        <c:auto val="1"/>
        <c:lblAlgn val="ctr"/>
        <c:lblOffset val="100"/>
        <c:noMultiLvlLbl val="0"/>
      </c:catAx>
      <c:valAx>
        <c:axId val="267665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67655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21" Type="http://schemas.openxmlformats.org/officeDocument/2006/relationships/chart" Target="../charts/chart41.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image" Target="../media/image5.png"/><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23" Type="http://schemas.openxmlformats.org/officeDocument/2006/relationships/chart" Target="../charts/chart43.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 Id="rId22"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 xmlns:a16="http://schemas.microsoft.com/office/drawing/2014/main"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 xmlns:a16="http://schemas.microsoft.com/office/drawing/2014/main"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a:rPr>
                        </m:ctrlPr>
                      </m:fPr>
                      <m:num>
                        <m:sSub>
                          <m:sSubPr>
                            <m:ctrlPr>
                              <a:rPr lang="es-ES" sz="1100" b="0" i="1">
                                <a:solidFill>
                                  <a:schemeClr val="tx1"/>
                                </a:solidFill>
                                <a:effectLst/>
                                <a:latin typeface="Cambria Math"/>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 xmlns:a16="http://schemas.microsoft.com/office/drawing/2014/main"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 xmlns:a16="http://schemas.microsoft.com/office/drawing/2014/main"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 xmlns:a16="http://schemas.microsoft.com/office/drawing/2014/main"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 xmlns:a16="http://schemas.microsoft.com/office/drawing/2014/main"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4" name="Gráfico 3">
          <a:extLst>
            <a:ext uri="{FF2B5EF4-FFF2-40B4-BE49-F238E27FC236}">
              <a16:creationId xmlns=""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 xmlns:a16="http://schemas.microsoft.com/office/drawing/2014/main"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 xmlns:a16="http://schemas.microsoft.com/office/drawing/2014/main"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 xmlns:a16="http://schemas.microsoft.com/office/drawing/2014/main"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 xmlns:a16="http://schemas.microsoft.com/office/drawing/2014/main"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 xmlns:a16="http://schemas.microsoft.com/office/drawing/2014/main"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 xmlns:a16="http://schemas.microsoft.com/office/drawing/2014/main"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 xmlns:a16="http://schemas.microsoft.com/office/drawing/2014/main"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 xmlns:a16="http://schemas.microsoft.com/office/drawing/2014/main"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 xmlns:a16="http://schemas.microsoft.com/office/drawing/2014/main"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 xmlns:a16="http://schemas.microsoft.com/office/drawing/2014/main"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 xmlns:a16="http://schemas.microsoft.com/office/drawing/2014/main"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 xmlns:a16="http://schemas.microsoft.com/office/drawing/2014/main"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 xmlns:a16="http://schemas.microsoft.com/office/drawing/2014/main"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 xmlns:a16="http://schemas.microsoft.com/office/drawing/2014/main"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 xmlns:a16="http://schemas.microsoft.com/office/drawing/2014/main"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6.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 xmlns:a16="http://schemas.microsoft.com/office/drawing/2014/main"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 xmlns:a16="http://schemas.microsoft.com/office/drawing/2014/main"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 xmlns:a16="http://schemas.microsoft.com/office/drawing/2014/main"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 xmlns:a16="http://schemas.microsoft.com/office/drawing/2014/main"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 xmlns:a16="http://schemas.microsoft.com/office/drawing/2014/main"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 xmlns:a16="http://schemas.microsoft.com/office/drawing/2014/main"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 xmlns:a16="http://schemas.microsoft.com/office/drawing/2014/main"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 xmlns:a16="http://schemas.microsoft.com/office/drawing/2014/main"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 xmlns:a16="http://schemas.microsoft.com/office/drawing/2014/main"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 xmlns:a16="http://schemas.microsoft.com/office/drawing/2014/main"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 xmlns:a16="http://schemas.microsoft.com/office/drawing/2014/main"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 xmlns:a16="http://schemas.microsoft.com/office/drawing/2014/main"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 xmlns:a16="http://schemas.microsoft.com/office/drawing/2014/main"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 xmlns:a16="http://schemas.microsoft.com/office/drawing/2014/main"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 xmlns:a16="http://schemas.microsoft.com/office/drawing/2014/main"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 xmlns:a16="http://schemas.microsoft.com/office/drawing/2014/main"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 xmlns:a16="http://schemas.microsoft.com/office/drawing/2014/main"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 xmlns:a16="http://schemas.microsoft.com/office/drawing/2014/main"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 xmlns:a16="http://schemas.microsoft.com/office/drawing/2014/main"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a:rPr>
                      </m:ctrlPr>
                    </m:dPr>
                    <m:e>
                      <m:f>
                        <m:fPr>
                          <m:ctrlPr>
                            <a:rPr lang="el-GR" sz="1200" i="1">
                              <a:latin typeface="Cambria Math"/>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 xmlns:a16="http://schemas.microsoft.com/office/drawing/2014/main"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 xmlns:a16="http://schemas.microsoft.com/office/drawing/2014/main"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85725</xdr:rowOff>
    </xdr:from>
    <xdr:to>
      <xdr:col>13</xdr:col>
      <xdr:colOff>904875</xdr:colOff>
      <xdr:row>21</xdr:row>
      <xdr:rowOff>114300</xdr:rowOff>
    </xdr:to>
    <xdr:graphicFrame macro="">
      <xdr:nvGraphicFramePr>
        <xdr:cNvPr id="3" name="2 Gráfico">
          <a:extLst>
            <a:ext uri="{FF2B5EF4-FFF2-40B4-BE49-F238E27FC236}">
              <a16:creationId xmlns=""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333376</xdr:colOff>
      <xdr:row>6</xdr:row>
      <xdr:rowOff>130968</xdr:rowOff>
    </xdr:from>
    <xdr:to>
      <xdr:col>29</xdr:col>
      <xdr:colOff>533401</xdr:colOff>
      <xdr:row>21</xdr:row>
      <xdr:rowOff>159543</xdr:rowOff>
    </xdr:to>
    <xdr:graphicFrame macro="">
      <xdr:nvGraphicFramePr>
        <xdr:cNvPr id="5" name="2 Gráfico">
          <a:extLst>
            <a:ext uri="{FF2B5EF4-FFF2-40B4-BE49-F238E27FC236}">
              <a16:creationId xmlns="" xmlns:a16="http://schemas.microsoft.com/office/drawing/2014/main"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 xmlns:a16="http://schemas.microsoft.com/office/drawing/2014/main"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 xmlns:a16="http://schemas.microsoft.com/office/drawing/2014/main"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5" name="Gráfico 4">
          <a:extLst>
            <a:ext uri="{FF2B5EF4-FFF2-40B4-BE49-F238E27FC236}">
              <a16:creationId xmlns="" xmlns:a16="http://schemas.microsoft.com/office/drawing/2014/main"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 xmlns:a16="http://schemas.microsoft.com/office/drawing/2014/main" id="{B29063D7-353A-41D6-95E8-B609A1D6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 xmlns:a16="http://schemas.microsoft.com/office/drawing/2014/main"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34" t="s">
        <v>0</v>
      </c>
      <c r="B2" s="236" t="s">
        <v>1</v>
      </c>
      <c r="C2" s="238" t="s">
        <v>78</v>
      </c>
      <c r="D2" s="240" t="s">
        <v>11</v>
      </c>
      <c r="E2" s="242" t="s">
        <v>79</v>
      </c>
      <c r="F2" s="240" t="s">
        <v>24</v>
      </c>
      <c r="G2" s="230" t="s">
        <v>23</v>
      </c>
      <c r="H2" s="231"/>
      <c r="I2" s="242" t="s">
        <v>80</v>
      </c>
      <c r="J2" s="240" t="s">
        <v>44</v>
      </c>
      <c r="K2" s="253" t="s">
        <v>2</v>
      </c>
      <c r="L2" s="253" t="s">
        <v>3</v>
      </c>
      <c r="M2" s="253" t="s">
        <v>4</v>
      </c>
      <c r="N2" s="253" t="s">
        <v>5</v>
      </c>
      <c r="O2" s="253" t="s">
        <v>6</v>
      </c>
      <c r="P2" s="244" t="s">
        <v>7</v>
      </c>
      <c r="Q2"/>
      <c r="R2"/>
      <c r="S2"/>
      <c r="T2"/>
      <c r="U2"/>
      <c r="V2"/>
      <c r="W2"/>
      <c r="X2"/>
      <c r="Z2" s="6" t="s">
        <v>83</v>
      </c>
    </row>
    <row r="3" spans="1:26" s="1" customFormat="1" ht="16.5" customHeight="1" thickBot="1" x14ac:dyDescent="0.3">
      <c r="A3" s="235"/>
      <c r="B3" s="237"/>
      <c r="C3" s="239"/>
      <c r="D3" s="241"/>
      <c r="E3" s="243"/>
      <c r="F3" s="241"/>
      <c r="G3" s="232"/>
      <c r="H3" s="233"/>
      <c r="I3" s="243"/>
      <c r="J3" s="241"/>
      <c r="K3" s="254"/>
      <c r="L3" s="254"/>
      <c r="M3" s="254"/>
      <c r="N3" s="254"/>
      <c r="O3" s="254"/>
      <c r="P3" s="245"/>
      <c r="Q3"/>
      <c r="R3"/>
      <c r="S3"/>
      <c r="T3"/>
      <c r="U3"/>
      <c r="V3"/>
      <c r="W3"/>
      <c r="X3"/>
      <c r="Z3" s="6" t="s">
        <v>84</v>
      </c>
    </row>
    <row r="4" spans="1:26" ht="57" customHeight="1" x14ac:dyDescent="0.25">
      <c r="A4" s="246"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25"/>
      <c r="B5" s="229"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25"/>
      <c r="B6" s="229"/>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247"/>
      <c r="B7" s="248"/>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247"/>
      <c r="B8" s="248"/>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247"/>
      <c r="B9" s="248"/>
      <c r="C9" s="10" t="s">
        <v>85</v>
      </c>
      <c r="D9" s="10"/>
      <c r="E9" s="10" t="s">
        <v>87</v>
      </c>
      <c r="F9" s="2" t="s">
        <v>26</v>
      </c>
      <c r="G9" s="2" t="s">
        <v>74</v>
      </c>
      <c r="H9" s="3">
        <v>3.18</v>
      </c>
      <c r="I9" s="11"/>
      <c r="J9" s="3" t="s">
        <v>49</v>
      </c>
      <c r="K9" s="28"/>
      <c r="L9" s="28"/>
      <c r="M9" s="28" t="s">
        <v>9</v>
      </c>
      <c r="N9" s="28"/>
      <c r="O9" s="28"/>
      <c r="P9" s="29"/>
    </row>
    <row r="10" spans="1:26" ht="42" customHeight="1" x14ac:dyDescent="0.25">
      <c r="A10" s="247"/>
      <c r="B10" s="248"/>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26"/>
      <c r="B11" s="249"/>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246" t="s">
        <v>12</v>
      </c>
      <c r="B12" s="250"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25"/>
      <c r="B13" s="228"/>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25"/>
      <c r="B14" s="251"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25"/>
      <c r="B15" s="252"/>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26"/>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24" t="s">
        <v>31</v>
      </c>
      <c r="B17" s="227"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25"/>
      <c r="B18" s="227"/>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25"/>
      <c r="B19" s="228"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25"/>
      <c r="B20" s="228"/>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25"/>
      <c r="B21" s="229"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25"/>
      <c r="B22" s="229"/>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26"/>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P2:P3"/>
    <mergeCell ref="A4:A11"/>
    <mergeCell ref="B5:B11"/>
    <mergeCell ref="A12:A16"/>
    <mergeCell ref="B12:B13"/>
    <mergeCell ref="B14:B15"/>
    <mergeCell ref="I2:I3"/>
    <mergeCell ref="J2:J3"/>
    <mergeCell ref="K2:K3"/>
    <mergeCell ref="L2:L3"/>
    <mergeCell ref="M2:M3"/>
    <mergeCell ref="N2:N3"/>
    <mergeCell ref="O2:O3"/>
    <mergeCell ref="A17:A23"/>
    <mergeCell ref="B17:B18"/>
    <mergeCell ref="B19:B20"/>
    <mergeCell ref="B21:B22"/>
    <mergeCell ref="G2:H3"/>
    <mergeCell ref="A2:A3"/>
    <mergeCell ref="B2:B3"/>
    <mergeCell ref="C2:C3"/>
    <mergeCell ref="D2:D3"/>
    <mergeCell ref="E2:E3"/>
    <mergeCell ref="F2:F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topLeftCell="A7" zoomScale="80" zoomScaleNormal="80" workbookViewId="0">
      <selection activeCell="T28" sqref="T28:AF28"/>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9" width="5.28515625" style="97" bestFit="1" customWidth="1"/>
    <col min="20" max="20" width="5.42578125" style="97" bestFit="1" customWidth="1"/>
    <col min="21" max="21" width="5.28515625" style="97" bestFit="1" customWidth="1"/>
    <col min="22" max="22" width="5.42578125" style="97" bestFit="1" customWidth="1"/>
    <col min="23" max="29" width="5.28515625" style="97" bestFit="1" customWidth="1"/>
    <col min="30" max="30" width="15.42578125" style="97" customWidth="1"/>
    <col min="31" max="31" width="11.42578125" style="97"/>
    <col min="32" max="32" width="6.42578125" style="97" bestFit="1" customWidth="1"/>
    <col min="33" max="33" width="2" style="97" customWidth="1"/>
    <col min="34" max="34" width="5.28515625" style="97" customWidth="1"/>
    <col min="35" max="16384" width="11.42578125" style="97"/>
  </cols>
  <sheetData>
    <row r="1" spans="2:32" s="104" customFormat="1" ht="14.25" customHeight="1" x14ac:dyDescent="0.25">
      <c r="B1" s="271" t="s">
        <v>290</v>
      </c>
      <c r="C1" s="271"/>
      <c r="D1" s="271"/>
      <c r="E1" s="271"/>
      <c r="F1" s="271"/>
      <c r="G1" s="271"/>
      <c r="H1" s="271"/>
      <c r="I1" s="271"/>
      <c r="J1" s="271"/>
      <c r="K1" s="271"/>
      <c r="L1" s="271"/>
      <c r="M1" s="271"/>
      <c r="N1" s="271"/>
      <c r="O1" s="271"/>
      <c r="P1" s="271"/>
      <c r="R1" s="271" t="s">
        <v>292</v>
      </c>
      <c r="S1" s="271"/>
      <c r="T1" s="271"/>
      <c r="U1" s="271"/>
      <c r="V1" s="271"/>
      <c r="W1" s="271"/>
      <c r="X1" s="271"/>
      <c r="Y1" s="271"/>
      <c r="Z1" s="271"/>
      <c r="AA1" s="271"/>
      <c r="AB1" s="271"/>
      <c r="AC1" s="271"/>
      <c r="AD1" s="271"/>
      <c r="AE1" s="271"/>
      <c r="AF1" s="271"/>
    </row>
    <row r="2" spans="2:32" s="104" customFormat="1" ht="23.25" customHeight="1" x14ac:dyDescent="0.25">
      <c r="B2" s="296"/>
      <c r="C2" s="296"/>
      <c r="D2" s="296"/>
      <c r="E2" s="296"/>
      <c r="F2" s="296"/>
      <c r="G2" s="296"/>
      <c r="H2" s="296"/>
      <c r="I2" s="296"/>
      <c r="J2" s="296"/>
      <c r="K2" s="296"/>
      <c r="L2" s="296"/>
      <c r="M2" s="296"/>
      <c r="N2" s="296"/>
      <c r="O2" s="296"/>
      <c r="P2" s="296"/>
      <c r="R2" s="296"/>
      <c r="S2" s="296"/>
      <c r="T2" s="296"/>
      <c r="U2" s="296"/>
      <c r="V2" s="296"/>
      <c r="W2" s="296"/>
      <c r="X2" s="296"/>
      <c r="Y2" s="296"/>
      <c r="Z2" s="296"/>
      <c r="AA2" s="296"/>
      <c r="AB2" s="296"/>
      <c r="AC2" s="296"/>
      <c r="AD2" s="296"/>
      <c r="AE2" s="296"/>
      <c r="AF2" s="296"/>
    </row>
    <row r="3" spans="2:32" s="104" customFormat="1" ht="15" x14ac:dyDescent="0.25">
      <c r="B3" s="284" t="s">
        <v>199</v>
      </c>
      <c r="C3" s="284"/>
      <c r="D3" s="284"/>
      <c r="E3" s="284"/>
      <c r="F3" s="284"/>
      <c r="G3" s="284"/>
      <c r="H3" s="284"/>
      <c r="I3" s="284"/>
      <c r="J3" s="284"/>
      <c r="K3" s="284"/>
      <c r="L3" s="284"/>
      <c r="M3" s="284"/>
      <c r="N3" s="284"/>
      <c r="O3" s="284"/>
      <c r="P3" s="284"/>
      <c r="R3" s="284" t="s">
        <v>199</v>
      </c>
      <c r="S3" s="284"/>
      <c r="T3" s="284"/>
      <c r="U3" s="284"/>
      <c r="V3" s="284"/>
      <c r="W3" s="284"/>
      <c r="X3" s="284"/>
      <c r="Y3" s="284"/>
      <c r="Z3" s="284"/>
      <c r="AA3" s="284"/>
      <c r="AB3" s="284"/>
      <c r="AC3" s="284"/>
      <c r="AD3" s="284"/>
      <c r="AE3" s="284"/>
      <c r="AF3" s="284"/>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31">
        <v>284</v>
      </c>
      <c r="C5" s="221">
        <v>268</v>
      </c>
      <c r="D5" s="131"/>
      <c r="E5" s="131"/>
      <c r="F5" s="131"/>
      <c r="G5" s="131"/>
      <c r="H5" s="131"/>
      <c r="I5" s="131"/>
      <c r="J5" s="131"/>
      <c r="K5" s="131"/>
      <c r="L5" s="131"/>
      <c r="M5" s="131"/>
      <c r="N5" s="132">
        <f>AVERAGE(B5:M5)</f>
        <v>276</v>
      </c>
      <c r="O5" s="132">
        <v>277</v>
      </c>
      <c r="P5" s="132">
        <v>350</v>
      </c>
      <c r="R5" s="192">
        <v>1.08</v>
      </c>
      <c r="S5" s="192">
        <v>1.32</v>
      </c>
      <c r="T5" s="192">
        <v>1.53</v>
      </c>
      <c r="U5" s="192"/>
      <c r="V5" s="192"/>
      <c r="W5" s="192"/>
      <c r="X5" s="192"/>
      <c r="Y5" s="192"/>
      <c r="Z5" s="192"/>
      <c r="AA5" s="192"/>
      <c r="AB5" s="192"/>
      <c r="AC5" s="192"/>
      <c r="AD5" s="132">
        <f>AC5</f>
        <v>0</v>
      </c>
      <c r="AE5" s="132">
        <v>0</v>
      </c>
      <c r="AF5" s="191">
        <v>1.75</v>
      </c>
    </row>
    <row r="6" spans="2:32"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61">
        <f>+AF5</f>
        <v>1.75</v>
      </c>
      <c r="S6" s="162">
        <f>+$AF$5</f>
        <v>1.75</v>
      </c>
      <c r="T6" s="162">
        <f>+$AF$5</f>
        <v>1.75</v>
      </c>
      <c r="U6" s="162">
        <f t="shared" ref="U6:AC6" si="1">+$AF$5</f>
        <v>1.75</v>
      </c>
      <c r="V6" s="162">
        <f t="shared" si="1"/>
        <v>1.75</v>
      </c>
      <c r="W6" s="162">
        <f t="shared" si="1"/>
        <v>1.75</v>
      </c>
      <c r="X6" s="162">
        <f t="shared" si="1"/>
        <v>1.75</v>
      </c>
      <c r="Y6" s="162">
        <f t="shared" si="1"/>
        <v>1.75</v>
      </c>
      <c r="Z6" s="162">
        <f t="shared" si="1"/>
        <v>1.75</v>
      </c>
      <c r="AA6" s="162">
        <f t="shared" si="1"/>
        <v>1.75</v>
      </c>
      <c r="AB6" s="162">
        <f t="shared" si="1"/>
        <v>1.75</v>
      </c>
      <c r="AC6" s="162">
        <f t="shared" si="1"/>
        <v>1.75</v>
      </c>
      <c r="AD6" s="118"/>
      <c r="AE6" s="118"/>
      <c r="AF6" s="119"/>
    </row>
    <row r="7" spans="2:32" s="104" customFormat="1" x14ac:dyDescent="0.25">
      <c r="B7" s="277"/>
      <c r="C7" s="278"/>
      <c r="D7" s="278"/>
      <c r="E7" s="278"/>
      <c r="F7" s="278"/>
      <c r="G7" s="278"/>
      <c r="H7" s="278"/>
      <c r="I7" s="278"/>
      <c r="J7" s="278"/>
      <c r="K7" s="278"/>
      <c r="L7" s="278"/>
      <c r="M7" s="278"/>
      <c r="N7" s="278"/>
      <c r="O7" s="278"/>
      <c r="P7" s="279"/>
      <c r="R7" s="277"/>
      <c r="S7" s="278"/>
      <c r="T7" s="278"/>
      <c r="U7" s="278"/>
      <c r="V7" s="278"/>
      <c r="W7" s="278"/>
      <c r="X7" s="278"/>
      <c r="Y7" s="278"/>
      <c r="Z7" s="278"/>
      <c r="AA7" s="278"/>
      <c r="AB7" s="278"/>
      <c r="AC7" s="278"/>
      <c r="AD7" s="278"/>
      <c r="AE7" s="278"/>
      <c r="AF7" s="279"/>
    </row>
    <row r="8" spans="2:32" s="104" customFormat="1" x14ac:dyDescent="0.25">
      <c r="B8" s="277"/>
      <c r="C8" s="278"/>
      <c r="D8" s="278"/>
      <c r="E8" s="278"/>
      <c r="F8" s="278"/>
      <c r="G8" s="278"/>
      <c r="H8" s="278"/>
      <c r="I8" s="278"/>
      <c r="J8" s="278"/>
      <c r="K8" s="278"/>
      <c r="L8" s="278"/>
      <c r="M8" s="278"/>
      <c r="N8" s="278"/>
      <c r="O8" s="278"/>
      <c r="P8" s="279"/>
      <c r="R8" s="277"/>
      <c r="S8" s="278"/>
      <c r="T8" s="278"/>
      <c r="U8" s="278"/>
      <c r="V8" s="278"/>
      <c r="W8" s="278"/>
      <c r="X8" s="278"/>
      <c r="Y8" s="278"/>
      <c r="Z8" s="278"/>
      <c r="AA8" s="278"/>
      <c r="AB8" s="278"/>
      <c r="AC8" s="278"/>
      <c r="AD8" s="278"/>
      <c r="AE8" s="278"/>
      <c r="AF8" s="279"/>
    </row>
    <row r="9" spans="2:32" s="104" customFormat="1" ht="14.25" customHeight="1" x14ac:dyDescent="0.25">
      <c r="B9" s="277"/>
      <c r="C9" s="278"/>
      <c r="D9" s="278"/>
      <c r="E9" s="278"/>
      <c r="F9" s="278"/>
      <c r="G9" s="278"/>
      <c r="H9" s="278"/>
      <c r="I9" s="278"/>
      <c r="J9" s="278"/>
      <c r="K9" s="278"/>
      <c r="L9" s="278"/>
      <c r="M9" s="278"/>
      <c r="N9" s="278"/>
      <c r="O9" s="278"/>
      <c r="P9" s="279"/>
      <c r="R9" s="277"/>
      <c r="S9" s="278"/>
      <c r="T9" s="278"/>
      <c r="U9" s="278"/>
      <c r="V9" s="278"/>
      <c r="W9" s="278"/>
      <c r="X9" s="278"/>
      <c r="Y9" s="278"/>
      <c r="Z9" s="278"/>
      <c r="AA9" s="278"/>
      <c r="AB9" s="278"/>
      <c r="AC9" s="278"/>
      <c r="AD9" s="278"/>
      <c r="AE9" s="278"/>
      <c r="AF9" s="279"/>
    </row>
    <row r="10" spans="2:32" s="104" customFormat="1" x14ac:dyDescent="0.25">
      <c r="B10" s="277"/>
      <c r="C10" s="278"/>
      <c r="D10" s="278"/>
      <c r="E10" s="278"/>
      <c r="F10" s="278"/>
      <c r="G10" s="278"/>
      <c r="H10" s="278"/>
      <c r="I10" s="278"/>
      <c r="J10" s="278"/>
      <c r="K10" s="278"/>
      <c r="L10" s="278"/>
      <c r="M10" s="278"/>
      <c r="N10" s="278"/>
      <c r="O10" s="278"/>
      <c r="P10" s="279"/>
      <c r="R10" s="277"/>
      <c r="S10" s="278"/>
      <c r="T10" s="278"/>
      <c r="U10" s="278"/>
      <c r="V10" s="278"/>
      <c r="W10" s="278"/>
      <c r="X10" s="278"/>
      <c r="Y10" s="278"/>
      <c r="Z10" s="278"/>
      <c r="AA10" s="278"/>
      <c r="AB10" s="278"/>
      <c r="AC10" s="278"/>
      <c r="AD10" s="278"/>
      <c r="AE10" s="278"/>
      <c r="AF10" s="279"/>
    </row>
    <row r="11" spans="2:32" s="104" customFormat="1" x14ac:dyDescent="0.25">
      <c r="B11" s="277"/>
      <c r="C11" s="278"/>
      <c r="D11" s="278"/>
      <c r="E11" s="278"/>
      <c r="F11" s="278"/>
      <c r="G11" s="278"/>
      <c r="H11" s="278"/>
      <c r="I11" s="278"/>
      <c r="J11" s="278"/>
      <c r="K11" s="278"/>
      <c r="L11" s="278"/>
      <c r="M11" s="278"/>
      <c r="N11" s="278"/>
      <c r="O11" s="278"/>
      <c r="P11" s="279"/>
      <c r="R11" s="277"/>
      <c r="S11" s="278"/>
      <c r="T11" s="278"/>
      <c r="U11" s="278"/>
      <c r="V11" s="278"/>
      <c r="W11" s="278"/>
      <c r="X11" s="278"/>
      <c r="Y11" s="278"/>
      <c r="Z11" s="278"/>
      <c r="AA11" s="278"/>
      <c r="AB11" s="278"/>
      <c r="AC11" s="278"/>
      <c r="AD11" s="278"/>
      <c r="AE11" s="278"/>
      <c r="AF11" s="279"/>
    </row>
    <row r="12" spans="2:32" s="104" customFormat="1" x14ac:dyDescent="0.25">
      <c r="B12" s="277"/>
      <c r="C12" s="278"/>
      <c r="D12" s="278"/>
      <c r="E12" s="278"/>
      <c r="F12" s="278"/>
      <c r="G12" s="278"/>
      <c r="H12" s="278"/>
      <c r="I12" s="278"/>
      <c r="J12" s="278"/>
      <c r="K12" s="278"/>
      <c r="L12" s="278"/>
      <c r="M12" s="278"/>
      <c r="N12" s="278"/>
      <c r="O12" s="278"/>
      <c r="P12" s="279"/>
      <c r="R12" s="277"/>
      <c r="S12" s="278"/>
      <c r="T12" s="278"/>
      <c r="U12" s="278"/>
      <c r="V12" s="278"/>
      <c r="W12" s="278"/>
      <c r="X12" s="278"/>
      <c r="Y12" s="278"/>
      <c r="Z12" s="278"/>
      <c r="AA12" s="278"/>
      <c r="AB12" s="278"/>
      <c r="AC12" s="278"/>
      <c r="AD12" s="278"/>
      <c r="AE12" s="278"/>
      <c r="AF12" s="279"/>
    </row>
    <row r="13" spans="2:32" s="104" customFormat="1" x14ac:dyDescent="0.25">
      <c r="B13" s="277"/>
      <c r="C13" s="278"/>
      <c r="D13" s="278"/>
      <c r="E13" s="278"/>
      <c r="F13" s="278"/>
      <c r="G13" s="278"/>
      <c r="H13" s="278"/>
      <c r="I13" s="278"/>
      <c r="J13" s="278"/>
      <c r="K13" s="278"/>
      <c r="L13" s="278"/>
      <c r="M13" s="278"/>
      <c r="N13" s="278"/>
      <c r="O13" s="278"/>
      <c r="P13" s="279"/>
      <c r="R13" s="277"/>
      <c r="S13" s="278"/>
      <c r="T13" s="278"/>
      <c r="U13" s="278"/>
      <c r="V13" s="278"/>
      <c r="W13" s="278"/>
      <c r="X13" s="278"/>
      <c r="Y13" s="278"/>
      <c r="Z13" s="278"/>
      <c r="AA13" s="278"/>
      <c r="AB13" s="278"/>
      <c r="AC13" s="278"/>
      <c r="AD13" s="278"/>
      <c r="AE13" s="278"/>
      <c r="AF13" s="279"/>
    </row>
    <row r="14" spans="2:32" s="104" customFormat="1" x14ac:dyDescent="0.25">
      <c r="B14" s="277"/>
      <c r="C14" s="278"/>
      <c r="D14" s="278"/>
      <c r="E14" s="278"/>
      <c r="F14" s="278"/>
      <c r="G14" s="278"/>
      <c r="H14" s="278"/>
      <c r="I14" s="278"/>
      <c r="J14" s="278"/>
      <c r="K14" s="278"/>
      <c r="L14" s="278"/>
      <c r="M14" s="278"/>
      <c r="N14" s="278"/>
      <c r="O14" s="278"/>
      <c r="P14" s="279"/>
      <c r="R14" s="277"/>
      <c r="S14" s="278"/>
      <c r="T14" s="278"/>
      <c r="U14" s="278"/>
      <c r="V14" s="278"/>
      <c r="W14" s="278"/>
      <c r="X14" s="278"/>
      <c r="Y14" s="278"/>
      <c r="Z14" s="278"/>
      <c r="AA14" s="278"/>
      <c r="AB14" s="278"/>
      <c r="AC14" s="278"/>
      <c r="AD14" s="278"/>
      <c r="AE14" s="278"/>
      <c r="AF14" s="279"/>
    </row>
    <row r="15" spans="2:32" s="104" customFormat="1" x14ac:dyDescent="0.25">
      <c r="B15" s="277"/>
      <c r="C15" s="278"/>
      <c r="D15" s="278"/>
      <c r="E15" s="278"/>
      <c r="F15" s="278"/>
      <c r="G15" s="278"/>
      <c r="H15" s="278"/>
      <c r="I15" s="278"/>
      <c r="J15" s="278"/>
      <c r="K15" s="278"/>
      <c r="L15" s="278"/>
      <c r="M15" s="278"/>
      <c r="N15" s="278"/>
      <c r="O15" s="278"/>
      <c r="P15" s="279"/>
      <c r="R15" s="277"/>
      <c r="S15" s="278"/>
      <c r="T15" s="278"/>
      <c r="U15" s="278"/>
      <c r="V15" s="278"/>
      <c r="W15" s="278"/>
      <c r="X15" s="278"/>
      <c r="Y15" s="278"/>
      <c r="Z15" s="278"/>
      <c r="AA15" s="278"/>
      <c r="AB15" s="278"/>
      <c r="AC15" s="278"/>
      <c r="AD15" s="278"/>
      <c r="AE15" s="278"/>
      <c r="AF15" s="279"/>
    </row>
    <row r="16" spans="2:32" s="104" customFormat="1" x14ac:dyDescent="0.25">
      <c r="B16" s="277"/>
      <c r="C16" s="278"/>
      <c r="D16" s="278"/>
      <c r="E16" s="278"/>
      <c r="F16" s="278"/>
      <c r="G16" s="278"/>
      <c r="H16" s="278"/>
      <c r="I16" s="278"/>
      <c r="J16" s="278"/>
      <c r="K16" s="278"/>
      <c r="L16" s="278"/>
      <c r="M16" s="278"/>
      <c r="N16" s="278"/>
      <c r="O16" s="278"/>
      <c r="P16" s="279"/>
      <c r="R16" s="277"/>
      <c r="S16" s="278"/>
      <c r="T16" s="278"/>
      <c r="U16" s="278"/>
      <c r="V16" s="278"/>
      <c r="W16" s="278"/>
      <c r="X16" s="278"/>
      <c r="Y16" s="278"/>
      <c r="Z16" s="278"/>
      <c r="AA16" s="278"/>
      <c r="AB16" s="278"/>
      <c r="AC16" s="278"/>
      <c r="AD16" s="278"/>
      <c r="AE16" s="278"/>
      <c r="AF16" s="279"/>
    </row>
    <row r="17" spans="2:32" s="104" customFormat="1" x14ac:dyDescent="0.25">
      <c r="B17" s="277"/>
      <c r="C17" s="278"/>
      <c r="D17" s="278"/>
      <c r="E17" s="278"/>
      <c r="F17" s="278"/>
      <c r="G17" s="278"/>
      <c r="H17" s="278"/>
      <c r="I17" s="278"/>
      <c r="J17" s="278"/>
      <c r="K17" s="278"/>
      <c r="L17" s="278"/>
      <c r="M17" s="278"/>
      <c r="N17" s="278"/>
      <c r="O17" s="278"/>
      <c r="P17" s="279"/>
      <c r="R17" s="277"/>
      <c r="S17" s="278"/>
      <c r="T17" s="278"/>
      <c r="U17" s="278"/>
      <c r="V17" s="278"/>
      <c r="W17" s="278"/>
      <c r="X17" s="278"/>
      <c r="Y17" s="278"/>
      <c r="Z17" s="278"/>
      <c r="AA17" s="278"/>
      <c r="AB17" s="278"/>
      <c r="AC17" s="278"/>
      <c r="AD17" s="278"/>
      <c r="AE17" s="278"/>
      <c r="AF17" s="279"/>
    </row>
    <row r="18" spans="2:32" s="104" customFormat="1" x14ac:dyDescent="0.25">
      <c r="B18" s="277"/>
      <c r="C18" s="278"/>
      <c r="D18" s="278"/>
      <c r="E18" s="278"/>
      <c r="F18" s="278"/>
      <c r="G18" s="278"/>
      <c r="H18" s="278"/>
      <c r="I18" s="278"/>
      <c r="J18" s="278"/>
      <c r="K18" s="278"/>
      <c r="L18" s="278"/>
      <c r="M18" s="278"/>
      <c r="N18" s="278"/>
      <c r="O18" s="278"/>
      <c r="P18" s="279"/>
      <c r="R18" s="277"/>
      <c r="S18" s="278"/>
      <c r="T18" s="278"/>
      <c r="U18" s="278"/>
      <c r="V18" s="278"/>
      <c r="W18" s="278"/>
      <c r="X18" s="278"/>
      <c r="Y18" s="278"/>
      <c r="Z18" s="278"/>
      <c r="AA18" s="278"/>
      <c r="AB18" s="278"/>
      <c r="AC18" s="278"/>
      <c r="AD18" s="278"/>
      <c r="AE18" s="278"/>
      <c r="AF18" s="279"/>
    </row>
    <row r="19" spans="2:32" s="104" customFormat="1" x14ac:dyDescent="0.25">
      <c r="B19" s="277"/>
      <c r="C19" s="278"/>
      <c r="D19" s="278"/>
      <c r="E19" s="278"/>
      <c r="F19" s="278"/>
      <c r="G19" s="278"/>
      <c r="H19" s="278"/>
      <c r="I19" s="278"/>
      <c r="J19" s="278"/>
      <c r="K19" s="278"/>
      <c r="L19" s="278"/>
      <c r="M19" s="278"/>
      <c r="N19" s="278"/>
      <c r="O19" s="278"/>
      <c r="P19" s="279"/>
      <c r="R19" s="277"/>
      <c r="S19" s="278"/>
      <c r="T19" s="278"/>
      <c r="U19" s="278"/>
      <c r="V19" s="278"/>
      <c r="W19" s="278"/>
      <c r="X19" s="278"/>
      <c r="Y19" s="278"/>
      <c r="Z19" s="278"/>
      <c r="AA19" s="278"/>
      <c r="AB19" s="278"/>
      <c r="AC19" s="278"/>
      <c r="AD19" s="278"/>
      <c r="AE19" s="278"/>
      <c r="AF19" s="279"/>
    </row>
    <row r="20" spans="2:32" s="104" customFormat="1" x14ac:dyDescent="0.25">
      <c r="B20" s="277"/>
      <c r="C20" s="278"/>
      <c r="D20" s="278"/>
      <c r="E20" s="278"/>
      <c r="F20" s="278"/>
      <c r="G20" s="278"/>
      <c r="H20" s="278"/>
      <c r="I20" s="278"/>
      <c r="J20" s="278"/>
      <c r="K20" s="278"/>
      <c r="L20" s="278"/>
      <c r="M20" s="278"/>
      <c r="N20" s="278"/>
      <c r="O20" s="278"/>
      <c r="P20" s="279"/>
      <c r="R20" s="277"/>
      <c r="S20" s="278"/>
      <c r="T20" s="278"/>
      <c r="U20" s="278"/>
      <c r="V20" s="278"/>
      <c r="W20" s="278"/>
      <c r="X20" s="278"/>
      <c r="Y20" s="278"/>
      <c r="Z20" s="278"/>
      <c r="AA20" s="278"/>
      <c r="AB20" s="278"/>
      <c r="AC20" s="278"/>
      <c r="AD20" s="278"/>
      <c r="AE20" s="278"/>
      <c r="AF20" s="279"/>
    </row>
    <row r="21" spans="2:32" s="104" customFormat="1" x14ac:dyDescent="0.25">
      <c r="B21" s="277"/>
      <c r="C21" s="278"/>
      <c r="D21" s="278"/>
      <c r="E21" s="278"/>
      <c r="F21" s="278"/>
      <c r="G21" s="278"/>
      <c r="H21" s="278"/>
      <c r="I21" s="278"/>
      <c r="J21" s="278"/>
      <c r="K21" s="278"/>
      <c r="L21" s="278"/>
      <c r="M21" s="278"/>
      <c r="N21" s="278"/>
      <c r="O21" s="278"/>
      <c r="P21" s="279"/>
      <c r="R21" s="277"/>
      <c r="S21" s="278"/>
      <c r="T21" s="278"/>
      <c r="U21" s="278"/>
      <c r="V21" s="278"/>
      <c r="W21" s="278"/>
      <c r="X21" s="278"/>
      <c r="Y21" s="278"/>
      <c r="Z21" s="278"/>
      <c r="AA21" s="278"/>
      <c r="AB21" s="278"/>
      <c r="AC21" s="278"/>
      <c r="AD21" s="278"/>
      <c r="AE21" s="278"/>
      <c r="AF21" s="279"/>
    </row>
    <row r="22" spans="2:32" x14ac:dyDescent="0.2">
      <c r="B22" s="277"/>
      <c r="C22" s="278"/>
      <c r="D22" s="278"/>
      <c r="E22" s="278"/>
      <c r="F22" s="278"/>
      <c r="G22" s="278"/>
      <c r="H22" s="278"/>
      <c r="I22" s="278"/>
      <c r="J22" s="278"/>
      <c r="K22" s="278"/>
      <c r="L22" s="278"/>
      <c r="M22" s="278"/>
      <c r="N22" s="278"/>
      <c r="O22" s="278"/>
      <c r="P22" s="279"/>
      <c r="R22" s="277"/>
      <c r="S22" s="278"/>
      <c r="T22" s="278"/>
      <c r="U22" s="278"/>
      <c r="V22" s="278"/>
      <c r="W22" s="278"/>
      <c r="X22" s="278"/>
      <c r="Y22" s="278"/>
      <c r="Z22" s="278"/>
      <c r="AA22" s="278"/>
      <c r="AB22" s="278"/>
      <c r="AC22" s="278"/>
      <c r="AD22" s="278"/>
      <c r="AE22" s="278"/>
      <c r="AF22" s="279"/>
    </row>
    <row r="23" spans="2:32" x14ac:dyDescent="0.2">
      <c r="B23" s="280"/>
      <c r="C23" s="281"/>
      <c r="D23" s="281"/>
      <c r="E23" s="281"/>
      <c r="F23" s="281"/>
      <c r="G23" s="281"/>
      <c r="H23" s="281"/>
      <c r="I23" s="281"/>
      <c r="J23" s="281"/>
      <c r="K23" s="281"/>
      <c r="L23" s="281"/>
      <c r="M23" s="281"/>
      <c r="N23" s="281"/>
      <c r="O23" s="281"/>
      <c r="P23" s="282"/>
      <c r="R23" s="280"/>
      <c r="S23" s="281"/>
      <c r="T23" s="281"/>
      <c r="U23" s="281"/>
      <c r="V23" s="281"/>
      <c r="W23" s="281"/>
      <c r="X23" s="281"/>
      <c r="Y23" s="281"/>
      <c r="Z23" s="281"/>
      <c r="AA23" s="281"/>
      <c r="AB23" s="281"/>
      <c r="AC23" s="281"/>
      <c r="AD23" s="281"/>
      <c r="AE23" s="281"/>
      <c r="AF23" s="282"/>
    </row>
    <row r="24" spans="2:32" ht="15" x14ac:dyDescent="0.25">
      <c r="B24" s="274" t="s">
        <v>215</v>
      </c>
      <c r="C24" s="274"/>
      <c r="D24" s="274"/>
      <c r="E24" s="274"/>
      <c r="F24" s="274"/>
      <c r="G24" s="274"/>
      <c r="H24" s="274"/>
      <c r="I24" s="274"/>
      <c r="J24" s="274"/>
      <c r="K24" s="274"/>
      <c r="L24" s="274"/>
      <c r="M24" s="274"/>
      <c r="N24" s="274"/>
      <c r="O24" s="274"/>
      <c r="P24" s="274"/>
      <c r="R24" s="274" t="s">
        <v>215</v>
      </c>
      <c r="S24" s="274"/>
      <c r="T24" s="274"/>
      <c r="U24" s="274"/>
      <c r="V24" s="274"/>
      <c r="W24" s="274"/>
      <c r="X24" s="274"/>
      <c r="Y24" s="274"/>
      <c r="Z24" s="274"/>
      <c r="AA24" s="274"/>
      <c r="AB24" s="274"/>
      <c r="AC24" s="274"/>
      <c r="AD24" s="274"/>
      <c r="AE24" s="274"/>
      <c r="AF24" s="274"/>
    </row>
    <row r="25" spans="2:32" s="104" customFormat="1" ht="69.75" customHeight="1" x14ac:dyDescent="0.25">
      <c r="B25" s="288" t="s">
        <v>93</v>
      </c>
      <c r="C25" s="288"/>
      <c r="D25" s="323" t="s">
        <v>321</v>
      </c>
      <c r="E25" s="324"/>
      <c r="F25" s="324"/>
      <c r="G25" s="324"/>
      <c r="H25" s="324"/>
      <c r="I25" s="324"/>
      <c r="J25" s="324"/>
      <c r="K25" s="324"/>
      <c r="L25" s="324"/>
      <c r="M25" s="324"/>
      <c r="N25" s="324"/>
      <c r="O25" s="324"/>
      <c r="P25" s="325"/>
      <c r="R25" s="288" t="s">
        <v>93</v>
      </c>
      <c r="S25" s="288"/>
      <c r="T25" s="290" t="s">
        <v>324</v>
      </c>
      <c r="U25" s="291"/>
      <c r="V25" s="291"/>
      <c r="W25" s="291"/>
      <c r="X25" s="291"/>
      <c r="Y25" s="291"/>
      <c r="Z25" s="291"/>
      <c r="AA25" s="291"/>
      <c r="AB25" s="291"/>
      <c r="AC25" s="291"/>
      <c r="AD25" s="291"/>
      <c r="AE25" s="291"/>
      <c r="AF25" s="292"/>
    </row>
    <row r="26" spans="2:32" s="104" customFormat="1" ht="99.75" customHeight="1" x14ac:dyDescent="0.25">
      <c r="B26" s="288" t="s">
        <v>94</v>
      </c>
      <c r="C26" s="288"/>
      <c r="D26" s="323" t="s">
        <v>322</v>
      </c>
      <c r="E26" s="324"/>
      <c r="F26" s="324"/>
      <c r="G26" s="324"/>
      <c r="H26" s="324"/>
      <c r="I26" s="324"/>
      <c r="J26" s="324"/>
      <c r="K26" s="324"/>
      <c r="L26" s="324"/>
      <c r="M26" s="324"/>
      <c r="N26" s="324"/>
      <c r="O26" s="324"/>
      <c r="P26" s="325"/>
      <c r="R26" s="288" t="s">
        <v>94</v>
      </c>
      <c r="S26" s="288"/>
      <c r="T26" s="290" t="s">
        <v>323</v>
      </c>
      <c r="U26" s="291"/>
      <c r="V26" s="291"/>
      <c r="W26" s="291"/>
      <c r="X26" s="291"/>
      <c r="Y26" s="291"/>
      <c r="Z26" s="291"/>
      <c r="AA26" s="291"/>
      <c r="AB26" s="291"/>
      <c r="AC26" s="291"/>
      <c r="AD26" s="291"/>
      <c r="AE26" s="291"/>
      <c r="AF26" s="292"/>
    </row>
    <row r="27" spans="2:32" s="104" customFormat="1" ht="76.5" customHeight="1" x14ac:dyDescent="0.25">
      <c r="B27" s="288" t="s">
        <v>95</v>
      </c>
      <c r="C27" s="288"/>
      <c r="D27" s="323" t="s">
        <v>325</v>
      </c>
      <c r="E27" s="324"/>
      <c r="F27" s="324"/>
      <c r="G27" s="324"/>
      <c r="H27" s="324"/>
      <c r="I27" s="324"/>
      <c r="J27" s="324"/>
      <c r="K27" s="324"/>
      <c r="L27" s="324"/>
      <c r="M27" s="324"/>
      <c r="N27" s="324"/>
      <c r="O27" s="324"/>
      <c r="P27" s="325"/>
      <c r="R27" s="288" t="s">
        <v>95</v>
      </c>
      <c r="S27" s="288"/>
      <c r="T27" s="290" t="s">
        <v>327</v>
      </c>
      <c r="U27" s="291"/>
      <c r="V27" s="291"/>
      <c r="W27" s="291"/>
      <c r="X27" s="291"/>
      <c r="Y27" s="291"/>
      <c r="Z27" s="291"/>
      <c r="AA27" s="291"/>
      <c r="AB27" s="291"/>
      <c r="AC27" s="291"/>
      <c r="AD27" s="291"/>
      <c r="AE27" s="291"/>
      <c r="AF27" s="292"/>
    </row>
    <row r="28" spans="2:32" s="104" customFormat="1" ht="17.45" customHeight="1" x14ac:dyDescent="0.25">
      <c r="B28" s="288" t="s">
        <v>96</v>
      </c>
      <c r="C28" s="288"/>
      <c r="D28" s="323"/>
      <c r="E28" s="324"/>
      <c r="F28" s="324"/>
      <c r="G28" s="324"/>
      <c r="H28" s="324"/>
      <c r="I28" s="324"/>
      <c r="J28" s="324"/>
      <c r="K28" s="324"/>
      <c r="L28" s="324"/>
      <c r="M28" s="324"/>
      <c r="N28" s="324"/>
      <c r="O28" s="324"/>
      <c r="P28" s="325"/>
      <c r="R28" s="288" t="s">
        <v>96</v>
      </c>
      <c r="S28" s="288"/>
      <c r="T28" s="290"/>
      <c r="U28" s="291"/>
      <c r="V28" s="291"/>
      <c r="W28" s="291"/>
      <c r="X28" s="291"/>
      <c r="Y28" s="291"/>
      <c r="Z28" s="291"/>
      <c r="AA28" s="291"/>
      <c r="AB28" s="291"/>
      <c r="AC28" s="291"/>
      <c r="AD28" s="291"/>
      <c r="AE28" s="291"/>
      <c r="AF28" s="292"/>
    </row>
    <row r="29" spans="2:32" s="104" customFormat="1" ht="17.45" customHeight="1" x14ac:dyDescent="0.25">
      <c r="B29" s="288" t="s">
        <v>115</v>
      </c>
      <c r="C29" s="288"/>
      <c r="D29" s="323"/>
      <c r="E29" s="324"/>
      <c r="F29" s="324"/>
      <c r="G29" s="324"/>
      <c r="H29" s="324"/>
      <c r="I29" s="324"/>
      <c r="J29" s="324"/>
      <c r="K29" s="324"/>
      <c r="L29" s="324"/>
      <c r="M29" s="324"/>
      <c r="N29" s="324"/>
      <c r="O29" s="324"/>
      <c r="P29" s="325"/>
      <c r="R29" s="288" t="s">
        <v>115</v>
      </c>
      <c r="S29" s="288"/>
      <c r="T29" s="290"/>
      <c r="U29" s="291"/>
      <c r="V29" s="291"/>
      <c r="W29" s="291"/>
      <c r="X29" s="291"/>
      <c r="Y29" s="291"/>
      <c r="Z29" s="291"/>
      <c r="AA29" s="291"/>
      <c r="AB29" s="291"/>
      <c r="AC29" s="291"/>
      <c r="AD29" s="291"/>
      <c r="AE29" s="291"/>
      <c r="AF29" s="292"/>
    </row>
    <row r="30" spans="2:32" s="104" customFormat="1" ht="17.45" customHeight="1" x14ac:dyDescent="0.25">
      <c r="B30" s="288" t="s">
        <v>112</v>
      </c>
      <c r="C30" s="288"/>
      <c r="D30" s="323"/>
      <c r="E30" s="324"/>
      <c r="F30" s="324"/>
      <c r="G30" s="324"/>
      <c r="H30" s="324"/>
      <c r="I30" s="324"/>
      <c r="J30" s="324"/>
      <c r="K30" s="324"/>
      <c r="L30" s="324"/>
      <c r="M30" s="324"/>
      <c r="N30" s="324"/>
      <c r="O30" s="324"/>
      <c r="P30" s="325"/>
      <c r="R30" s="288" t="s">
        <v>112</v>
      </c>
      <c r="S30" s="288"/>
      <c r="T30" s="290"/>
      <c r="U30" s="291"/>
      <c r="V30" s="291"/>
      <c r="W30" s="291"/>
      <c r="X30" s="291"/>
      <c r="Y30" s="291"/>
      <c r="Z30" s="291"/>
      <c r="AA30" s="291"/>
      <c r="AB30" s="291"/>
      <c r="AC30" s="291"/>
      <c r="AD30" s="291"/>
      <c r="AE30" s="291"/>
      <c r="AF30" s="292"/>
    </row>
    <row r="31" spans="2:32" s="104" customFormat="1" ht="17.45" customHeight="1" x14ac:dyDescent="0.25">
      <c r="B31" s="288" t="s">
        <v>117</v>
      </c>
      <c r="C31" s="288"/>
      <c r="D31" s="323"/>
      <c r="E31" s="324"/>
      <c r="F31" s="324"/>
      <c r="G31" s="324"/>
      <c r="H31" s="324"/>
      <c r="I31" s="324"/>
      <c r="J31" s="324"/>
      <c r="K31" s="324"/>
      <c r="L31" s="324"/>
      <c r="M31" s="324"/>
      <c r="N31" s="324"/>
      <c r="O31" s="324"/>
      <c r="P31" s="325"/>
      <c r="R31" s="288" t="s">
        <v>117</v>
      </c>
      <c r="S31" s="288"/>
      <c r="T31" s="290"/>
      <c r="U31" s="291"/>
      <c r="V31" s="291"/>
      <c r="W31" s="291"/>
      <c r="X31" s="291"/>
      <c r="Y31" s="291"/>
      <c r="Z31" s="291"/>
      <c r="AA31" s="291"/>
      <c r="AB31" s="291"/>
      <c r="AC31" s="291"/>
      <c r="AD31" s="291"/>
      <c r="AE31" s="291"/>
      <c r="AF31" s="292"/>
    </row>
    <row r="32" spans="2:32" s="104" customFormat="1" ht="17.45" customHeight="1" x14ac:dyDescent="0.25">
      <c r="B32" s="288" t="s">
        <v>68</v>
      </c>
      <c r="C32" s="288"/>
      <c r="D32" s="323"/>
      <c r="E32" s="324"/>
      <c r="F32" s="324"/>
      <c r="G32" s="324"/>
      <c r="H32" s="324"/>
      <c r="I32" s="324"/>
      <c r="J32" s="324"/>
      <c r="K32" s="324"/>
      <c r="L32" s="324"/>
      <c r="M32" s="324"/>
      <c r="N32" s="324"/>
      <c r="O32" s="324"/>
      <c r="P32" s="325"/>
      <c r="R32" s="288" t="s">
        <v>68</v>
      </c>
      <c r="S32" s="288"/>
      <c r="T32" s="290"/>
      <c r="U32" s="291"/>
      <c r="V32" s="291"/>
      <c r="W32" s="291"/>
      <c r="X32" s="291"/>
      <c r="Y32" s="291"/>
      <c r="Z32" s="291"/>
      <c r="AA32" s="291"/>
      <c r="AB32" s="291"/>
      <c r="AC32" s="291"/>
      <c r="AD32" s="291"/>
      <c r="AE32" s="291"/>
      <c r="AF32" s="292"/>
    </row>
    <row r="33" spans="2:32" s="104" customFormat="1" ht="17.45" customHeight="1" x14ac:dyDescent="0.25">
      <c r="B33" s="288" t="s">
        <v>69</v>
      </c>
      <c r="C33" s="288"/>
      <c r="D33" s="323"/>
      <c r="E33" s="324"/>
      <c r="F33" s="324"/>
      <c r="G33" s="324"/>
      <c r="H33" s="324"/>
      <c r="I33" s="324"/>
      <c r="J33" s="324"/>
      <c r="K33" s="324"/>
      <c r="L33" s="324"/>
      <c r="M33" s="324"/>
      <c r="N33" s="324"/>
      <c r="O33" s="324"/>
      <c r="P33" s="325"/>
      <c r="R33" s="288" t="s">
        <v>69</v>
      </c>
      <c r="S33" s="288"/>
      <c r="T33" s="290"/>
      <c r="U33" s="291"/>
      <c r="V33" s="291"/>
      <c r="W33" s="291"/>
      <c r="X33" s="291"/>
      <c r="Y33" s="291"/>
      <c r="Z33" s="291"/>
      <c r="AA33" s="291"/>
      <c r="AB33" s="291"/>
      <c r="AC33" s="291"/>
      <c r="AD33" s="291"/>
      <c r="AE33" s="291"/>
      <c r="AF33" s="292"/>
    </row>
    <row r="34" spans="2:32" s="104" customFormat="1" ht="17.45" customHeight="1" x14ac:dyDescent="0.25">
      <c r="B34" s="288" t="s">
        <v>70</v>
      </c>
      <c r="C34" s="288"/>
      <c r="D34" s="323"/>
      <c r="E34" s="324"/>
      <c r="F34" s="324"/>
      <c r="G34" s="324"/>
      <c r="H34" s="324"/>
      <c r="I34" s="324"/>
      <c r="J34" s="324"/>
      <c r="K34" s="324"/>
      <c r="L34" s="324"/>
      <c r="M34" s="324"/>
      <c r="N34" s="324"/>
      <c r="O34" s="324"/>
      <c r="P34" s="325"/>
      <c r="R34" s="288" t="s">
        <v>70</v>
      </c>
      <c r="S34" s="288"/>
      <c r="T34" s="290"/>
      <c r="U34" s="291"/>
      <c r="V34" s="291"/>
      <c r="W34" s="291"/>
      <c r="X34" s="291"/>
      <c r="Y34" s="291"/>
      <c r="Z34" s="291"/>
      <c r="AA34" s="291"/>
      <c r="AB34" s="291"/>
      <c r="AC34" s="291"/>
      <c r="AD34" s="291"/>
      <c r="AE34" s="291"/>
      <c r="AF34" s="292"/>
    </row>
    <row r="35" spans="2:32" s="104" customFormat="1" ht="17.45" customHeight="1" x14ac:dyDescent="0.25">
      <c r="B35" s="288" t="s">
        <v>71</v>
      </c>
      <c r="C35" s="288"/>
      <c r="D35" s="297"/>
      <c r="E35" s="297"/>
      <c r="F35" s="297"/>
      <c r="G35" s="297"/>
      <c r="H35" s="297"/>
      <c r="I35" s="297"/>
      <c r="J35" s="297"/>
      <c r="K35" s="297"/>
      <c r="L35" s="297"/>
      <c r="M35" s="297"/>
      <c r="N35" s="297"/>
      <c r="O35" s="297"/>
      <c r="P35" s="297"/>
      <c r="R35" s="288" t="s">
        <v>71</v>
      </c>
      <c r="S35" s="288"/>
      <c r="T35" s="289"/>
      <c r="U35" s="289"/>
      <c r="V35" s="289"/>
      <c r="W35" s="289"/>
      <c r="X35" s="289"/>
      <c r="Y35" s="289"/>
      <c r="Z35" s="289"/>
      <c r="AA35" s="289"/>
      <c r="AB35" s="289"/>
      <c r="AC35" s="289"/>
      <c r="AD35" s="289"/>
      <c r="AE35" s="289"/>
      <c r="AF35" s="289"/>
    </row>
    <row r="36" spans="2:32" s="104" customFormat="1" ht="17.45" customHeight="1" x14ac:dyDescent="0.25">
      <c r="B36" s="288" t="s">
        <v>216</v>
      </c>
      <c r="C36" s="288"/>
      <c r="D36" s="297"/>
      <c r="E36" s="297"/>
      <c r="F36" s="297"/>
      <c r="G36" s="297"/>
      <c r="H36" s="297"/>
      <c r="I36" s="297"/>
      <c r="J36" s="297"/>
      <c r="K36" s="297"/>
      <c r="L36" s="297"/>
      <c r="M36" s="297"/>
      <c r="N36" s="297"/>
      <c r="O36" s="297"/>
      <c r="P36" s="297"/>
      <c r="R36" s="288" t="s">
        <v>216</v>
      </c>
      <c r="S36" s="288"/>
      <c r="T36" s="289"/>
      <c r="U36" s="289"/>
      <c r="V36" s="289"/>
      <c r="W36" s="289"/>
      <c r="X36" s="289"/>
      <c r="Y36" s="289"/>
      <c r="Z36" s="289"/>
      <c r="AA36" s="289"/>
      <c r="AB36" s="289"/>
      <c r="AC36" s="289"/>
      <c r="AD36" s="289"/>
      <c r="AE36" s="289"/>
      <c r="AF36" s="289"/>
    </row>
  </sheetData>
  <mergeCells count="56">
    <mergeCell ref="B7:P23"/>
    <mergeCell ref="R7:AF23"/>
    <mergeCell ref="B24:P24"/>
    <mergeCell ref="R24:AF24"/>
    <mergeCell ref="B1:P2"/>
    <mergeCell ref="R1:AF2"/>
    <mergeCell ref="B3:P3"/>
    <mergeCell ref="R3:AF3"/>
    <mergeCell ref="B26:C26"/>
    <mergeCell ref="D26:P26"/>
    <mergeCell ref="R26:S26"/>
    <mergeCell ref="T26:AF26"/>
    <mergeCell ref="B25:C25"/>
    <mergeCell ref="D25:P25"/>
    <mergeCell ref="R25:S25"/>
    <mergeCell ref="T25:AF25"/>
    <mergeCell ref="B28:C28"/>
    <mergeCell ref="D28:P28"/>
    <mergeCell ref="R28:S28"/>
    <mergeCell ref="T28:AF28"/>
    <mergeCell ref="B27:C27"/>
    <mergeCell ref="D27:P27"/>
    <mergeCell ref="R27:S27"/>
    <mergeCell ref="T27:AF27"/>
    <mergeCell ref="B30:C30"/>
    <mergeCell ref="D30:P30"/>
    <mergeCell ref="R30:S30"/>
    <mergeCell ref="T30:AF30"/>
    <mergeCell ref="B29:C29"/>
    <mergeCell ref="D29:P29"/>
    <mergeCell ref="R29:S29"/>
    <mergeCell ref="T29:AF29"/>
    <mergeCell ref="B32:C32"/>
    <mergeCell ref="D32:P32"/>
    <mergeCell ref="R32:S32"/>
    <mergeCell ref="T32:AF32"/>
    <mergeCell ref="B31:C31"/>
    <mergeCell ref="D31:P31"/>
    <mergeCell ref="R31:S31"/>
    <mergeCell ref="T31:AF31"/>
    <mergeCell ref="B34:C34"/>
    <mergeCell ref="D34:P34"/>
    <mergeCell ref="R34:S34"/>
    <mergeCell ref="T34:AF34"/>
    <mergeCell ref="B33:C33"/>
    <mergeCell ref="D33:P33"/>
    <mergeCell ref="R33:S33"/>
    <mergeCell ref="T33:AF33"/>
    <mergeCell ref="B36:C36"/>
    <mergeCell ref="D36:P36"/>
    <mergeCell ref="R36:S36"/>
    <mergeCell ref="T36:AF36"/>
    <mergeCell ref="B35:C35"/>
    <mergeCell ref="D35:P35"/>
    <mergeCell ref="R35:S35"/>
    <mergeCell ref="T35:AF3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showGridLines="0" zoomScale="85" zoomScaleNormal="85" workbookViewId="0">
      <selection activeCell="I25" sqref="I25"/>
    </sheetView>
  </sheetViews>
  <sheetFormatPr baseColWidth="10" defaultRowHeight="15" x14ac:dyDescent="0.25"/>
  <cols>
    <col min="1"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4" customFormat="1" ht="14.25" customHeight="1" x14ac:dyDescent="0.25">
      <c r="A1" s="271" t="s">
        <v>237</v>
      </c>
      <c r="B1" s="271"/>
      <c r="C1" s="271"/>
      <c r="D1" s="271"/>
      <c r="E1" s="271"/>
      <c r="F1" s="271"/>
      <c r="G1" s="271"/>
      <c r="H1" s="271"/>
      <c r="I1" s="271"/>
      <c r="J1" s="271"/>
      <c r="K1" s="271"/>
      <c r="L1" s="271"/>
      <c r="M1"/>
      <c r="N1" s="271" t="s">
        <v>265</v>
      </c>
      <c r="O1" s="271"/>
      <c r="P1" s="271"/>
      <c r="Q1" s="271"/>
      <c r="R1" s="271"/>
      <c r="S1" s="271"/>
      <c r="T1" s="271"/>
      <c r="U1" s="271"/>
      <c r="V1" s="271"/>
      <c r="W1" s="271"/>
      <c r="X1" s="271"/>
      <c r="Y1" s="271"/>
      <c r="Z1" s="271"/>
      <c r="AA1" s="271"/>
      <c r="AB1" s="271"/>
      <c r="AC1"/>
      <c r="AD1"/>
    </row>
    <row r="2" spans="1:30" s="104" customFormat="1" ht="23.25" customHeight="1" x14ac:dyDescent="0.25">
      <c r="A2" s="296"/>
      <c r="B2" s="296"/>
      <c r="C2" s="296"/>
      <c r="D2" s="296"/>
      <c r="E2" s="296"/>
      <c r="F2" s="296"/>
      <c r="G2" s="296"/>
      <c r="H2" s="296"/>
      <c r="I2" s="296"/>
      <c r="J2" s="296"/>
      <c r="K2" s="296"/>
      <c r="L2" s="296"/>
      <c r="M2"/>
      <c r="N2" s="296"/>
      <c r="O2" s="296"/>
      <c r="P2" s="296"/>
      <c r="Q2" s="296"/>
      <c r="R2" s="296"/>
      <c r="S2" s="296"/>
      <c r="T2" s="296"/>
      <c r="U2" s="296"/>
      <c r="V2" s="296"/>
      <c r="W2" s="296"/>
      <c r="X2" s="296"/>
      <c r="Y2" s="296"/>
      <c r="Z2" s="296"/>
      <c r="AA2" s="296"/>
      <c r="AB2" s="296"/>
      <c r="AC2"/>
      <c r="AD2"/>
    </row>
    <row r="3" spans="1:30" s="104" customFormat="1" x14ac:dyDescent="0.25">
      <c r="A3" s="284" t="s">
        <v>199</v>
      </c>
      <c r="B3" s="284"/>
      <c r="C3" s="284"/>
      <c r="D3" s="284"/>
      <c r="E3" s="284"/>
      <c r="F3" s="284"/>
      <c r="G3" s="284"/>
      <c r="H3" s="284"/>
      <c r="I3" s="284"/>
      <c r="J3" s="284"/>
      <c r="K3" s="284"/>
      <c r="L3" s="284"/>
      <c r="M3"/>
      <c r="N3" s="284" t="s">
        <v>199</v>
      </c>
      <c r="O3" s="284"/>
      <c r="P3" s="284"/>
      <c r="Q3" s="284"/>
      <c r="R3" s="284"/>
      <c r="S3" s="284"/>
      <c r="T3" s="284"/>
      <c r="U3" s="284"/>
      <c r="V3" s="284"/>
      <c r="W3" s="284"/>
      <c r="X3" s="284"/>
      <c r="Y3" s="284"/>
      <c r="Z3" s="284"/>
      <c r="AA3" s="284"/>
      <c r="AB3" s="284"/>
      <c r="AC3"/>
      <c r="AD3"/>
    </row>
    <row r="4" spans="1:30" s="104" customFormat="1" ht="27.75" customHeight="1" x14ac:dyDescent="0.25">
      <c r="A4" s="149" t="s">
        <v>200</v>
      </c>
      <c r="B4" s="149" t="s">
        <v>201</v>
      </c>
      <c r="C4" s="149" t="s">
        <v>202</v>
      </c>
      <c r="D4" s="149" t="s">
        <v>203</v>
      </c>
      <c r="E4" s="149" t="s">
        <v>204</v>
      </c>
      <c r="F4" s="149" t="s">
        <v>205</v>
      </c>
      <c r="G4" s="149" t="s">
        <v>206</v>
      </c>
      <c r="H4" s="149" t="s">
        <v>207</v>
      </c>
      <c r="I4" s="149" t="s">
        <v>208</v>
      </c>
      <c r="J4" s="149" t="s">
        <v>209</v>
      </c>
      <c r="K4" s="149" t="s">
        <v>210</v>
      </c>
      <c r="L4" s="149" t="s">
        <v>211</v>
      </c>
      <c r="M4"/>
      <c r="N4" s="149" t="s">
        <v>200</v>
      </c>
      <c r="O4" s="149" t="s">
        <v>201</v>
      </c>
      <c r="P4" s="149" t="s">
        <v>202</v>
      </c>
      <c r="Q4" s="149" t="s">
        <v>203</v>
      </c>
      <c r="R4" s="149" t="s">
        <v>204</v>
      </c>
      <c r="S4" s="149" t="s">
        <v>205</v>
      </c>
      <c r="T4" s="149" t="s">
        <v>206</v>
      </c>
      <c r="U4" s="149" t="s">
        <v>207</v>
      </c>
      <c r="V4" s="149" t="s">
        <v>208</v>
      </c>
      <c r="W4" s="149" t="s">
        <v>209</v>
      </c>
      <c r="X4" s="149" t="s">
        <v>210</v>
      </c>
      <c r="Y4" s="149" t="s">
        <v>211</v>
      </c>
      <c r="Z4" s="149" t="s">
        <v>262</v>
      </c>
      <c r="AA4" s="149" t="s">
        <v>213</v>
      </c>
      <c r="AB4" s="149" t="s">
        <v>214</v>
      </c>
      <c r="AC4"/>
      <c r="AD4"/>
    </row>
    <row r="5" spans="1:30" s="116" customFormat="1" ht="17.25" customHeight="1" x14ac:dyDescent="0.25">
      <c r="A5" s="127" t="s">
        <v>267</v>
      </c>
      <c r="B5" s="127" t="s">
        <v>267</v>
      </c>
      <c r="C5" s="127"/>
      <c r="D5" s="127"/>
      <c r="E5" s="127"/>
      <c r="F5" s="127"/>
      <c r="G5" s="127"/>
      <c r="H5" s="127"/>
      <c r="I5" s="127"/>
      <c r="J5" s="127"/>
      <c r="K5" s="127"/>
      <c r="L5" s="127"/>
      <c r="M5"/>
      <c r="N5" s="131">
        <v>0</v>
      </c>
      <c r="O5" s="131">
        <v>0</v>
      </c>
      <c r="P5" s="131"/>
      <c r="Q5" s="131"/>
      <c r="R5" s="131"/>
      <c r="S5" s="131"/>
      <c r="T5" s="131"/>
      <c r="U5" s="131"/>
      <c r="V5" s="131"/>
      <c r="W5" s="131"/>
      <c r="X5" s="131"/>
      <c r="Y5" s="131"/>
      <c r="Z5" s="132">
        <f>Y5</f>
        <v>0</v>
      </c>
      <c r="AA5" s="132">
        <v>0</v>
      </c>
      <c r="AB5" s="132">
        <v>2</v>
      </c>
      <c r="AC5"/>
      <c r="AD5"/>
    </row>
    <row r="6" spans="1:30" s="104" customFormat="1" ht="10.5" customHeight="1" x14ac:dyDescent="0.25">
      <c r="A6" s="120"/>
      <c r="B6" s="121"/>
      <c r="C6" s="121"/>
      <c r="D6" s="121"/>
      <c r="E6" s="121"/>
      <c r="F6" s="121"/>
      <c r="G6" s="121"/>
      <c r="H6" s="121"/>
      <c r="I6" s="121"/>
      <c r="J6" s="121"/>
      <c r="K6" s="121"/>
      <c r="L6" s="121"/>
      <c r="M6"/>
      <c r="N6" s="161">
        <f>+$AB$5</f>
        <v>2</v>
      </c>
      <c r="O6" s="162">
        <f>+$AB$5</f>
        <v>2</v>
      </c>
      <c r="P6" s="162">
        <f t="shared" ref="P6:Y6" si="0">+$AB$5</f>
        <v>2</v>
      </c>
      <c r="Q6" s="162">
        <f t="shared" si="0"/>
        <v>2</v>
      </c>
      <c r="R6" s="162">
        <f t="shared" si="0"/>
        <v>2</v>
      </c>
      <c r="S6" s="162">
        <f t="shared" si="0"/>
        <v>2</v>
      </c>
      <c r="T6" s="162">
        <f t="shared" si="0"/>
        <v>2</v>
      </c>
      <c r="U6" s="162">
        <f t="shared" si="0"/>
        <v>2</v>
      </c>
      <c r="V6" s="162">
        <f t="shared" si="0"/>
        <v>2</v>
      </c>
      <c r="W6" s="162">
        <f t="shared" si="0"/>
        <v>2</v>
      </c>
      <c r="X6" s="162">
        <f t="shared" si="0"/>
        <v>2</v>
      </c>
      <c r="Y6" s="162">
        <f t="shared" si="0"/>
        <v>2</v>
      </c>
      <c r="Z6" s="118"/>
      <c r="AA6" s="118"/>
      <c r="AB6" s="119"/>
      <c r="AC6"/>
      <c r="AD6"/>
    </row>
    <row r="7" spans="1:30" s="104" customFormat="1" x14ac:dyDescent="0.25">
      <c r="A7" s="274" t="s">
        <v>215</v>
      </c>
      <c r="B7" s="274"/>
      <c r="C7" s="274"/>
      <c r="D7" s="274"/>
      <c r="E7" s="274"/>
      <c r="F7" s="274"/>
      <c r="G7" s="274"/>
      <c r="H7" s="274"/>
      <c r="I7" s="274"/>
      <c r="J7" s="274"/>
      <c r="K7" s="274"/>
      <c r="L7" s="274"/>
      <c r="M7"/>
      <c r="N7" s="277"/>
      <c r="O7" s="278"/>
      <c r="P7" s="278"/>
      <c r="Q7" s="278"/>
      <c r="R7" s="278"/>
      <c r="S7" s="278"/>
      <c r="T7" s="278"/>
      <c r="U7" s="278"/>
      <c r="V7" s="278"/>
      <c r="W7" s="278"/>
      <c r="X7" s="278"/>
      <c r="Y7" s="278"/>
      <c r="Z7" s="278"/>
      <c r="AA7" s="278"/>
      <c r="AB7" s="279"/>
      <c r="AC7"/>
      <c r="AD7"/>
    </row>
    <row r="8" spans="1:30" s="104" customFormat="1" x14ac:dyDescent="0.25">
      <c r="A8" s="288" t="s">
        <v>93</v>
      </c>
      <c r="B8" s="288"/>
      <c r="C8" s="323" t="s">
        <v>266</v>
      </c>
      <c r="D8" s="324"/>
      <c r="E8" s="324"/>
      <c r="F8" s="324"/>
      <c r="G8" s="324"/>
      <c r="H8" s="324"/>
      <c r="I8" s="324"/>
      <c r="J8" s="324"/>
      <c r="K8" s="324"/>
      <c r="L8" s="325"/>
      <c r="M8"/>
      <c r="N8" s="277"/>
      <c r="O8" s="278"/>
      <c r="P8" s="278"/>
      <c r="Q8" s="278"/>
      <c r="R8" s="278"/>
      <c r="S8" s="278"/>
      <c r="T8" s="278"/>
      <c r="U8" s="278"/>
      <c r="V8" s="278"/>
      <c r="W8" s="278"/>
      <c r="X8" s="278"/>
      <c r="Y8" s="278"/>
      <c r="Z8" s="278"/>
      <c r="AA8" s="278"/>
      <c r="AB8" s="279"/>
      <c r="AC8"/>
      <c r="AD8"/>
    </row>
    <row r="9" spans="1:30" s="104" customFormat="1" x14ac:dyDescent="0.25">
      <c r="A9" s="288" t="s">
        <v>94</v>
      </c>
      <c r="B9" s="288"/>
      <c r="C9" s="323" t="s">
        <v>266</v>
      </c>
      <c r="D9" s="324"/>
      <c r="E9" s="324"/>
      <c r="F9" s="324"/>
      <c r="G9" s="324"/>
      <c r="H9" s="324"/>
      <c r="I9" s="324"/>
      <c r="J9" s="324"/>
      <c r="K9" s="324"/>
      <c r="L9" s="325"/>
      <c r="M9"/>
      <c r="N9" s="277"/>
      <c r="O9" s="278"/>
      <c r="P9" s="278"/>
      <c r="Q9" s="278"/>
      <c r="R9" s="278"/>
      <c r="S9" s="278"/>
      <c r="T9" s="278"/>
      <c r="U9" s="278"/>
      <c r="V9" s="278"/>
      <c r="W9" s="278"/>
      <c r="X9" s="278"/>
      <c r="Y9" s="278"/>
      <c r="Z9" s="278"/>
      <c r="AA9" s="278"/>
      <c r="AB9" s="279"/>
      <c r="AC9"/>
      <c r="AD9"/>
    </row>
    <row r="10" spans="1:30" s="104" customFormat="1" x14ac:dyDescent="0.25">
      <c r="A10" s="288" t="s">
        <v>95</v>
      </c>
      <c r="B10" s="288"/>
      <c r="C10" s="323"/>
      <c r="D10" s="324"/>
      <c r="E10" s="324"/>
      <c r="F10" s="324"/>
      <c r="G10" s="324"/>
      <c r="H10" s="324"/>
      <c r="I10" s="324"/>
      <c r="J10" s="324"/>
      <c r="K10" s="324"/>
      <c r="L10" s="325"/>
      <c r="M10"/>
      <c r="N10" s="277"/>
      <c r="O10" s="278"/>
      <c r="P10" s="278"/>
      <c r="Q10" s="278"/>
      <c r="R10" s="278"/>
      <c r="S10" s="278"/>
      <c r="T10" s="278"/>
      <c r="U10" s="278"/>
      <c r="V10" s="278"/>
      <c r="W10" s="278"/>
      <c r="X10" s="278"/>
      <c r="Y10" s="278"/>
      <c r="Z10" s="278"/>
      <c r="AA10" s="278"/>
      <c r="AB10" s="279"/>
      <c r="AC10"/>
      <c r="AD10"/>
    </row>
    <row r="11" spans="1:30" s="104" customFormat="1" x14ac:dyDescent="0.25">
      <c r="A11" s="288" t="s">
        <v>96</v>
      </c>
      <c r="B11" s="288"/>
      <c r="C11" s="323"/>
      <c r="D11" s="324"/>
      <c r="E11" s="324"/>
      <c r="F11" s="324"/>
      <c r="G11" s="324"/>
      <c r="H11" s="324"/>
      <c r="I11" s="324"/>
      <c r="J11" s="324"/>
      <c r="K11" s="324"/>
      <c r="L11" s="325"/>
      <c r="M11"/>
      <c r="N11" s="277"/>
      <c r="O11" s="278"/>
      <c r="P11" s="278"/>
      <c r="Q11" s="278"/>
      <c r="R11" s="278"/>
      <c r="S11" s="278"/>
      <c r="T11" s="278"/>
      <c r="U11" s="278"/>
      <c r="V11" s="278"/>
      <c r="W11" s="278"/>
      <c r="X11" s="278"/>
      <c r="Y11" s="278"/>
      <c r="Z11" s="278"/>
      <c r="AA11" s="278"/>
      <c r="AB11" s="279"/>
      <c r="AC11"/>
      <c r="AD11"/>
    </row>
    <row r="12" spans="1:30" s="104" customFormat="1" x14ac:dyDescent="0.25">
      <c r="A12" s="288" t="s">
        <v>115</v>
      </c>
      <c r="B12" s="288"/>
      <c r="C12" s="323"/>
      <c r="D12" s="324"/>
      <c r="E12" s="324"/>
      <c r="F12" s="324"/>
      <c r="G12" s="324"/>
      <c r="H12" s="324"/>
      <c r="I12" s="324"/>
      <c r="J12" s="324"/>
      <c r="K12" s="324"/>
      <c r="L12" s="325"/>
      <c r="M12"/>
      <c r="N12" s="277"/>
      <c r="O12" s="278"/>
      <c r="P12" s="278"/>
      <c r="Q12" s="278"/>
      <c r="R12" s="278"/>
      <c r="S12" s="278"/>
      <c r="T12" s="278"/>
      <c r="U12" s="278"/>
      <c r="V12" s="278"/>
      <c r="W12" s="278"/>
      <c r="X12" s="278"/>
      <c r="Y12" s="278"/>
      <c r="Z12" s="278"/>
      <c r="AA12" s="278"/>
      <c r="AB12" s="279"/>
      <c r="AC12"/>
      <c r="AD12"/>
    </row>
    <row r="13" spans="1:30" s="104" customFormat="1" x14ac:dyDescent="0.25">
      <c r="A13" s="288" t="s">
        <v>112</v>
      </c>
      <c r="B13" s="288"/>
      <c r="C13" s="323"/>
      <c r="D13" s="324"/>
      <c r="E13" s="324"/>
      <c r="F13" s="324"/>
      <c r="G13" s="324"/>
      <c r="H13" s="324"/>
      <c r="I13" s="324"/>
      <c r="J13" s="324"/>
      <c r="K13" s="324"/>
      <c r="L13" s="325"/>
      <c r="M13"/>
      <c r="N13" s="277"/>
      <c r="O13" s="278"/>
      <c r="P13" s="278"/>
      <c r="Q13" s="278"/>
      <c r="R13" s="278"/>
      <c r="S13" s="278"/>
      <c r="T13" s="278"/>
      <c r="U13" s="278"/>
      <c r="V13" s="278"/>
      <c r="W13" s="278"/>
      <c r="X13" s="278"/>
      <c r="Y13" s="278"/>
      <c r="Z13" s="278"/>
      <c r="AA13" s="278"/>
      <c r="AB13" s="279"/>
      <c r="AC13"/>
      <c r="AD13"/>
    </row>
    <row r="14" spans="1:30" s="104" customFormat="1" x14ac:dyDescent="0.25">
      <c r="A14" s="288" t="s">
        <v>117</v>
      </c>
      <c r="B14" s="288"/>
      <c r="C14" s="323"/>
      <c r="D14" s="324"/>
      <c r="E14" s="324"/>
      <c r="F14" s="324"/>
      <c r="G14" s="324"/>
      <c r="H14" s="324"/>
      <c r="I14" s="324"/>
      <c r="J14" s="324"/>
      <c r="K14" s="324"/>
      <c r="L14" s="325"/>
      <c r="M14"/>
      <c r="N14" s="277"/>
      <c r="O14" s="278"/>
      <c r="P14" s="278"/>
      <c r="Q14" s="278"/>
      <c r="R14" s="278"/>
      <c r="S14" s="278"/>
      <c r="T14" s="278"/>
      <c r="U14" s="278"/>
      <c r="V14" s="278"/>
      <c r="W14" s="278"/>
      <c r="X14" s="278"/>
      <c r="Y14" s="278"/>
      <c r="Z14" s="278"/>
      <c r="AA14" s="278"/>
      <c r="AB14" s="279"/>
      <c r="AC14"/>
      <c r="AD14"/>
    </row>
    <row r="15" spans="1:30" s="104" customFormat="1" x14ac:dyDescent="0.25">
      <c r="A15" s="288" t="s">
        <v>68</v>
      </c>
      <c r="B15" s="288"/>
      <c r="C15" s="323"/>
      <c r="D15" s="324"/>
      <c r="E15" s="324"/>
      <c r="F15" s="324"/>
      <c r="G15" s="324"/>
      <c r="H15" s="324"/>
      <c r="I15" s="324"/>
      <c r="J15" s="324"/>
      <c r="K15" s="324"/>
      <c r="L15" s="325"/>
      <c r="M15"/>
      <c r="N15" s="277"/>
      <c r="O15" s="278"/>
      <c r="P15" s="278"/>
      <c r="Q15" s="278"/>
      <c r="R15" s="278"/>
      <c r="S15" s="278"/>
      <c r="T15" s="278"/>
      <c r="U15" s="278"/>
      <c r="V15" s="278"/>
      <c r="W15" s="278"/>
      <c r="X15" s="278"/>
      <c r="Y15" s="278"/>
      <c r="Z15" s="278"/>
      <c r="AA15" s="278"/>
      <c r="AB15" s="279"/>
      <c r="AC15"/>
      <c r="AD15"/>
    </row>
    <row r="16" spans="1:30" s="104" customFormat="1" x14ac:dyDescent="0.25">
      <c r="A16" s="288" t="s">
        <v>69</v>
      </c>
      <c r="B16" s="288"/>
      <c r="C16" s="323"/>
      <c r="D16" s="324"/>
      <c r="E16" s="324"/>
      <c r="F16" s="324"/>
      <c r="G16" s="324"/>
      <c r="H16" s="324"/>
      <c r="I16" s="324"/>
      <c r="J16" s="324"/>
      <c r="K16" s="324"/>
      <c r="L16" s="325"/>
      <c r="M16"/>
      <c r="N16" s="277"/>
      <c r="O16" s="278"/>
      <c r="P16" s="278"/>
      <c r="Q16" s="278"/>
      <c r="R16" s="278"/>
      <c r="S16" s="278"/>
      <c r="T16" s="278"/>
      <c r="U16" s="278"/>
      <c r="V16" s="278"/>
      <c r="W16" s="278"/>
      <c r="X16" s="278"/>
      <c r="Y16" s="278"/>
      <c r="Z16" s="278"/>
      <c r="AA16" s="278"/>
      <c r="AB16" s="279"/>
      <c r="AC16"/>
      <c r="AD16"/>
    </row>
    <row r="17" spans="1:30" s="104" customFormat="1" x14ac:dyDescent="0.25">
      <c r="A17" s="288" t="s">
        <v>70</v>
      </c>
      <c r="B17" s="288"/>
      <c r="C17" s="323"/>
      <c r="D17" s="324"/>
      <c r="E17" s="324"/>
      <c r="F17" s="324"/>
      <c r="G17" s="324"/>
      <c r="H17" s="324"/>
      <c r="I17" s="324"/>
      <c r="J17" s="324"/>
      <c r="K17" s="324"/>
      <c r="L17" s="325"/>
      <c r="M17"/>
      <c r="N17" s="277"/>
      <c r="O17" s="278"/>
      <c r="P17" s="278"/>
      <c r="Q17" s="278"/>
      <c r="R17" s="278"/>
      <c r="S17" s="278"/>
      <c r="T17" s="278"/>
      <c r="U17" s="278"/>
      <c r="V17" s="278"/>
      <c r="W17" s="278"/>
      <c r="X17" s="278"/>
      <c r="Y17" s="278"/>
      <c r="Z17" s="278"/>
      <c r="AA17" s="278"/>
      <c r="AB17" s="279"/>
      <c r="AC17"/>
      <c r="AD17"/>
    </row>
    <row r="18" spans="1:30" s="104" customFormat="1" x14ac:dyDescent="0.25">
      <c r="A18" s="288" t="s">
        <v>71</v>
      </c>
      <c r="B18" s="288"/>
      <c r="C18" s="323"/>
      <c r="D18" s="324"/>
      <c r="E18" s="324"/>
      <c r="F18" s="324"/>
      <c r="G18" s="324"/>
      <c r="H18" s="324"/>
      <c r="I18" s="324"/>
      <c r="J18" s="324"/>
      <c r="K18" s="324"/>
      <c r="L18" s="325"/>
      <c r="M18"/>
      <c r="N18" s="277"/>
      <c r="O18" s="278"/>
      <c r="P18" s="278"/>
      <c r="Q18" s="278"/>
      <c r="R18" s="278"/>
      <c r="S18" s="278"/>
      <c r="T18" s="278"/>
      <c r="U18" s="278"/>
      <c r="V18" s="278"/>
      <c r="W18" s="278"/>
      <c r="X18" s="278"/>
      <c r="Y18" s="278"/>
      <c r="Z18" s="278"/>
      <c r="AA18" s="278"/>
      <c r="AB18" s="279"/>
      <c r="AC18"/>
      <c r="AD18"/>
    </row>
    <row r="19" spans="1:30" s="104" customFormat="1" x14ac:dyDescent="0.25">
      <c r="A19" s="288" t="s">
        <v>216</v>
      </c>
      <c r="B19" s="288"/>
      <c r="C19" s="323"/>
      <c r="D19" s="324"/>
      <c r="E19" s="324"/>
      <c r="F19" s="324"/>
      <c r="G19" s="324"/>
      <c r="H19" s="324"/>
      <c r="I19" s="324"/>
      <c r="J19" s="324"/>
      <c r="K19" s="324"/>
      <c r="L19" s="325"/>
      <c r="M19"/>
      <c r="N19" s="277"/>
      <c r="O19" s="278"/>
      <c r="P19" s="278"/>
      <c r="Q19" s="278"/>
      <c r="R19" s="278"/>
      <c r="S19" s="278"/>
      <c r="T19" s="278"/>
      <c r="U19" s="278"/>
      <c r="V19" s="278"/>
      <c r="W19" s="278"/>
      <c r="X19" s="278"/>
      <c r="Y19" s="278"/>
      <c r="Z19" s="278"/>
      <c r="AA19" s="278"/>
      <c r="AB19" s="279"/>
      <c r="AC19"/>
      <c r="AD19"/>
    </row>
    <row r="20" spans="1:30" s="104" customFormat="1" x14ac:dyDescent="0.25">
      <c r="A20" s="129"/>
      <c r="B20" s="129"/>
      <c r="C20" s="129"/>
      <c r="D20" s="129"/>
      <c r="E20" s="129"/>
      <c r="F20" s="129"/>
      <c r="G20" s="129"/>
      <c r="H20" s="129"/>
      <c r="I20" s="129"/>
      <c r="J20" s="129"/>
      <c r="K20" s="129"/>
      <c r="L20" s="129"/>
      <c r="M20"/>
      <c r="N20" s="277"/>
      <c r="O20" s="278"/>
      <c r="P20" s="278"/>
      <c r="Q20" s="278"/>
      <c r="R20" s="278"/>
      <c r="S20" s="278"/>
      <c r="T20" s="278"/>
      <c r="U20" s="278"/>
      <c r="V20" s="278"/>
      <c r="W20" s="278"/>
      <c r="X20" s="278"/>
      <c r="Y20" s="278"/>
      <c r="Z20" s="278"/>
      <c r="AA20" s="278"/>
      <c r="AB20" s="279"/>
      <c r="AC20"/>
      <c r="AD20"/>
    </row>
    <row r="21" spans="1:30" s="104" customFormat="1" x14ac:dyDescent="0.25">
      <c r="A21" s="128"/>
      <c r="B21" s="128"/>
      <c r="C21" s="128"/>
      <c r="D21" s="128"/>
      <c r="E21" s="128"/>
      <c r="F21" s="128"/>
      <c r="G21" s="128"/>
      <c r="H21" s="128"/>
      <c r="I21" s="128"/>
      <c r="J21" s="128"/>
      <c r="K21" s="128"/>
      <c r="L21" s="128"/>
      <c r="M21"/>
      <c r="N21" s="277"/>
      <c r="O21" s="278"/>
      <c r="P21" s="278"/>
      <c r="Q21" s="278"/>
      <c r="R21" s="278"/>
      <c r="S21" s="278"/>
      <c r="T21" s="278"/>
      <c r="U21" s="278"/>
      <c r="V21" s="278"/>
      <c r="W21" s="278"/>
      <c r="X21" s="278"/>
      <c r="Y21" s="278"/>
      <c r="Z21" s="278"/>
      <c r="AA21" s="278"/>
      <c r="AB21" s="279"/>
      <c r="AC21"/>
      <c r="AD21"/>
    </row>
    <row r="22" spans="1:30" x14ac:dyDescent="0.25">
      <c r="A22"/>
      <c r="B22"/>
      <c r="C22"/>
      <c r="D22"/>
      <c r="E22"/>
      <c r="F22"/>
      <c r="G22"/>
      <c r="H22"/>
      <c r="I22"/>
      <c r="J22"/>
      <c r="K22"/>
      <c r="L22"/>
      <c r="N22" s="277"/>
      <c r="O22" s="278"/>
      <c r="P22" s="278"/>
      <c r="Q22" s="278"/>
      <c r="R22" s="278"/>
      <c r="S22" s="278"/>
      <c r="T22" s="278"/>
      <c r="U22" s="278"/>
      <c r="V22" s="278"/>
      <c r="W22" s="278"/>
      <c r="X22" s="278"/>
      <c r="Y22" s="278"/>
      <c r="Z22" s="278"/>
      <c r="AA22" s="278"/>
      <c r="AB22" s="279"/>
    </row>
    <row r="23" spans="1:30" x14ac:dyDescent="0.25">
      <c r="A23"/>
      <c r="B23"/>
      <c r="C23"/>
      <c r="D23"/>
      <c r="E23"/>
      <c r="F23"/>
      <c r="G23"/>
      <c r="H23"/>
      <c r="I23"/>
      <c r="J23"/>
      <c r="K23"/>
      <c r="L23"/>
      <c r="N23" s="280"/>
      <c r="O23" s="281"/>
      <c r="P23" s="281"/>
      <c r="Q23" s="281"/>
      <c r="R23" s="281"/>
      <c r="S23" s="281"/>
      <c r="T23" s="281"/>
      <c r="U23" s="281"/>
      <c r="V23" s="281"/>
      <c r="W23" s="281"/>
      <c r="X23" s="281"/>
      <c r="Y23" s="281"/>
      <c r="Z23" s="281"/>
      <c r="AA23" s="281"/>
      <c r="AB23" s="282"/>
    </row>
    <row r="24" spans="1:30" x14ac:dyDescent="0.25">
      <c r="A24"/>
      <c r="B24"/>
      <c r="C24"/>
      <c r="D24"/>
      <c r="E24"/>
      <c r="F24"/>
      <c r="G24"/>
      <c r="H24"/>
      <c r="I24"/>
      <c r="J24"/>
      <c r="K24"/>
      <c r="L24"/>
      <c r="N24" s="274" t="s">
        <v>215</v>
      </c>
      <c r="O24" s="274"/>
      <c r="P24" s="274"/>
      <c r="Q24" s="274"/>
      <c r="R24" s="274"/>
      <c r="S24" s="274"/>
      <c r="T24" s="274"/>
      <c r="U24" s="274"/>
      <c r="V24" s="274"/>
      <c r="W24" s="274"/>
      <c r="X24" s="274"/>
      <c r="Y24" s="274"/>
      <c r="Z24" s="274"/>
      <c r="AA24" s="274"/>
      <c r="AB24" s="274"/>
    </row>
    <row r="25" spans="1:30" s="104" customFormat="1" ht="23.25" customHeight="1" x14ac:dyDescent="0.25">
      <c r="A25"/>
      <c r="B25"/>
      <c r="C25"/>
      <c r="D25"/>
      <c r="E25"/>
      <c r="F25"/>
      <c r="G25"/>
      <c r="H25"/>
      <c r="I25"/>
      <c r="J25"/>
      <c r="K25"/>
      <c r="L25"/>
      <c r="M25"/>
      <c r="N25" s="288" t="s">
        <v>93</v>
      </c>
      <c r="O25" s="288"/>
      <c r="P25" s="290" t="s">
        <v>271</v>
      </c>
      <c r="Q25" s="291"/>
      <c r="R25" s="291"/>
      <c r="S25" s="291"/>
      <c r="T25" s="291"/>
      <c r="U25" s="291"/>
      <c r="V25" s="291"/>
      <c r="W25" s="291"/>
      <c r="X25" s="291"/>
      <c r="Y25" s="291"/>
      <c r="Z25" s="291"/>
      <c r="AA25" s="291"/>
      <c r="AB25" s="292"/>
      <c r="AC25"/>
      <c r="AD25"/>
    </row>
    <row r="26" spans="1:30" s="104" customFormat="1" ht="31.5" customHeight="1" x14ac:dyDescent="0.25">
      <c r="A26"/>
      <c r="B26"/>
      <c r="C26"/>
      <c r="D26"/>
      <c r="E26"/>
      <c r="F26"/>
      <c r="G26"/>
      <c r="H26"/>
      <c r="I26"/>
      <c r="J26"/>
      <c r="K26"/>
      <c r="L26"/>
      <c r="M26"/>
      <c r="N26" s="288" t="s">
        <v>94</v>
      </c>
      <c r="O26" s="288"/>
      <c r="P26" s="290" t="s">
        <v>271</v>
      </c>
      <c r="Q26" s="291"/>
      <c r="R26" s="291"/>
      <c r="S26" s="291"/>
      <c r="T26" s="291"/>
      <c r="U26" s="291"/>
      <c r="V26" s="291"/>
      <c r="W26" s="291"/>
      <c r="X26" s="291"/>
      <c r="Y26" s="291"/>
      <c r="Z26" s="291"/>
      <c r="AA26" s="291"/>
      <c r="AB26" s="292"/>
      <c r="AC26"/>
      <c r="AD26"/>
    </row>
    <row r="27" spans="1:30" s="104" customFormat="1" ht="25.5" customHeight="1" x14ac:dyDescent="0.25">
      <c r="A27"/>
      <c r="B27"/>
      <c r="C27"/>
      <c r="D27"/>
      <c r="E27"/>
      <c r="F27"/>
      <c r="G27"/>
      <c r="H27"/>
      <c r="I27"/>
      <c r="J27"/>
      <c r="K27"/>
      <c r="L27"/>
      <c r="M27"/>
      <c r="N27" s="288" t="s">
        <v>95</v>
      </c>
      <c r="O27" s="288"/>
      <c r="P27" s="290"/>
      <c r="Q27" s="291"/>
      <c r="R27" s="291"/>
      <c r="S27" s="291"/>
      <c r="T27" s="291"/>
      <c r="U27" s="291"/>
      <c r="V27" s="291"/>
      <c r="W27" s="291"/>
      <c r="X27" s="291"/>
      <c r="Y27" s="291"/>
      <c r="Z27" s="291"/>
      <c r="AA27" s="291"/>
      <c r="AB27" s="292"/>
      <c r="AC27"/>
      <c r="AD27"/>
    </row>
    <row r="28" spans="1:30" s="104" customFormat="1" x14ac:dyDescent="0.25">
      <c r="A28"/>
      <c r="B28"/>
      <c r="C28"/>
      <c r="D28"/>
      <c r="E28"/>
      <c r="F28"/>
      <c r="G28"/>
      <c r="H28"/>
      <c r="I28"/>
      <c r="J28"/>
      <c r="K28"/>
      <c r="L28"/>
      <c r="M28"/>
      <c r="N28" s="288" t="s">
        <v>96</v>
      </c>
      <c r="O28" s="288"/>
      <c r="P28" s="290"/>
      <c r="Q28" s="291"/>
      <c r="R28" s="291"/>
      <c r="S28" s="291"/>
      <c r="T28" s="291"/>
      <c r="U28" s="291"/>
      <c r="V28" s="291"/>
      <c r="W28" s="291"/>
      <c r="X28" s="291"/>
      <c r="Y28" s="291"/>
      <c r="Z28" s="291"/>
      <c r="AA28" s="291"/>
      <c r="AB28" s="292"/>
      <c r="AC28"/>
      <c r="AD28"/>
    </row>
    <row r="29" spans="1:30" s="104" customFormat="1" ht="17.45" customHeight="1" x14ac:dyDescent="0.25">
      <c r="A29"/>
      <c r="B29"/>
      <c r="C29"/>
      <c r="D29"/>
      <c r="E29"/>
      <c r="F29"/>
      <c r="G29"/>
      <c r="H29"/>
      <c r="I29"/>
      <c r="J29"/>
      <c r="K29"/>
      <c r="L29"/>
      <c r="M29"/>
      <c r="N29" s="288" t="s">
        <v>115</v>
      </c>
      <c r="O29" s="288"/>
      <c r="P29" s="290"/>
      <c r="Q29" s="291"/>
      <c r="R29" s="291"/>
      <c r="S29" s="291"/>
      <c r="T29" s="291"/>
      <c r="U29" s="291"/>
      <c r="V29" s="291"/>
      <c r="W29" s="291"/>
      <c r="X29" s="291"/>
      <c r="Y29" s="291"/>
      <c r="Z29" s="291"/>
      <c r="AA29" s="291"/>
      <c r="AB29" s="292"/>
      <c r="AC29"/>
      <c r="AD29"/>
    </row>
    <row r="30" spans="1:30" s="104" customFormat="1" ht="17.45" customHeight="1" x14ac:dyDescent="0.25">
      <c r="A30"/>
      <c r="B30"/>
      <c r="C30"/>
      <c r="D30"/>
      <c r="E30"/>
      <c r="F30"/>
      <c r="G30"/>
      <c r="H30"/>
      <c r="I30"/>
      <c r="J30"/>
      <c r="K30"/>
      <c r="L30"/>
      <c r="M30"/>
      <c r="N30" s="288" t="s">
        <v>112</v>
      </c>
      <c r="O30" s="288"/>
      <c r="P30" s="290"/>
      <c r="Q30" s="291"/>
      <c r="R30" s="291"/>
      <c r="S30" s="291"/>
      <c r="T30" s="291"/>
      <c r="U30" s="291"/>
      <c r="V30" s="291"/>
      <c r="W30" s="291"/>
      <c r="X30" s="291"/>
      <c r="Y30" s="291"/>
      <c r="Z30" s="291"/>
      <c r="AA30" s="291"/>
      <c r="AB30" s="292"/>
      <c r="AC30"/>
      <c r="AD30"/>
    </row>
    <row r="31" spans="1:30" s="104" customFormat="1" ht="24" customHeight="1" x14ac:dyDescent="0.25">
      <c r="A31"/>
      <c r="B31"/>
      <c r="C31"/>
      <c r="D31"/>
      <c r="E31"/>
      <c r="F31"/>
      <c r="G31"/>
      <c r="H31"/>
      <c r="I31"/>
      <c r="J31"/>
      <c r="K31"/>
      <c r="L31"/>
      <c r="M31"/>
      <c r="N31" s="288" t="s">
        <v>117</v>
      </c>
      <c r="O31" s="288"/>
      <c r="P31" s="290"/>
      <c r="Q31" s="291"/>
      <c r="R31" s="291"/>
      <c r="S31" s="291"/>
      <c r="T31" s="291"/>
      <c r="U31" s="291"/>
      <c r="V31" s="291"/>
      <c r="W31" s="291"/>
      <c r="X31" s="291"/>
      <c r="Y31" s="291"/>
      <c r="Z31" s="291"/>
      <c r="AA31" s="291"/>
      <c r="AB31" s="292"/>
      <c r="AC31"/>
      <c r="AD31"/>
    </row>
    <row r="32" spans="1:30" s="104" customFormat="1" ht="17.45" customHeight="1" x14ac:dyDescent="0.25">
      <c r="A32"/>
      <c r="B32"/>
      <c r="C32"/>
      <c r="D32"/>
      <c r="E32"/>
      <c r="F32"/>
      <c r="G32"/>
      <c r="H32"/>
      <c r="I32"/>
      <c r="J32"/>
      <c r="K32"/>
      <c r="L32"/>
      <c r="M32"/>
      <c r="N32" s="288" t="s">
        <v>68</v>
      </c>
      <c r="O32" s="288"/>
      <c r="P32" s="290"/>
      <c r="Q32" s="291"/>
      <c r="R32" s="291"/>
      <c r="S32" s="291"/>
      <c r="T32" s="291"/>
      <c r="U32" s="291"/>
      <c r="V32" s="291"/>
      <c r="W32" s="291"/>
      <c r="X32" s="291"/>
      <c r="Y32" s="291"/>
      <c r="Z32" s="291"/>
      <c r="AA32" s="291"/>
      <c r="AB32" s="292"/>
      <c r="AC32"/>
      <c r="AD32"/>
    </row>
    <row r="33" spans="1:30" s="104" customFormat="1" ht="17.45" customHeight="1" x14ac:dyDescent="0.25">
      <c r="A33"/>
      <c r="B33"/>
      <c r="C33"/>
      <c r="D33"/>
      <c r="E33"/>
      <c r="F33"/>
      <c r="G33"/>
      <c r="H33"/>
      <c r="I33"/>
      <c r="J33"/>
      <c r="K33"/>
      <c r="L33"/>
      <c r="M33"/>
      <c r="N33" s="288" t="s">
        <v>69</v>
      </c>
      <c r="O33" s="288"/>
      <c r="P33" s="290"/>
      <c r="Q33" s="291"/>
      <c r="R33" s="291"/>
      <c r="S33" s="291"/>
      <c r="T33" s="291"/>
      <c r="U33" s="291"/>
      <c r="V33" s="291"/>
      <c r="W33" s="291"/>
      <c r="X33" s="291"/>
      <c r="Y33" s="291"/>
      <c r="Z33" s="291"/>
      <c r="AA33" s="291"/>
      <c r="AB33" s="292"/>
      <c r="AC33"/>
      <c r="AD33"/>
    </row>
    <row r="34" spans="1:30" s="104" customFormat="1" ht="17.45" customHeight="1" x14ac:dyDescent="0.25">
      <c r="A34"/>
      <c r="B34"/>
      <c r="C34"/>
      <c r="D34"/>
      <c r="E34"/>
      <c r="F34"/>
      <c r="G34"/>
      <c r="H34"/>
      <c r="I34"/>
      <c r="J34"/>
      <c r="K34"/>
      <c r="L34"/>
      <c r="M34"/>
      <c r="N34" s="288" t="s">
        <v>70</v>
      </c>
      <c r="O34" s="288"/>
      <c r="P34" s="290"/>
      <c r="Q34" s="291"/>
      <c r="R34" s="291"/>
      <c r="S34" s="291"/>
      <c r="T34" s="291"/>
      <c r="U34" s="291"/>
      <c r="V34" s="291"/>
      <c r="W34" s="291"/>
      <c r="X34" s="291"/>
      <c r="Y34" s="291"/>
      <c r="Z34" s="291"/>
      <c r="AA34" s="291"/>
      <c r="AB34" s="292"/>
      <c r="AC34"/>
      <c r="AD34"/>
    </row>
    <row r="35" spans="1:30" s="104" customFormat="1" ht="17.45" customHeight="1" x14ac:dyDescent="0.25">
      <c r="A35"/>
      <c r="B35"/>
      <c r="C35"/>
      <c r="D35"/>
      <c r="E35"/>
      <c r="F35"/>
      <c r="G35"/>
      <c r="H35"/>
      <c r="I35"/>
      <c r="J35"/>
      <c r="K35"/>
      <c r="L35"/>
      <c r="M35"/>
      <c r="N35" s="288" t="s">
        <v>71</v>
      </c>
      <c r="O35" s="288"/>
      <c r="P35" s="290"/>
      <c r="Q35" s="291"/>
      <c r="R35" s="291"/>
      <c r="S35" s="291"/>
      <c r="T35" s="291"/>
      <c r="U35" s="291"/>
      <c r="V35" s="291"/>
      <c r="W35" s="291"/>
      <c r="X35" s="291"/>
      <c r="Y35" s="291"/>
      <c r="Z35" s="291"/>
      <c r="AA35" s="291"/>
      <c r="AB35" s="292"/>
      <c r="AC35"/>
      <c r="AD35"/>
    </row>
    <row r="36" spans="1:30" s="104" customFormat="1" ht="17.45" customHeight="1" x14ac:dyDescent="0.25">
      <c r="A36"/>
      <c r="B36"/>
      <c r="C36"/>
      <c r="D36"/>
      <c r="E36"/>
      <c r="F36"/>
      <c r="G36"/>
      <c r="H36"/>
      <c r="I36"/>
      <c r="J36"/>
      <c r="K36"/>
      <c r="L36"/>
      <c r="M36"/>
      <c r="N36" s="288" t="s">
        <v>216</v>
      </c>
      <c r="O36" s="288"/>
      <c r="P36" s="290"/>
      <c r="Q36" s="291"/>
      <c r="R36" s="291"/>
      <c r="S36" s="291"/>
      <c r="T36" s="291"/>
      <c r="U36" s="291"/>
      <c r="V36" s="291"/>
      <c r="W36" s="291"/>
      <c r="X36" s="291"/>
      <c r="Y36" s="291"/>
      <c r="Z36" s="291"/>
      <c r="AA36" s="291"/>
      <c r="AB36" s="292"/>
      <c r="AC36"/>
      <c r="AD36"/>
    </row>
  </sheetData>
  <mergeCells count="55">
    <mergeCell ref="A1:L2"/>
    <mergeCell ref="A3:L3"/>
    <mergeCell ref="A7:L7"/>
    <mergeCell ref="A8:B8"/>
    <mergeCell ref="C8:L8"/>
    <mergeCell ref="C13:L13"/>
    <mergeCell ref="A14:B14"/>
    <mergeCell ref="C14:L14"/>
    <mergeCell ref="A9:B9"/>
    <mergeCell ref="C9:L9"/>
    <mergeCell ref="A10:B10"/>
    <mergeCell ref="C10:L10"/>
    <mergeCell ref="A11:B11"/>
    <mergeCell ref="C11:L11"/>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N24:AB24"/>
    <mergeCell ref="N25:O25"/>
    <mergeCell ref="P25:AB25"/>
    <mergeCell ref="N26:O26"/>
    <mergeCell ref="P26:AB26"/>
    <mergeCell ref="N27:O27"/>
    <mergeCell ref="P27:AB27"/>
    <mergeCell ref="N28:O28"/>
    <mergeCell ref="P28:AB28"/>
    <mergeCell ref="N29:O29"/>
    <mergeCell ref="P29:AB29"/>
    <mergeCell ref="N30:O30"/>
    <mergeCell ref="P30:AB30"/>
    <mergeCell ref="N31:O31"/>
    <mergeCell ref="P31:AB31"/>
    <mergeCell ref="N32:O32"/>
    <mergeCell ref="P32:AB32"/>
    <mergeCell ref="N36:O36"/>
    <mergeCell ref="P36:AB36"/>
    <mergeCell ref="N33:O33"/>
    <mergeCell ref="P33:AB33"/>
    <mergeCell ref="N34:O34"/>
    <mergeCell ref="P34:AB34"/>
    <mergeCell ref="N35:O35"/>
    <mergeCell ref="P35:AB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36"/>
  <sheetViews>
    <sheetView showGridLines="0" tabSelected="1" topLeftCell="A16" zoomScale="80" zoomScaleNormal="80" workbookViewId="0">
      <selection activeCell="T27" sqref="T27:AF27"/>
    </sheetView>
  </sheetViews>
  <sheetFormatPr baseColWidth="10" defaultRowHeight="14.25" x14ac:dyDescent="0.2"/>
  <cols>
    <col min="1" max="1" width="1.28515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2.7109375" style="97" customWidth="1"/>
    <col min="18" max="18" width="7.7109375" style="97" customWidth="1"/>
    <col min="19" max="20" width="7.28515625" style="97" customWidth="1"/>
    <col min="21" max="21" width="6.42578125" style="97" customWidth="1"/>
    <col min="22" max="22" width="7.28515625" style="97" customWidth="1"/>
    <col min="23" max="23" width="6.42578125" style="97" customWidth="1"/>
    <col min="24" max="25" width="7.42578125" style="97" bestFit="1" customWidth="1"/>
    <col min="26" max="26" width="7.85546875" style="97" customWidth="1"/>
    <col min="27" max="27" width="7.42578125" style="97" bestFit="1" customWidth="1"/>
    <col min="28" max="29" width="6.42578125" style="97" customWidth="1"/>
    <col min="30" max="30" width="16.28515625" style="97" customWidth="1"/>
    <col min="31" max="31" width="11.42578125" style="97"/>
    <col min="32" max="32" width="8.28515625" style="97" customWidth="1"/>
    <col min="33" max="33" width="5.5703125" style="97" customWidth="1"/>
    <col min="34" max="35" width="5.28515625" style="97" bestFit="1" customWidth="1"/>
    <col min="36" max="36" width="5.42578125" style="97" bestFit="1" customWidth="1"/>
    <col min="37" max="37" width="5.28515625" style="97" bestFit="1" customWidth="1"/>
    <col min="38" max="38" width="5.42578125" style="97" bestFit="1" customWidth="1"/>
    <col min="39" max="45" width="5.28515625" style="97" bestFit="1" customWidth="1"/>
    <col min="46" max="46" width="15.42578125" style="97" customWidth="1"/>
    <col min="47" max="47" width="11.42578125" style="97"/>
    <col min="48" max="48" width="6.42578125" style="97" bestFit="1" customWidth="1"/>
    <col min="49" max="49" width="2" style="97" customWidth="1"/>
    <col min="50" max="50" width="5.28515625" style="97" customWidth="1"/>
    <col min="51" max="16384" width="11.42578125" style="97"/>
  </cols>
  <sheetData>
    <row r="1" spans="2:48" s="104" customFormat="1" ht="14.25" customHeight="1" x14ac:dyDescent="0.25">
      <c r="B1" s="271" t="s">
        <v>239</v>
      </c>
      <c r="C1" s="271"/>
      <c r="D1" s="271"/>
      <c r="E1" s="271"/>
      <c r="F1" s="271"/>
      <c r="G1" s="271"/>
      <c r="H1" s="271"/>
      <c r="I1" s="271"/>
      <c r="J1" s="271"/>
      <c r="K1" s="271"/>
      <c r="L1" s="271"/>
      <c r="M1" s="271"/>
      <c r="N1" s="271"/>
      <c r="O1" s="271"/>
      <c r="P1" s="271"/>
      <c r="R1" s="271" t="s">
        <v>238</v>
      </c>
      <c r="S1" s="271"/>
      <c r="T1" s="271"/>
      <c r="U1" s="271"/>
      <c r="V1" s="271"/>
      <c r="W1" s="271"/>
      <c r="X1" s="271"/>
      <c r="Y1" s="271"/>
      <c r="Z1" s="271"/>
      <c r="AA1" s="271"/>
      <c r="AB1" s="271"/>
      <c r="AC1" s="271"/>
      <c r="AD1" s="271"/>
      <c r="AE1" s="271"/>
      <c r="AF1" s="271"/>
      <c r="AH1" s="271" t="s">
        <v>289</v>
      </c>
      <c r="AI1" s="271"/>
      <c r="AJ1" s="271"/>
      <c r="AK1" s="271"/>
      <c r="AL1" s="271"/>
      <c r="AM1" s="271"/>
      <c r="AN1" s="271"/>
      <c r="AO1" s="271"/>
      <c r="AP1" s="271"/>
      <c r="AQ1" s="271"/>
      <c r="AR1" s="271"/>
      <c r="AS1" s="271"/>
      <c r="AT1" s="271"/>
      <c r="AU1" s="271"/>
      <c r="AV1" s="271"/>
    </row>
    <row r="2" spans="2:48" s="104" customFormat="1" ht="23.25" customHeight="1" x14ac:dyDescent="0.25">
      <c r="B2" s="296"/>
      <c r="C2" s="296"/>
      <c r="D2" s="296"/>
      <c r="E2" s="296"/>
      <c r="F2" s="296"/>
      <c r="G2" s="296"/>
      <c r="H2" s="296"/>
      <c r="I2" s="296"/>
      <c r="J2" s="296"/>
      <c r="K2" s="296"/>
      <c r="L2" s="296"/>
      <c r="M2" s="296"/>
      <c r="N2" s="296"/>
      <c r="O2" s="296"/>
      <c r="P2" s="296"/>
      <c r="R2" s="296"/>
      <c r="S2" s="296"/>
      <c r="T2" s="296"/>
      <c r="U2" s="296"/>
      <c r="V2" s="296"/>
      <c r="W2" s="296"/>
      <c r="X2" s="296"/>
      <c r="Y2" s="296"/>
      <c r="Z2" s="296"/>
      <c r="AA2" s="296"/>
      <c r="AB2" s="296"/>
      <c r="AC2" s="296"/>
      <c r="AD2" s="296"/>
      <c r="AE2" s="296"/>
      <c r="AF2" s="296"/>
      <c r="AH2" s="296"/>
      <c r="AI2" s="296"/>
      <c r="AJ2" s="296"/>
      <c r="AK2" s="296"/>
      <c r="AL2" s="296"/>
      <c r="AM2" s="296"/>
      <c r="AN2" s="296"/>
      <c r="AO2" s="296"/>
      <c r="AP2" s="296"/>
      <c r="AQ2" s="296"/>
      <c r="AR2" s="296"/>
      <c r="AS2" s="296"/>
      <c r="AT2" s="296"/>
      <c r="AU2" s="296"/>
      <c r="AV2" s="296"/>
    </row>
    <row r="3" spans="2:48" s="104" customFormat="1" ht="15" x14ac:dyDescent="0.25">
      <c r="B3" s="284" t="s">
        <v>199</v>
      </c>
      <c r="C3" s="284"/>
      <c r="D3" s="284"/>
      <c r="E3" s="284"/>
      <c r="F3" s="284"/>
      <c r="G3" s="284"/>
      <c r="H3" s="284"/>
      <c r="I3" s="284"/>
      <c r="J3" s="284"/>
      <c r="K3" s="284"/>
      <c r="L3" s="284"/>
      <c r="M3" s="284"/>
      <c r="N3" s="284"/>
      <c r="O3" s="284"/>
      <c r="P3" s="284"/>
      <c r="R3" s="284" t="s">
        <v>199</v>
      </c>
      <c r="S3" s="284"/>
      <c r="T3" s="284"/>
      <c r="U3" s="284"/>
      <c r="V3" s="284"/>
      <c r="W3" s="284"/>
      <c r="X3" s="284"/>
      <c r="Y3" s="284"/>
      <c r="Z3" s="284"/>
      <c r="AA3" s="284"/>
      <c r="AB3" s="284"/>
      <c r="AC3" s="284"/>
      <c r="AD3" s="284"/>
      <c r="AE3" s="284"/>
      <c r="AF3" s="284"/>
      <c r="AH3" s="284" t="s">
        <v>199</v>
      </c>
      <c r="AI3" s="284"/>
      <c r="AJ3" s="284"/>
      <c r="AK3" s="284"/>
      <c r="AL3" s="284"/>
      <c r="AM3" s="284"/>
      <c r="AN3" s="284"/>
      <c r="AO3" s="284"/>
      <c r="AP3" s="284"/>
      <c r="AQ3" s="284"/>
      <c r="AR3" s="284"/>
      <c r="AS3" s="284"/>
      <c r="AT3" s="284"/>
      <c r="AU3" s="284"/>
      <c r="AV3" s="284"/>
    </row>
    <row r="4" spans="2:48"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262</v>
      </c>
      <c r="AU4" s="149" t="s">
        <v>213</v>
      </c>
      <c r="AV4" s="149" t="s">
        <v>214</v>
      </c>
    </row>
    <row r="5" spans="2:48" s="116" customFormat="1" ht="17.25" customHeight="1" x14ac:dyDescent="0.25">
      <c r="B5" s="131">
        <v>297</v>
      </c>
      <c r="C5" s="131">
        <v>291</v>
      </c>
      <c r="D5" s="131">
        <v>278</v>
      </c>
      <c r="E5" s="131"/>
      <c r="F5" s="131"/>
      <c r="G5" s="131"/>
      <c r="H5" s="131"/>
      <c r="I5" s="131"/>
      <c r="J5" s="131"/>
      <c r="K5" s="131"/>
      <c r="L5" s="131"/>
      <c r="M5" s="131"/>
      <c r="N5" s="132">
        <f>AVERAGE(B5:M5)</f>
        <v>288.66666666666669</v>
      </c>
      <c r="O5" s="132">
        <v>277</v>
      </c>
      <c r="P5" s="132"/>
      <c r="R5" s="175">
        <v>-1.8000000000000001E-4</v>
      </c>
      <c r="S5" s="175">
        <v>-5.9999999999999995E-4</v>
      </c>
      <c r="T5" s="175"/>
      <c r="U5" s="175"/>
      <c r="V5" s="175"/>
      <c r="W5" s="175"/>
      <c r="X5" s="175"/>
      <c r="Y5" s="175"/>
      <c r="Z5" s="175"/>
      <c r="AA5" s="175"/>
      <c r="AB5" s="175"/>
      <c r="AC5" s="175"/>
      <c r="AD5" s="130">
        <f>AC5</f>
        <v>0</v>
      </c>
      <c r="AE5" s="190">
        <v>3.0000000000000001E-3</v>
      </c>
      <c r="AF5" s="190">
        <v>-5.9999999999999995E-4</v>
      </c>
      <c r="AH5" s="192">
        <v>0.51</v>
      </c>
      <c r="AI5" s="192">
        <v>0.43</v>
      </c>
      <c r="AJ5" s="192"/>
      <c r="AK5" s="192"/>
      <c r="AL5" s="192"/>
      <c r="AM5" s="192"/>
      <c r="AN5" s="192"/>
      <c r="AO5" s="192"/>
      <c r="AP5" s="192"/>
      <c r="AQ5" s="192"/>
      <c r="AR5" s="192"/>
      <c r="AS5" s="192"/>
      <c r="AT5" s="132">
        <f>AS5</f>
        <v>0</v>
      </c>
      <c r="AU5" s="132">
        <v>0</v>
      </c>
      <c r="AV5" s="191">
        <v>0.57999999999999996</v>
      </c>
    </row>
    <row r="6" spans="2:48"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20">
        <f>+AF5</f>
        <v>-5.9999999999999995E-4</v>
      </c>
      <c r="S6" s="121">
        <f>+$AF$5</f>
        <v>-5.9999999999999995E-4</v>
      </c>
      <c r="T6" s="121">
        <f t="shared" ref="T6:AC6" si="1">+$AF$5</f>
        <v>-5.9999999999999995E-4</v>
      </c>
      <c r="U6" s="121">
        <f t="shared" si="1"/>
        <v>-5.9999999999999995E-4</v>
      </c>
      <c r="V6" s="121">
        <f t="shared" si="1"/>
        <v>-5.9999999999999995E-4</v>
      </c>
      <c r="W6" s="121">
        <f t="shared" si="1"/>
        <v>-5.9999999999999995E-4</v>
      </c>
      <c r="X6" s="121">
        <f t="shared" si="1"/>
        <v>-5.9999999999999995E-4</v>
      </c>
      <c r="Y6" s="121">
        <f t="shared" si="1"/>
        <v>-5.9999999999999995E-4</v>
      </c>
      <c r="Z6" s="121">
        <f t="shared" si="1"/>
        <v>-5.9999999999999995E-4</v>
      </c>
      <c r="AA6" s="121">
        <f t="shared" si="1"/>
        <v>-5.9999999999999995E-4</v>
      </c>
      <c r="AB6" s="121">
        <f t="shared" si="1"/>
        <v>-5.9999999999999995E-4</v>
      </c>
      <c r="AC6" s="121">
        <f t="shared" si="1"/>
        <v>-5.9999999999999995E-4</v>
      </c>
      <c r="AD6" s="118"/>
      <c r="AE6" s="118"/>
      <c r="AF6" s="119"/>
      <c r="AH6" s="161">
        <f>+AV5</f>
        <v>0.57999999999999996</v>
      </c>
      <c r="AI6" s="162">
        <f>+$AV$5</f>
        <v>0.57999999999999996</v>
      </c>
      <c r="AJ6" s="162">
        <f>+$AV$5</f>
        <v>0.57999999999999996</v>
      </c>
      <c r="AK6" s="162">
        <f t="shared" ref="AK6:AS6" si="2">+$AV$5</f>
        <v>0.57999999999999996</v>
      </c>
      <c r="AL6" s="162">
        <f t="shared" si="2"/>
        <v>0.57999999999999996</v>
      </c>
      <c r="AM6" s="162">
        <f t="shared" si="2"/>
        <v>0.57999999999999996</v>
      </c>
      <c r="AN6" s="162">
        <f t="shared" si="2"/>
        <v>0.57999999999999996</v>
      </c>
      <c r="AO6" s="162">
        <f t="shared" si="2"/>
        <v>0.57999999999999996</v>
      </c>
      <c r="AP6" s="162">
        <f t="shared" si="2"/>
        <v>0.57999999999999996</v>
      </c>
      <c r="AQ6" s="162">
        <f t="shared" si="2"/>
        <v>0.57999999999999996</v>
      </c>
      <c r="AR6" s="162">
        <f t="shared" si="2"/>
        <v>0.57999999999999996</v>
      </c>
      <c r="AS6" s="162">
        <f t="shared" si="2"/>
        <v>0.57999999999999996</v>
      </c>
      <c r="AT6" s="118"/>
      <c r="AU6" s="118"/>
      <c r="AV6" s="119"/>
    </row>
    <row r="7" spans="2:48" s="104" customFormat="1" x14ac:dyDescent="0.25">
      <c r="B7" s="277"/>
      <c r="C7" s="278"/>
      <c r="D7" s="278"/>
      <c r="E7" s="278"/>
      <c r="F7" s="278"/>
      <c r="G7" s="278"/>
      <c r="H7" s="278"/>
      <c r="I7" s="278"/>
      <c r="J7" s="278"/>
      <c r="K7" s="278"/>
      <c r="L7" s="278"/>
      <c r="M7" s="278"/>
      <c r="N7" s="278"/>
      <c r="O7" s="278"/>
      <c r="P7" s="279"/>
      <c r="R7" s="277"/>
      <c r="S7" s="278"/>
      <c r="T7" s="278"/>
      <c r="U7" s="278"/>
      <c r="V7" s="278"/>
      <c r="W7" s="278"/>
      <c r="X7" s="278"/>
      <c r="Y7" s="278"/>
      <c r="Z7" s="278"/>
      <c r="AA7" s="278"/>
      <c r="AB7" s="278"/>
      <c r="AC7" s="278"/>
      <c r="AD7" s="278"/>
      <c r="AE7" s="278"/>
      <c r="AF7" s="279"/>
      <c r="AH7" s="277"/>
      <c r="AI7" s="278"/>
      <c r="AJ7" s="278"/>
      <c r="AK7" s="278"/>
      <c r="AL7" s="278"/>
      <c r="AM7" s="278"/>
      <c r="AN7" s="278"/>
      <c r="AO7" s="278"/>
      <c r="AP7" s="278"/>
      <c r="AQ7" s="278"/>
      <c r="AR7" s="278"/>
      <c r="AS7" s="278"/>
      <c r="AT7" s="278"/>
      <c r="AU7" s="278"/>
      <c r="AV7" s="279"/>
    </row>
    <row r="8" spans="2:48" s="104" customFormat="1" x14ac:dyDescent="0.25">
      <c r="B8" s="277"/>
      <c r="C8" s="278"/>
      <c r="D8" s="278"/>
      <c r="E8" s="278"/>
      <c r="F8" s="278"/>
      <c r="G8" s="278"/>
      <c r="H8" s="278"/>
      <c r="I8" s="278"/>
      <c r="J8" s="278"/>
      <c r="K8" s="278"/>
      <c r="L8" s="278"/>
      <c r="M8" s="278"/>
      <c r="N8" s="278"/>
      <c r="O8" s="278"/>
      <c r="P8" s="279"/>
      <c r="R8" s="277"/>
      <c r="S8" s="278"/>
      <c r="T8" s="278"/>
      <c r="U8" s="278"/>
      <c r="V8" s="278"/>
      <c r="W8" s="278"/>
      <c r="X8" s="278"/>
      <c r="Y8" s="278"/>
      <c r="Z8" s="278"/>
      <c r="AA8" s="278"/>
      <c r="AB8" s="278"/>
      <c r="AC8" s="278"/>
      <c r="AD8" s="278"/>
      <c r="AE8" s="278"/>
      <c r="AF8" s="279"/>
      <c r="AH8" s="277"/>
      <c r="AI8" s="278"/>
      <c r="AJ8" s="278"/>
      <c r="AK8" s="278"/>
      <c r="AL8" s="278"/>
      <c r="AM8" s="278"/>
      <c r="AN8" s="278"/>
      <c r="AO8" s="278"/>
      <c r="AP8" s="278"/>
      <c r="AQ8" s="278"/>
      <c r="AR8" s="278"/>
      <c r="AS8" s="278"/>
      <c r="AT8" s="278"/>
      <c r="AU8" s="278"/>
      <c r="AV8" s="279"/>
    </row>
    <row r="9" spans="2:48" s="104" customFormat="1" ht="14.25" customHeight="1" x14ac:dyDescent="0.25">
      <c r="B9" s="277"/>
      <c r="C9" s="278"/>
      <c r="D9" s="278"/>
      <c r="E9" s="278"/>
      <c r="F9" s="278"/>
      <c r="G9" s="278"/>
      <c r="H9" s="278"/>
      <c r="I9" s="278"/>
      <c r="J9" s="278"/>
      <c r="K9" s="278"/>
      <c r="L9" s="278"/>
      <c r="M9" s="278"/>
      <c r="N9" s="278"/>
      <c r="O9" s="278"/>
      <c r="P9" s="279"/>
      <c r="R9" s="277"/>
      <c r="S9" s="278"/>
      <c r="T9" s="278"/>
      <c r="U9" s="278"/>
      <c r="V9" s="278"/>
      <c r="W9" s="278"/>
      <c r="X9" s="278"/>
      <c r="Y9" s="278"/>
      <c r="Z9" s="278"/>
      <c r="AA9" s="278"/>
      <c r="AB9" s="278"/>
      <c r="AC9" s="278"/>
      <c r="AD9" s="278"/>
      <c r="AE9" s="278"/>
      <c r="AF9" s="279"/>
      <c r="AH9" s="277"/>
      <c r="AI9" s="278"/>
      <c r="AJ9" s="278"/>
      <c r="AK9" s="278"/>
      <c r="AL9" s="278"/>
      <c r="AM9" s="278"/>
      <c r="AN9" s="278"/>
      <c r="AO9" s="278"/>
      <c r="AP9" s="278"/>
      <c r="AQ9" s="278"/>
      <c r="AR9" s="278"/>
      <c r="AS9" s="278"/>
      <c r="AT9" s="278"/>
      <c r="AU9" s="278"/>
      <c r="AV9" s="279"/>
    </row>
    <row r="10" spans="2:48" s="104" customFormat="1" x14ac:dyDescent="0.25">
      <c r="B10" s="277"/>
      <c r="C10" s="278"/>
      <c r="D10" s="278"/>
      <c r="E10" s="278"/>
      <c r="F10" s="278"/>
      <c r="G10" s="278"/>
      <c r="H10" s="278"/>
      <c r="I10" s="278"/>
      <c r="J10" s="278"/>
      <c r="K10" s="278"/>
      <c r="L10" s="278"/>
      <c r="M10" s="278"/>
      <c r="N10" s="278"/>
      <c r="O10" s="278"/>
      <c r="P10" s="279"/>
      <c r="R10" s="277"/>
      <c r="S10" s="278"/>
      <c r="T10" s="278"/>
      <c r="U10" s="278"/>
      <c r="V10" s="278"/>
      <c r="W10" s="278"/>
      <c r="X10" s="278"/>
      <c r="Y10" s="278"/>
      <c r="Z10" s="278"/>
      <c r="AA10" s="278"/>
      <c r="AB10" s="278"/>
      <c r="AC10" s="278"/>
      <c r="AD10" s="278"/>
      <c r="AE10" s="278"/>
      <c r="AF10" s="279"/>
      <c r="AH10" s="277"/>
      <c r="AI10" s="278"/>
      <c r="AJ10" s="278"/>
      <c r="AK10" s="278"/>
      <c r="AL10" s="278"/>
      <c r="AM10" s="278"/>
      <c r="AN10" s="278"/>
      <c r="AO10" s="278"/>
      <c r="AP10" s="278"/>
      <c r="AQ10" s="278"/>
      <c r="AR10" s="278"/>
      <c r="AS10" s="278"/>
      <c r="AT10" s="278"/>
      <c r="AU10" s="278"/>
      <c r="AV10" s="279"/>
    </row>
    <row r="11" spans="2:48" s="104" customFormat="1" x14ac:dyDescent="0.25">
      <c r="B11" s="277"/>
      <c r="C11" s="278"/>
      <c r="D11" s="278"/>
      <c r="E11" s="278"/>
      <c r="F11" s="278"/>
      <c r="G11" s="278"/>
      <c r="H11" s="278"/>
      <c r="I11" s="278"/>
      <c r="J11" s="278"/>
      <c r="K11" s="278"/>
      <c r="L11" s="278"/>
      <c r="M11" s="278"/>
      <c r="N11" s="278"/>
      <c r="O11" s="278"/>
      <c r="P11" s="279"/>
      <c r="R11" s="277"/>
      <c r="S11" s="278"/>
      <c r="T11" s="278"/>
      <c r="U11" s="278"/>
      <c r="V11" s="278"/>
      <c r="W11" s="278"/>
      <c r="X11" s="278"/>
      <c r="Y11" s="278"/>
      <c r="Z11" s="278"/>
      <c r="AA11" s="278"/>
      <c r="AB11" s="278"/>
      <c r="AC11" s="278"/>
      <c r="AD11" s="278"/>
      <c r="AE11" s="278"/>
      <c r="AF11" s="279"/>
      <c r="AH11" s="277"/>
      <c r="AI11" s="278"/>
      <c r="AJ11" s="278"/>
      <c r="AK11" s="278"/>
      <c r="AL11" s="278"/>
      <c r="AM11" s="278"/>
      <c r="AN11" s="278"/>
      <c r="AO11" s="278"/>
      <c r="AP11" s="278"/>
      <c r="AQ11" s="278"/>
      <c r="AR11" s="278"/>
      <c r="AS11" s="278"/>
      <c r="AT11" s="278"/>
      <c r="AU11" s="278"/>
      <c r="AV11" s="279"/>
    </row>
    <row r="12" spans="2:48" s="104" customFormat="1" x14ac:dyDescent="0.25">
      <c r="B12" s="277"/>
      <c r="C12" s="278"/>
      <c r="D12" s="278"/>
      <c r="E12" s="278"/>
      <c r="F12" s="278"/>
      <c r="G12" s="278"/>
      <c r="H12" s="278"/>
      <c r="I12" s="278"/>
      <c r="J12" s="278"/>
      <c r="K12" s="278"/>
      <c r="L12" s="278"/>
      <c r="M12" s="278"/>
      <c r="N12" s="278"/>
      <c r="O12" s="278"/>
      <c r="P12" s="279"/>
      <c r="R12" s="277"/>
      <c r="S12" s="278"/>
      <c r="T12" s="278"/>
      <c r="U12" s="278"/>
      <c r="V12" s="278"/>
      <c r="W12" s="278"/>
      <c r="X12" s="278"/>
      <c r="Y12" s="278"/>
      <c r="Z12" s="278"/>
      <c r="AA12" s="278"/>
      <c r="AB12" s="278"/>
      <c r="AC12" s="278"/>
      <c r="AD12" s="278"/>
      <c r="AE12" s="278"/>
      <c r="AF12" s="279"/>
      <c r="AH12" s="277"/>
      <c r="AI12" s="278"/>
      <c r="AJ12" s="278"/>
      <c r="AK12" s="278"/>
      <c r="AL12" s="278"/>
      <c r="AM12" s="278"/>
      <c r="AN12" s="278"/>
      <c r="AO12" s="278"/>
      <c r="AP12" s="278"/>
      <c r="AQ12" s="278"/>
      <c r="AR12" s="278"/>
      <c r="AS12" s="278"/>
      <c r="AT12" s="278"/>
      <c r="AU12" s="278"/>
      <c r="AV12" s="279"/>
    </row>
    <row r="13" spans="2:48" s="104" customFormat="1" x14ac:dyDescent="0.25">
      <c r="B13" s="277"/>
      <c r="C13" s="278"/>
      <c r="D13" s="278"/>
      <c r="E13" s="278"/>
      <c r="F13" s="278"/>
      <c r="G13" s="278"/>
      <c r="H13" s="278"/>
      <c r="I13" s="278"/>
      <c r="J13" s="278"/>
      <c r="K13" s="278"/>
      <c r="L13" s="278"/>
      <c r="M13" s="278"/>
      <c r="N13" s="278"/>
      <c r="O13" s="278"/>
      <c r="P13" s="279"/>
      <c r="R13" s="277"/>
      <c r="S13" s="278"/>
      <c r="T13" s="278"/>
      <c r="U13" s="278"/>
      <c r="V13" s="278"/>
      <c r="W13" s="278"/>
      <c r="X13" s="278"/>
      <c r="Y13" s="278"/>
      <c r="Z13" s="278"/>
      <c r="AA13" s="278"/>
      <c r="AB13" s="278"/>
      <c r="AC13" s="278"/>
      <c r="AD13" s="278"/>
      <c r="AE13" s="278"/>
      <c r="AF13" s="279"/>
      <c r="AH13" s="277"/>
      <c r="AI13" s="278"/>
      <c r="AJ13" s="278"/>
      <c r="AK13" s="278"/>
      <c r="AL13" s="278"/>
      <c r="AM13" s="278"/>
      <c r="AN13" s="278"/>
      <c r="AO13" s="278"/>
      <c r="AP13" s="278"/>
      <c r="AQ13" s="278"/>
      <c r="AR13" s="278"/>
      <c r="AS13" s="278"/>
      <c r="AT13" s="278"/>
      <c r="AU13" s="278"/>
      <c r="AV13" s="279"/>
    </row>
    <row r="14" spans="2:48" s="104" customFormat="1" x14ac:dyDescent="0.25">
      <c r="B14" s="277"/>
      <c r="C14" s="278"/>
      <c r="D14" s="278"/>
      <c r="E14" s="278"/>
      <c r="F14" s="278"/>
      <c r="G14" s="278"/>
      <c r="H14" s="278"/>
      <c r="I14" s="278"/>
      <c r="J14" s="278"/>
      <c r="K14" s="278"/>
      <c r="L14" s="278"/>
      <c r="M14" s="278"/>
      <c r="N14" s="278"/>
      <c r="O14" s="278"/>
      <c r="P14" s="279"/>
      <c r="R14" s="277"/>
      <c r="S14" s="278"/>
      <c r="T14" s="278"/>
      <c r="U14" s="278"/>
      <c r="V14" s="278"/>
      <c r="W14" s="278"/>
      <c r="X14" s="278"/>
      <c r="Y14" s="278"/>
      <c r="Z14" s="278"/>
      <c r="AA14" s="278"/>
      <c r="AB14" s="278"/>
      <c r="AC14" s="278"/>
      <c r="AD14" s="278"/>
      <c r="AE14" s="278"/>
      <c r="AF14" s="279"/>
      <c r="AH14" s="277"/>
      <c r="AI14" s="278"/>
      <c r="AJ14" s="278"/>
      <c r="AK14" s="278"/>
      <c r="AL14" s="278"/>
      <c r="AM14" s="278"/>
      <c r="AN14" s="278"/>
      <c r="AO14" s="278"/>
      <c r="AP14" s="278"/>
      <c r="AQ14" s="278"/>
      <c r="AR14" s="278"/>
      <c r="AS14" s="278"/>
      <c r="AT14" s="278"/>
      <c r="AU14" s="278"/>
      <c r="AV14" s="279"/>
    </row>
    <row r="15" spans="2:48" s="104" customFormat="1" x14ac:dyDescent="0.25">
      <c r="B15" s="277"/>
      <c r="C15" s="278"/>
      <c r="D15" s="278"/>
      <c r="E15" s="278"/>
      <c r="F15" s="278"/>
      <c r="G15" s="278"/>
      <c r="H15" s="278"/>
      <c r="I15" s="278"/>
      <c r="J15" s="278"/>
      <c r="K15" s="278"/>
      <c r="L15" s="278"/>
      <c r="M15" s="278"/>
      <c r="N15" s="278"/>
      <c r="O15" s="278"/>
      <c r="P15" s="279"/>
      <c r="R15" s="277"/>
      <c r="S15" s="278"/>
      <c r="T15" s="278"/>
      <c r="U15" s="278"/>
      <c r="V15" s="278"/>
      <c r="W15" s="278"/>
      <c r="X15" s="278"/>
      <c r="Y15" s="278"/>
      <c r="Z15" s="278"/>
      <c r="AA15" s="278"/>
      <c r="AB15" s="278"/>
      <c r="AC15" s="278"/>
      <c r="AD15" s="278"/>
      <c r="AE15" s="278"/>
      <c r="AF15" s="279"/>
      <c r="AH15" s="277"/>
      <c r="AI15" s="278"/>
      <c r="AJ15" s="278"/>
      <c r="AK15" s="278"/>
      <c r="AL15" s="278"/>
      <c r="AM15" s="278"/>
      <c r="AN15" s="278"/>
      <c r="AO15" s="278"/>
      <c r="AP15" s="278"/>
      <c r="AQ15" s="278"/>
      <c r="AR15" s="278"/>
      <c r="AS15" s="278"/>
      <c r="AT15" s="278"/>
      <c r="AU15" s="278"/>
      <c r="AV15" s="279"/>
    </row>
    <row r="16" spans="2:48" s="104" customFormat="1" x14ac:dyDescent="0.25">
      <c r="B16" s="277"/>
      <c r="C16" s="278"/>
      <c r="D16" s="278"/>
      <c r="E16" s="278"/>
      <c r="F16" s="278"/>
      <c r="G16" s="278"/>
      <c r="H16" s="278"/>
      <c r="I16" s="278"/>
      <c r="J16" s="278"/>
      <c r="K16" s="278"/>
      <c r="L16" s="278"/>
      <c r="M16" s="278"/>
      <c r="N16" s="278"/>
      <c r="O16" s="278"/>
      <c r="P16" s="279"/>
      <c r="R16" s="277"/>
      <c r="S16" s="278"/>
      <c r="T16" s="278"/>
      <c r="U16" s="278"/>
      <c r="V16" s="278"/>
      <c r="W16" s="278"/>
      <c r="X16" s="278"/>
      <c r="Y16" s="278"/>
      <c r="Z16" s="278"/>
      <c r="AA16" s="278"/>
      <c r="AB16" s="278"/>
      <c r="AC16" s="278"/>
      <c r="AD16" s="278"/>
      <c r="AE16" s="278"/>
      <c r="AF16" s="279"/>
      <c r="AH16" s="277"/>
      <c r="AI16" s="278"/>
      <c r="AJ16" s="278"/>
      <c r="AK16" s="278"/>
      <c r="AL16" s="278"/>
      <c r="AM16" s="278"/>
      <c r="AN16" s="278"/>
      <c r="AO16" s="278"/>
      <c r="AP16" s="278"/>
      <c r="AQ16" s="278"/>
      <c r="AR16" s="278"/>
      <c r="AS16" s="278"/>
      <c r="AT16" s="278"/>
      <c r="AU16" s="278"/>
      <c r="AV16" s="279"/>
    </row>
    <row r="17" spans="2:48" s="104" customFormat="1" x14ac:dyDescent="0.25">
      <c r="B17" s="277"/>
      <c r="C17" s="278"/>
      <c r="D17" s="278"/>
      <c r="E17" s="278"/>
      <c r="F17" s="278"/>
      <c r="G17" s="278"/>
      <c r="H17" s="278"/>
      <c r="I17" s="278"/>
      <c r="J17" s="278"/>
      <c r="K17" s="278"/>
      <c r="L17" s="278"/>
      <c r="M17" s="278"/>
      <c r="N17" s="278"/>
      <c r="O17" s="278"/>
      <c r="P17" s="279"/>
      <c r="R17" s="277"/>
      <c r="S17" s="278"/>
      <c r="T17" s="278"/>
      <c r="U17" s="278"/>
      <c r="V17" s="278"/>
      <c r="W17" s="278"/>
      <c r="X17" s="278"/>
      <c r="Y17" s="278"/>
      <c r="Z17" s="278"/>
      <c r="AA17" s="278"/>
      <c r="AB17" s="278"/>
      <c r="AC17" s="278"/>
      <c r="AD17" s="278"/>
      <c r="AE17" s="278"/>
      <c r="AF17" s="279"/>
      <c r="AH17" s="277"/>
      <c r="AI17" s="278"/>
      <c r="AJ17" s="278"/>
      <c r="AK17" s="278"/>
      <c r="AL17" s="278"/>
      <c r="AM17" s="278"/>
      <c r="AN17" s="278"/>
      <c r="AO17" s="278"/>
      <c r="AP17" s="278"/>
      <c r="AQ17" s="278"/>
      <c r="AR17" s="278"/>
      <c r="AS17" s="278"/>
      <c r="AT17" s="278"/>
      <c r="AU17" s="278"/>
      <c r="AV17" s="279"/>
    </row>
    <row r="18" spans="2:48" s="104" customFormat="1" x14ac:dyDescent="0.25">
      <c r="B18" s="277"/>
      <c r="C18" s="278"/>
      <c r="D18" s="278"/>
      <c r="E18" s="278"/>
      <c r="F18" s="278"/>
      <c r="G18" s="278"/>
      <c r="H18" s="278"/>
      <c r="I18" s="278"/>
      <c r="J18" s="278"/>
      <c r="K18" s="278"/>
      <c r="L18" s="278"/>
      <c r="M18" s="278"/>
      <c r="N18" s="278"/>
      <c r="O18" s="278"/>
      <c r="P18" s="279"/>
      <c r="R18" s="277"/>
      <c r="S18" s="278"/>
      <c r="T18" s="278"/>
      <c r="U18" s="278"/>
      <c r="V18" s="278"/>
      <c r="W18" s="278"/>
      <c r="X18" s="278"/>
      <c r="Y18" s="278"/>
      <c r="Z18" s="278"/>
      <c r="AA18" s="278"/>
      <c r="AB18" s="278"/>
      <c r="AC18" s="278"/>
      <c r="AD18" s="278"/>
      <c r="AE18" s="278"/>
      <c r="AF18" s="279"/>
      <c r="AH18" s="277"/>
      <c r="AI18" s="278"/>
      <c r="AJ18" s="278"/>
      <c r="AK18" s="278"/>
      <c r="AL18" s="278"/>
      <c r="AM18" s="278"/>
      <c r="AN18" s="278"/>
      <c r="AO18" s="278"/>
      <c r="AP18" s="278"/>
      <c r="AQ18" s="278"/>
      <c r="AR18" s="278"/>
      <c r="AS18" s="278"/>
      <c r="AT18" s="278"/>
      <c r="AU18" s="278"/>
      <c r="AV18" s="279"/>
    </row>
    <row r="19" spans="2:48" s="104" customFormat="1" x14ac:dyDescent="0.25">
      <c r="B19" s="277"/>
      <c r="C19" s="278"/>
      <c r="D19" s="278"/>
      <c r="E19" s="278"/>
      <c r="F19" s="278"/>
      <c r="G19" s="278"/>
      <c r="H19" s="278"/>
      <c r="I19" s="278"/>
      <c r="J19" s="278"/>
      <c r="K19" s="278"/>
      <c r="L19" s="278"/>
      <c r="M19" s="278"/>
      <c r="N19" s="278"/>
      <c r="O19" s="278"/>
      <c r="P19" s="279"/>
      <c r="R19" s="277"/>
      <c r="S19" s="278"/>
      <c r="T19" s="278"/>
      <c r="U19" s="278"/>
      <c r="V19" s="278"/>
      <c r="W19" s="278"/>
      <c r="X19" s="278"/>
      <c r="Y19" s="278"/>
      <c r="Z19" s="278"/>
      <c r="AA19" s="278"/>
      <c r="AB19" s="278"/>
      <c r="AC19" s="278"/>
      <c r="AD19" s="278"/>
      <c r="AE19" s="278"/>
      <c r="AF19" s="279"/>
      <c r="AG19" s="334"/>
      <c r="AH19" s="277"/>
      <c r="AI19" s="278"/>
      <c r="AJ19" s="278"/>
      <c r="AK19" s="278"/>
      <c r="AL19" s="278"/>
      <c r="AM19" s="278"/>
      <c r="AN19" s="278"/>
      <c r="AO19" s="278"/>
      <c r="AP19" s="278"/>
      <c r="AQ19" s="278"/>
      <c r="AR19" s="278"/>
      <c r="AS19" s="278"/>
      <c r="AT19" s="278"/>
      <c r="AU19" s="278"/>
      <c r="AV19" s="279"/>
    </row>
    <row r="20" spans="2:48" s="104" customFormat="1" x14ac:dyDescent="0.25">
      <c r="B20" s="277"/>
      <c r="C20" s="278"/>
      <c r="D20" s="278"/>
      <c r="E20" s="278"/>
      <c r="F20" s="278"/>
      <c r="G20" s="278"/>
      <c r="H20" s="278"/>
      <c r="I20" s="278"/>
      <c r="J20" s="278"/>
      <c r="K20" s="278"/>
      <c r="L20" s="278"/>
      <c r="M20" s="278"/>
      <c r="N20" s="278"/>
      <c r="O20" s="278"/>
      <c r="P20" s="279"/>
      <c r="R20" s="277"/>
      <c r="S20" s="278"/>
      <c r="T20" s="278"/>
      <c r="U20" s="278"/>
      <c r="V20" s="278"/>
      <c r="W20" s="278"/>
      <c r="X20" s="278"/>
      <c r="Y20" s="278"/>
      <c r="Z20" s="278"/>
      <c r="AA20" s="278"/>
      <c r="AB20" s="278"/>
      <c r="AC20" s="278"/>
      <c r="AD20" s="278"/>
      <c r="AE20" s="278"/>
      <c r="AF20" s="279"/>
      <c r="AH20" s="277"/>
      <c r="AI20" s="278"/>
      <c r="AJ20" s="278"/>
      <c r="AK20" s="278"/>
      <c r="AL20" s="278"/>
      <c r="AM20" s="278"/>
      <c r="AN20" s="278"/>
      <c r="AO20" s="278"/>
      <c r="AP20" s="278"/>
      <c r="AQ20" s="278"/>
      <c r="AR20" s="278"/>
      <c r="AS20" s="278"/>
      <c r="AT20" s="278"/>
      <c r="AU20" s="278"/>
      <c r="AV20" s="279"/>
    </row>
    <row r="21" spans="2:48" s="104" customFormat="1" x14ac:dyDescent="0.25">
      <c r="B21" s="277"/>
      <c r="C21" s="278"/>
      <c r="D21" s="278"/>
      <c r="E21" s="278"/>
      <c r="F21" s="278"/>
      <c r="G21" s="278"/>
      <c r="H21" s="278"/>
      <c r="I21" s="278"/>
      <c r="J21" s="278"/>
      <c r="K21" s="278"/>
      <c r="L21" s="278"/>
      <c r="M21" s="278"/>
      <c r="N21" s="278"/>
      <c r="O21" s="278"/>
      <c r="P21" s="279"/>
      <c r="R21" s="277"/>
      <c r="S21" s="278"/>
      <c r="T21" s="278"/>
      <c r="U21" s="278"/>
      <c r="V21" s="278"/>
      <c r="W21" s="278"/>
      <c r="X21" s="278"/>
      <c r="Y21" s="278"/>
      <c r="Z21" s="278"/>
      <c r="AA21" s="278"/>
      <c r="AB21" s="278"/>
      <c r="AC21" s="278"/>
      <c r="AD21" s="278"/>
      <c r="AE21" s="278"/>
      <c r="AF21" s="279"/>
      <c r="AH21" s="277"/>
      <c r="AI21" s="278"/>
      <c r="AJ21" s="278"/>
      <c r="AK21" s="278"/>
      <c r="AL21" s="278"/>
      <c r="AM21" s="278"/>
      <c r="AN21" s="278"/>
      <c r="AO21" s="278"/>
      <c r="AP21" s="278"/>
      <c r="AQ21" s="278"/>
      <c r="AR21" s="278"/>
      <c r="AS21" s="278"/>
      <c r="AT21" s="278"/>
      <c r="AU21" s="278"/>
      <c r="AV21" s="279"/>
    </row>
    <row r="22" spans="2:48" x14ac:dyDescent="0.2">
      <c r="B22" s="277"/>
      <c r="C22" s="278"/>
      <c r="D22" s="278"/>
      <c r="E22" s="278"/>
      <c r="F22" s="278"/>
      <c r="G22" s="278"/>
      <c r="H22" s="278"/>
      <c r="I22" s="278"/>
      <c r="J22" s="278"/>
      <c r="K22" s="278"/>
      <c r="L22" s="278"/>
      <c r="M22" s="278"/>
      <c r="N22" s="278"/>
      <c r="O22" s="278"/>
      <c r="P22" s="279"/>
      <c r="R22" s="277"/>
      <c r="S22" s="278"/>
      <c r="T22" s="278"/>
      <c r="U22" s="278"/>
      <c r="V22" s="278"/>
      <c r="W22" s="278"/>
      <c r="X22" s="278"/>
      <c r="Y22" s="278"/>
      <c r="Z22" s="278"/>
      <c r="AA22" s="278"/>
      <c r="AB22" s="278"/>
      <c r="AC22" s="278"/>
      <c r="AD22" s="278"/>
      <c r="AE22" s="278"/>
      <c r="AF22" s="279"/>
      <c r="AH22" s="277"/>
      <c r="AI22" s="278"/>
      <c r="AJ22" s="278"/>
      <c r="AK22" s="278"/>
      <c r="AL22" s="278"/>
      <c r="AM22" s="278"/>
      <c r="AN22" s="278"/>
      <c r="AO22" s="278"/>
      <c r="AP22" s="278"/>
      <c r="AQ22" s="278"/>
      <c r="AR22" s="278"/>
      <c r="AS22" s="278"/>
      <c r="AT22" s="278"/>
      <c r="AU22" s="278"/>
      <c r="AV22" s="279"/>
    </row>
    <row r="23" spans="2:48" ht="22.5" customHeight="1" x14ac:dyDescent="0.2">
      <c r="B23" s="280"/>
      <c r="C23" s="281"/>
      <c r="D23" s="281"/>
      <c r="E23" s="281"/>
      <c r="F23" s="281"/>
      <c r="G23" s="281"/>
      <c r="H23" s="281"/>
      <c r="I23" s="281"/>
      <c r="J23" s="281"/>
      <c r="K23" s="281"/>
      <c r="L23" s="281"/>
      <c r="M23" s="281"/>
      <c r="N23" s="281"/>
      <c r="O23" s="281"/>
      <c r="P23" s="282"/>
      <c r="R23" s="280"/>
      <c r="S23" s="281"/>
      <c r="T23" s="281"/>
      <c r="U23" s="281"/>
      <c r="V23" s="281"/>
      <c r="W23" s="281"/>
      <c r="X23" s="281"/>
      <c r="Y23" s="281"/>
      <c r="Z23" s="281"/>
      <c r="AA23" s="281"/>
      <c r="AB23" s="281"/>
      <c r="AC23" s="281"/>
      <c r="AD23" s="281"/>
      <c r="AE23" s="281"/>
      <c r="AF23" s="282"/>
      <c r="AH23" s="280"/>
      <c r="AI23" s="281"/>
      <c r="AJ23" s="281"/>
      <c r="AK23" s="281"/>
      <c r="AL23" s="281"/>
      <c r="AM23" s="281"/>
      <c r="AN23" s="281"/>
      <c r="AO23" s="281"/>
      <c r="AP23" s="281"/>
      <c r="AQ23" s="281"/>
      <c r="AR23" s="281"/>
      <c r="AS23" s="281"/>
      <c r="AT23" s="281"/>
      <c r="AU23" s="281"/>
      <c r="AV23" s="282"/>
    </row>
    <row r="24" spans="2:48" ht="15" x14ac:dyDescent="0.25">
      <c r="B24" s="274" t="s">
        <v>215</v>
      </c>
      <c r="C24" s="274"/>
      <c r="D24" s="274"/>
      <c r="E24" s="274"/>
      <c r="F24" s="274"/>
      <c r="G24" s="274"/>
      <c r="H24" s="274"/>
      <c r="I24" s="274"/>
      <c r="J24" s="274"/>
      <c r="K24" s="274"/>
      <c r="L24" s="274"/>
      <c r="M24" s="274"/>
      <c r="N24" s="274"/>
      <c r="O24" s="274"/>
      <c r="P24" s="274"/>
      <c r="R24" s="274" t="s">
        <v>215</v>
      </c>
      <c r="S24" s="274"/>
      <c r="T24" s="274"/>
      <c r="U24" s="274"/>
      <c r="V24" s="274"/>
      <c r="W24" s="274"/>
      <c r="X24" s="274"/>
      <c r="Y24" s="274"/>
      <c r="Z24" s="274"/>
      <c r="AA24" s="274"/>
      <c r="AB24" s="274"/>
      <c r="AC24" s="274"/>
      <c r="AD24" s="274"/>
      <c r="AE24" s="274"/>
      <c r="AF24" s="274"/>
      <c r="AH24" s="274" t="s">
        <v>215</v>
      </c>
      <c r="AI24" s="274"/>
      <c r="AJ24" s="274"/>
      <c r="AK24" s="274"/>
      <c r="AL24" s="274"/>
      <c r="AM24" s="274"/>
      <c r="AN24" s="274"/>
      <c r="AO24" s="274"/>
      <c r="AP24" s="274"/>
      <c r="AQ24" s="274"/>
      <c r="AR24" s="274"/>
      <c r="AS24" s="274"/>
      <c r="AT24" s="274"/>
      <c r="AU24" s="274"/>
      <c r="AV24" s="274"/>
    </row>
    <row r="25" spans="2:48" s="104" customFormat="1" ht="92.25" customHeight="1" x14ac:dyDescent="0.25">
      <c r="B25" s="288" t="s">
        <v>93</v>
      </c>
      <c r="C25" s="288"/>
      <c r="D25" s="323" t="s">
        <v>317</v>
      </c>
      <c r="E25" s="324"/>
      <c r="F25" s="324"/>
      <c r="G25" s="324"/>
      <c r="H25" s="324"/>
      <c r="I25" s="324"/>
      <c r="J25" s="324"/>
      <c r="K25" s="324"/>
      <c r="L25" s="324"/>
      <c r="M25" s="324"/>
      <c r="N25" s="324"/>
      <c r="O25" s="324"/>
      <c r="P25" s="325"/>
      <c r="R25" s="288" t="s">
        <v>93</v>
      </c>
      <c r="S25" s="288"/>
      <c r="T25" s="323" t="s">
        <v>314</v>
      </c>
      <c r="U25" s="324"/>
      <c r="V25" s="324"/>
      <c r="W25" s="324"/>
      <c r="X25" s="324"/>
      <c r="Y25" s="324"/>
      <c r="Z25" s="324"/>
      <c r="AA25" s="324"/>
      <c r="AB25" s="324"/>
      <c r="AC25" s="324"/>
      <c r="AD25" s="324"/>
      <c r="AE25" s="324"/>
      <c r="AF25" s="325"/>
      <c r="AH25" s="288" t="s">
        <v>93</v>
      </c>
      <c r="AI25" s="288"/>
      <c r="AJ25" s="290" t="s">
        <v>320</v>
      </c>
      <c r="AK25" s="291"/>
      <c r="AL25" s="291"/>
      <c r="AM25" s="291"/>
      <c r="AN25" s="291"/>
      <c r="AO25" s="291"/>
      <c r="AP25" s="291"/>
      <c r="AQ25" s="291"/>
      <c r="AR25" s="291"/>
      <c r="AS25" s="291"/>
      <c r="AT25" s="291"/>
      <c r="AU25" s="291"/>
      <c r="AV25" s="292"/>
    </row>
    <row r="26" spans="2:48" s="104" customFormat="1" ht="96.75" customHeight="1" x14ac:dyDescent="0.25">
      <c r="B26" s="288" t="s">
        <v>94</v>
      </c>
      <c r="C26" s="288"/>
      <c r="D26" s="323" t="s">
        <v>318</v>
      </c>
      <c r="E26" s="324"/>
      <c r="F26" s="324"/>
      <c r="G26" s="324"/>
      <c r="H26" s="324"/>
      <c r="I26" s="324"/>
      <c r="J26" s="324"/>
      <c r="K26" s="324"/>
      <c r="L26" s="324"/>
      <c r="M26" s="324"/>
      <c r="N26" s="324"/>
      <c r="O26" s="324"/>
      <c r="P26" s="325"/>
      <c r="R26" s="288" t="s">
        <v>94</v>
      </c>
      <c r="S26" s="288"/>
      <c r="T26" s="323" t="s">
        <v>316</v>
      </c>
      <c r="U26" s="324"/>
      <c r="V26" s="324"/>
      <c r="W26" s="324"/>
      <c r="X26" s="324"/>
      <c r="Y26" s="324"/>
      <c r="Z26" s="324"/>
      <c r="AA26" s="324"/>
      <c r="AB26" s="324"/>
      <c r="AC26" s="324"/>
      <c r="AD26" s="324"/>
      <c r="AE26" s="324"/>
      <c r="AF26" s="325"/>
      <c r="AH26" s="288" t="s">
        <v>94</v>
      </c>
      <c r="AI26" s="288"/>
      <c r="AJ26" s="290" t="s">
        <v>319</v>
      </c>
      <c r="AK26" s="291"/>
      <c r="AL26" s="291"/>
      <c r="AM26" s="291"/>
      <c r="AN26" s="291"/>
      <c r="AO26" s="291"/>
      <c r="AP26" s="291"/>
      <c r="AQ26" s="291"/>
      <c r="AR26" s="291"/>
      <c r="AS26" s="291"/>
      <c r="AT26" s="291"/>
      <c r="AU26" s="291"/>
      <c r="AV26" s="292"/>
    </row>
    <row r="27" spans="2:48" s="104" customFormat="1" ht="121.5" customHeight="1" x14ac:dyDescent="0.25">
      <c r="B27" s="288" t="s">
        <v>95</v>
      </c>
      <c r="C27" s="288"/>
      <c r="D27" s="323" t="s">
        <v>328</v>
      </c>
      <c r="E27" s="324"/>
      <c r="F27" s="324"/>
      <c r="G27" s="324"/>
      <c r="H27" s="324"/>
      <c r="I27" s="324"/>
      <c r="J27" s="324"/>
      <c r="K27" s="324"/>
      <c r="L27" s="324"/>
      <c r="M27" s="324"/>
      <c r="N27" s="324"/>
      <c r="O27" s="324"/>
      <c r="P27" s="325"/>
      <c r="R27" s="288" t="s">
        <v>95</v>
      </c>
      <c r="S27" s="288"/>
      <c r="T27" s="323"/>
      <c r="U27" s="324"/>
      <c r="V27" s="324"/>
      <c r="W27" s="324"/>
      <c r="X27" s="324"/>
      <c r="Y27" s="324"/>
      <c r="Z27" s="324"/>
      <c r="AA27" s="324"/>
      <c r="AB27" s="324"/>
      <c r="AC27" s="324"/>
      <c r="AD27" s="324"/>
      <c r="AE27" s="324"/>
      <c r="AF27" s="325"/>
      <c r="AH27" s="288" t="s">
        <v>95</v>
      </c>
      <c r="AI27" s="288"/>
      <c r="AJ27" s="290" t="s">
        <v>326</v>
      </c>
      <c r="AK27" s="291"/>
      <c r="AL27" s="291"/>
      <c r="AM27" s="291"/>
      <c r="AN27" s="291"/>
      <c r="AO27" s="291"/>
      <c r="AP27" s="291"/>
      <c r="AQ27" s="291"/>
      <c r="AR27" s="291"/>
      <c r="AS27" s="291"/>
      <c r="AT27" s="291"/>
      <c r="AU27" s="291"/>
      <c r="AV27" s="292"/>
    </row>
    <row r="28" spans="2:48" s="104" customFormat="1" ht="82.5" customHeight="1" x14ac:dyDescent="0.25">
      <c r="B28" s="288" t="s">
        <v>96</v>
      </c>
      <c r="C28" s="288"/>
      <c r="D28" s="323"/>
      <c r="E28" s="324"/>
      <c r="F28" s="324"/>
      <c r="G28" s="324"/>
      <c r="H28" s="324"/>
      <c r="I28" s="324"/>
      <c r="J28" s="324"/>
      <c r="K28" s="324"/>
      <c r="L28" s="324"/>
      <c r="M28" s="324"/>
      <c r="N28" s="324"/>
      <c r="O28" s="324"/>
      <c r="P28" s="325"/>
      <c r="R28" s="288" t="s">
        <v>96</v>
      </c>
      <c r="S28" s="288"/>
      <c r="T28" s="323"/>
      <c r="U28" s="324"/>
      <c r="V28" s="324"/>
      <c r="W28" s="324"/>
      <c r="X28" s="324"/>
      <c r="Y28" s="324"/>
      <c r="Z28" s="324"/>
      <c r="AA28" s="324"/>
      <c r="AB28" s="324"/>
      <c r="AC28" s="324"/>
      <c r="AD28" s="324"/>
      <c r="AE28" s="324"/>
      <c r="AF28" s="325"/>
      <c r="AH28" s="288" t="s">
        <v>96</v>
      </c>
      <c r="AI28" s="288"/>
      <c r="AJ28" s="290"/>
      <c r="AK28" s="291"/>
      <c r="AL28" s="291"/>
      <c r="AM28" s="291"/>
      <c r="AN28" s="291"/>
      <c r="AO28" s="291"/>
      <c r="AP28" s="291"/>
      <c r="AQ28" s="291"/>
      <c r="AR28" s="291"/>
      <c r="AS28" s="291"/>
      <c r="AT28" s="291"/>
      <c r="AU28" s="291"/>
      <c r="AV28" s="292"/>
    </row>
    <row r="29" spans="2:48" s="104" customFormat="1" ht="87.75" customHeight="1" x14ac:dyDescent="0.25">
      <c r="B29" s="288" t="s">
        <v>115</v>
      </c>
      <c r="C29" s="288"/>
      <c r="D29" s="323"/>
      <c r="E29" s="324"/>
      <c r="F29" s="324"/>
      <c r="G29" s="324"/>
      <c r="H29" s="324"/>
      <c r="I29" s="324"/>
      <c r="J29" s="324"/>
      <c r="K29" s="324"/>
      <c r="L29" s="324"/>
      <c r="M29" s="324"/>
      <c r="N29" s="324"/>
      <c r="O29" s="324"/>
      <c r="P29" s="325"/>
      <c r="R29" s="288" t="s">
        <v>115</v>
      </c>
      <c r="S29" s="288"/>
      <c r="T29" s="323"/>
      <c r="U29" s="324"/>
      <c r="V29" s="324"/>
      <c r="W29" s="324"/>
      <c r="X29" s="324"/>
      <c r="Y29" s="324"/>
      <c r="Z29" s="324"/>
      <c r="AA29" s="324"/>
      <c r="AB29" s="324"/>
      <c r="AC29" s="324"/>
      <c r="AD29" s="324"/>
      <c r="AE29" s="324"/>
      <c r="AF29" s="325"/>
      <c r="AH29" s="288" t="s">
        <v>115</v>
      </c>
      <c r="AI29" s="288"/>
      <c r="AJ29" s="290"/>
      <c r="AK29" s="291"/>
      <c r="AL29" s="291"/>
      <c r="AM29" s="291"/>
      <c r="AN29" s="291"/>
      <c r="AO29" s="291"/>
      <c r="AP29" s="291"/>
      <c r="AQ29" s="291"/>
      <c r="AR29" s="291"/>
      <c r="AS29" s="291"/>
      <c r="AT29" s="291"/>
      <c r="AU29" s="291"/>
      <c r="AV29" s="292"/>
    </row>
    <row r="30" spans="2:48" s="104" customFormat="1" ht="34.5" customHeight="1" x14ac:dyDescent="0.25">
      <c r="B30" s="288" t="s">
        <v>112</v>
      </c>
      <c r="C30" s="288"/>
      <c r="D30" s="323"/>
      <c r="E30" s="324"/>
      <c r="F30" s="324"/>
      <c r="G30" s="324"/>
      <c r="H30" s="324"/>
      <c r="I30" s="324"/>
      <c r="J30" s="324"/>
      <c r="K30" s="324"/>
      <c r="L30" s="324"/>
      <c r="M30" s="324"/>
      <c r="N30" s="324"/>
      <c r="O30" s="324"/>
      <c r="P30" s="325"/>
      <c r="R30" s="288" t="s">
        <v>112</v>
      </c>
      <c r="S30" s="288"/>
      <c r="T30" s="323"/>
      <c r="U30" s="324"/>
      <c r="V30" s="324"/>
      <c r="W30" s="324"/>
      <c r="X30" s="324"/>
      <c r="Y30" s="324"/>
      <c r="Z30" s="324"/>
      <c r="AA30" s="324"/>
      <c r="AB30" s="324"/>
      <c r="AC30" s="324"/>
      <c r="AD30" s="324"/>
      <c r="AE30" s="324"/>
      <c r="AF30" s="325"/>
      <c r="AH30" s="288" t="s">
        <v>112</v>
      </c>
      <c r="AI30" s="288"/>
      <c r="AJ30" s="290"/>
      <c r="AK30" s="291"/>
      <c r="AL30" s="291"/>
      <c r="AM30" s="291"/>
      <c r="AN30" s="291"/>
      <c r="AO30" s="291"/>
      <c r="AP30" s="291"/>
      <c r="AQ30" s="291"/>
      <c r="AR30" s="291"/>
      <c r="AS30" s="291"/>
      <c r="AT30" s="291"/>
      <c r="AU30" s="291"/>
      <c r="AV30" s="292"/>
    </row>
    <row r="31" spans="2:48" s="104" customFormat="1" ht="71.25" customHeight="1" x14ac:dyDescent="0.25">
      <c r="B31" s="288" t="s">
        <v>117</v>
      </c>
      <c r="C31" s="288"/>
      <c r="D31" s="323"/>
      <c r="E31" s="324"/>
      <c r="F31" s="324"/>
      <c r="G31" s="324"/>
      <c r="H31" s="324"/>
      <c r="I31" s="324"/>
      <c r="J31" s="324"/>
      <c r="K31" s="324"/>
      <c r="L31" s="324"/>
      <c r="M31" s="324"/>
      <c r="N31" s="324"/>
      <c r="O31" s="324"/>
      <c r="P31" s="325"/>
      <c r="R31" s="288" t="s">
        <v>117</v>
      </c>
      <c r="S31" s="288"/>
      <c r="T31" s="323"/>
      <c r="U31" s="324"/>
      <c r="V31" s="324"/>
      <c r="W31" s="324"/>
      <c r="X31" s="324"/>
      <c r="Y31" s="324"/>
      <c r="Z31" s="324"/>
      <c r="AA31" s="324"/>
      <c r="AB31" s="324"/>
      <c r="AC31" s="324"/>
      <c r="AD31" s="324"/>
      <c r="AE31" s="324"/>
      <c r="AF31" s="325"/>
      <c r="AH31" s="288" t="s">
        <v>117</v>
      </c>
      <c r="AI31" s="288"/>
      <c r="AJ31" s="290"/>
      <c r="AK31" s="291"/>
      <c r="AL31" s="291"/>
      <c r="AM31" s="291"/>
      <c r="AN31" s="291"/>
      <c r="AO31" s="291"/>
      <c r="AP31" s="291"/>
      <c r="AQ31" s="291"/>
      <c r="AR31" s="291"/>
      <c r="AS31" s="291"/>
      <c r="AT31" s="291"/>
      <c r="AU31" s="291"/>
      <c r="AV31" s="292"/>
    </row>
    <row r="32" spans="2:48" s="104" customFormat="1" ht="72.75" customHeight="1" x14ac:dyDescent="0.25">
      <c r="B32" s="288" t="s">
        <v>68</v>
      </c>
      <c r="C32" s="288"/>
      <c r="D32" s="323"/>
      <c r="E32" s="324"/>
      <c r="F32" s="324"/>
      <c r="G32" s="324"/>
      <c r="H32" s="324"/>
      <c r="I32" s="324"/>
      <c r="J32" s="324"/>
      <c r="K32" s="324"/>
      <c r="L32" s="324"/>
      <c r="M32" s="324"/>
      <c r="N32" s="324"/>
      <c r="O32" s="324"/>
      <c r="P32" s="325"/>
      <c r="R32" s="288" t="s">
        <v>68</v>
      </c>
      <c r="S32" s="288"/>
      <c r="T32" s="323"/>
      <c r="U32" s="324"/>
      <c r="V32" s="324"/>
      <c r="W32" s="324"/>
      <c r="X32" s="324"/>
      <c r="Y32" s="324"/>
      <c r="Z32" s="324"/>
      <c r="AA32" s="324"/>
      <c r="AB32" s="324"/>
      <c r="AC32" s="324"/>
      <c r="AD32" s="324"/>
      <c r="AE32" s="324"/>
      <c r="AF32" s="325"/>
      <c r="AH32" s="288" t="s">
        <v>68</v>
      </c>
      <c r="AI32" s="288"/>
      <c r="AJ32" s="290"/>
      <c r="AK32" s="291"/>
      <c r="AL32" s="291"/>
      <c r="AM32" s="291"/>
      <c r="AN32" s="291"/>
      <c r="AO32" s="291"/>
      <c r="AP32" s="291"/>
      <c r="AQ32" s="291"/>
      <c r="AR32" s="291"/>
      <c r="AS32" s="291"/>
      <c r="AT32" s="291"/>
      <c r="AU32" s="291"/>
      <c r="AV32" s="292"/>
    </row>
    <row r="33" spans="2:48" s="104" customFormat="1" ht="70.5" customHeight="1" x14ac:dyDescent="0.25">
      <c r="B33" s="288" t="s">
        <v>69</v>
      </c>
      <c r="C33" s="288"/>
      <c r="D33" s="323"/>
      <c r="E33" s="324"/>
      <c r="F33" s="324"/>
      <c r="G33" s="324"/>
      <c r="H33" s="324"/>
      <c r="I33" s="324"/>
      <c r="J33" s="324"/>
      <c r="K33" s="324"/>
      <c r="L33" s="324"/>
      <c r="M33" s="324"/>
      <c r="N33" s="324"/>
      <c r="O33" s="324"/>
      <c r="P33" s="325"/>
      <c r="R33" s="288" t="s">
        <v>69</v>
      </c>
      <c r="S33" s="288"/>
      <c r="T33" s="323"/>
      <c r="U33" s="324"/>
      <c r="V33" s="324"/>
      <c r="W33" s="324"/>
      <c r="X33" s="324"/>
      <c r="Y33" s="324"/>
      <c r="Z33" s="324"/>
      <c r="AA33" s="324"/>
      <c r="AB33" s="324"/>
      <c r="AC33" s="324"/>
      <c r="AD33" s="324"/>
      <c r="AE33" s="324"/>
      <c r="AF33" s="325"/>
      <c r="AH33" s="288" t="s">
        <v>69</v>
      </c>
      <c r="AI33" s="288"/>
      <c r="AJ33" s="290"/>
      <c r="AK33" s="291"/>
      <c r="AL33" s="291"/>
      <c r="AM33" s="291"/>
      <c r="AN33" s="291"/>
      <c r="AO33" s="291"/>
      <c r="AP33" s="291"/>
      <c r="AQ33" s="291"/>
      <c r="AR33" s="291"/>
      <c r="AS33" s="291"/>
      <c r="AT33" s="291"/>
      <c r="AU33" s="291"/>
      <c r="AV33" s="292"/>
    </row>
    <row r="34" spans="2:48" s="104" customFormat="1" ht="52.5" customHeight="1" x14ac:dyDescent="0.25">
      <c r="B34" s="288" t="s">
        <v>70</v>
      </c>
      <c r="C34" s="288"/>
      <c r="D34" s="323"/>
      <c r="E34" s="324"/>
      <c r="F34" s="324"/>
      <c r="G34" s="324"/>
      <c r="H34" s="324"/>
      <c r="I34" s="324"/>
      <c r="J34" s="324"/>
      <c r="K34" s="324"/>
      <c r="L34" s="324"/>
      <c r="M34" s="324"/>
      <c r="N34" s="324"/>
      <c r="O34" s="324"/>
      <c r="P34" s="325"/>
      <c r="R34" s="288" t="s">
        <v>70</v>
      </c>
      <c r="S34" s="288"/>
      <c r="T34" s="323"/>
      <c r="U34" s="324"/>
      <c r="V34" s="324"/>
      <c r="W34" s="324"/>
      <c r="X34" s="324"/>
      <c r="Y34" s="324"/>
      <c r="Z34" s="324"/>
      <c r="AA34" s="324"/>
      <c r="AB34" s="324"/>
      <c r="AC34" s="324"/>
      <c r="AD34" s="324"/>
      <c r="AE34" s="324"/>
      <c r="AF34" s="325"/>
      <c r="AH34" s="288" t="s">
        <v>70</v>
      </c>
      <c r="AI34" s="288"/>
      <c r="AJ34" s="290"/>
      <c r="AK34" s="291"/>
      <c r="AL34" s="291"/>
      <c r="AM34" s="291"/>
      <c r="AN34" s="291"/>
      <c r="AO34" s="291"/>
      <c r="AP34" s="291"/>
      <c r="AQ34" s="291"/>
      <c r="AR34" s="291"/>
      <c r="AS34" s="291"/>
      <c r="AT34" s="291"/>
      <c r="AU34" s="291"/>
      <c r="AV34" s="292"/>
    </row>
    <row r="35" spans="2:48" s="104" customFormat="1" ht="54" customHeight="1" x14ac:dyDescent="0.25">
      <c r="B35" s="288" t="s">
        <v>71</v>
      </c>
      <c r="C35" s="288"/>
      <c r="D35" s="297"/>
      <c r="E35" s="297"/>
      <c r="F35" s="297"/>
      <c r="G35" s="297"/>
      <c r="H35" s="297"/>
      <c r="I35" s="297"/>
      <c r="J35" s="297"/>
      <c r="K35" s="297"/>
      <c r="L35" s="297"/>
      <c r="M35" s="297"/>
      <c r="N35" s="297"/>
      <c r="O35" s="297"/>
      <c r="P35" s="297"/>
      <c r="R35" s="288" t="s">
        <v>71</v>
      </c>
      <c r="S35" s="288"/>
      <c r="T35" s="297"/>
      <c r="U35" s="297"/>
      <c r="V35" s="297"/>
      <c r="W35" s="297"/>
      <c r="X35" s="297"/>
      <c r="Y35" s="297"/>
      <c r="Z35" s="297"/>
      <c r="AA35" s="297"/>
      <c r="AB35" s="297"/>
      <c r="AC35" s="297"/>
      <c r="AD35" s="297"/>
      <c r="AE35" s="297"/>
      <c r="AF35" s="297"/>
      <c r="AH35" s="288" t="s">
        <v>71</v>
      </c>
      <c r="AI35" s="288"/>
      <c r="AJ35" s="289"/>
      <c r="AK35" s="289"/>
      <c r="AL35" s="289"/>
      <c r="AM35" s="289"/>
      <c r="AN35" s="289"/>
      <c r="AO35" s="289"/>
      <c r="AP35" s="289"/>
      <c r="AQ35" s="289"/>
      <c r="AR35" s="289"/>
      <c r="AS35" s="289"/>
      <c r="AT35" s="289"/>
      <c r="AU35" s="289"/>
      <c r="AV35" s="289"/>
    </row>
    <row r="36" spans="2:48" s="104" customFormat="1" ht="94.5" customHeight="1" x14ac:dyDescent="0.25">
      <c r="B36" s="288" t="s">
        <v>216</v>
      </c>
      <c r="C36" s="288"/>
      <c r="D36" s="297"/>
      <c r="E36" s="297"/>
      <c r="F36" s="297"/>
      <c r="G36" s="297"/>
      <c r="H36" s="297"/>
      <c r="I36" s="297"/>
      <c r="J36" s="297"/>
      <c r="K36" s="297"/>
      <c r="L36" s="297"/>
      <c r="M36" s="297"/>
      <c r="N36" s="297"/>
      <c r="O36" s="297"/>
      <c r="P36" s="297"/>
      <c r="R36" s="288" t="s">
        <v>216</v>
      </c>
      <c r="S36" s="288"/>
      <c r="T36" s="326"/>
      <c r="U36" s="326"/>
      <c r="V36" s="326"/>
      <c r="W36" s="326"/>
      <c r="X36" s="326"/>
      <c r="Y36" s="326"/>
      <c r="Z36" s="326"/>
      <c r="AA36" s="326"/>
      <c r="AB36" s="326"/>
      <c r="AC36" s="326"/>
      <c r="AD36" s="326"/>
      <c r="AE36" s="326"/>
      <c r="AF36" s="326"/>
      <c r="AH36" s="288" t="s">
        <v>216</v>
      </c>
      <c r="AI36" s="288"/>
      <c r="AJ36" s="289"/>
      <c r="AK36" s="289"/>
      <c r="AL36" s="289"/>
      <c r="AM36" s="289"/>
      <c r="AN36" s="289"/>
      <c r="AO36" s="289"/>
      <c r="AP36" s="289"/>
      <c r="AQ36" s="289"/>
      <c r="AR36" s="289"/>
      <c r="AS36" s="289"/>
      <c r="AT36" s="289"/>
      <c r="AU36" s="289"/>
      <c r="AV36" s="289"/>
    </row>
  </sheetData>
  <mergeCells count="84">
    <mergeCell ref="AH35:AI35"/>
    <mergeCell ref="AJ35:AV35"/>
    <mergeCell ref="AH36:AI36"/>
    <mergeCell ref="AJ36:AV36"/>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H28:AI28"/>
    <mergeCell ref="AJ28:AV28"/>
    <mergeCell ref="AH1:AV2"/>
    <mergeCell ref="AH3:AV3"/>
    <mergeCell ref="AH7:AV23"/>
    <mergeCell ref="AH24:AV24"/>
    <mergeCell ref="AH25:AI25"/>
    <mergeCell ref="AJ25:AV25"/>
    <mergeCell ref="R24:AF24"/>
    <mergeCell ref="R25:S25"/>
    <mergeCell ref="T25:AF25"/>
    <mergeCell ref="R1:AF2"/>
    <mergeCell ref="R3:AF3"/>
    <mergeCell ref="R7:AF23"/>
    <mergeCell ref="R28:S28"/>
    <mergeCell ref="T28:AF28"/>
    <mergeCell ref="R29:S29"/>
    <mergeCell ref="T29:AF29"/>
    <mergeCell ref="R26:S26"/>
    <mergeCell ref="T26:AF26"/>
    <mergeCell ref="R27:S27"/>
    <mergeCell ref="T27:AF27"/>
    <mergeCell ref="R32:S32"/>
    <mergeCell ref="T32:AF32"/>
    <mergeCell ref="R33:S33"/>
    <mergeCell ref="T33:AF33"/>
    <mergeCell ref="R30:S30"/>
    <mergeCell ref="T30:AF30"/>
    <mergeCell ref="R31:S31"/>
    <mergeCell ref="T31:AF31"/>
    <mergeCell ref="R36:S36"/>
    <mergeCell ref="T36:AF36"/>
    <mergeCell ref="R34:S34"/>
    <mergeCell ref="T34:AF34"/>
    <mergeCell ref="R35:S35"/>
    <mergeCell ref="T35:AF35"/>
    <mergeCell ref="B1:P2"/>
    <mergeCell ref="B3:P3"/>
    <mergeCell ref="B7:P2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7" sqref="D17"/>
    </sheetView>
  </sheetViews>
  <sheetFormatPr baseColWidth="10" defaultRowHeight="15" x14ac:dyDescent="0.25"/>
  <sheetData>
    <row r="1" spans="1:4" x14ac:dyDescent="0.25">
      <c r="A1">
        <f>28/60</f>
        <v>0.46666666666666667</v>
      </c>
    </row>
    <row r="2" spans="1:4" x14ac:dyDescent="0.25">
      <c r="A2" s="220">
        <f>30+A1</f>
        <v>30.466666666666665</v>
      </c>
    </row>
    <row r="4" spans="1:4" x14ac:dyDescent="0.25">
      <c r="A4">
        <f>A2/60</f>
        <v>0.50777777777777777</v>
      </c>
    </row>
    <row r="6" spans="1:4" x14ac:dyDescent="0.25">
      <c r="A6">
        <f>54/60</f>
        <v>0.9</v>
      </c>
    </row>
    <row r="7" spans="1:4" x14ac:dyDescent="0.25">
      <c r="A7">
        <f>25+A6</f>
        <v>25.9</v>
      </c>
      <c r="D7">
        <f>5/60</f>
        <v>8.3333333333333329E-2</v>
      </c>
    </row>
    <row r="8" spans="1:4" x14ac:dyDescent="0.25">
      <c r="A8" s="219">
        <f>A7/60</f>
        <v>0.43166666666666664</v>
      </c>
      <c r="D8" s="219">
        <f>1+D7</f>
        <v>1.0833333333333333</v>
      </c>
    </row>
    <row r="10" spans="1:4" x14ac:dyDescent="0.25">
      <c r="D10" s="222">
        <v>7.2916666666666671E-2</v>
      </c>
    </row>
    <row r="11" spans="1:4" x14ac:dyDescent="0.25">
      <c r="D11">
        <f>45/60</f>
        <v>0.75</v>
      </c>
    </row>
    <row r="12" spans="1:4" x14ac:dyDescent="0.25">
      <c r="D12">
        <f>1+0.75</f>
        <v>1.75</v>
      </c>
    </row>
    <row r="14" spans="1:4" x14ac:dyDescent="0.25">
      <c r="D14" s="219">
        <f>35/60</f>
        <v>0.58333333333333337</v>
      </c>
    </row>
    <row r="16" spans="1:4" x14ac:dyDescent="0.25">
      <c r="D16" s="223">
        <f>1+(5/60)</f>
        <v>1.0833333333333333</v>
      </c>
    </row>
    <row r="17" spans="4:4" x14ac:dyDescent="0.25">
      <c r="D17" s="219">
        <f>1+(19/60)</f>
        <v>1.3166666666666667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88"/>
  <sheetViews>
    <sheetView showGridLines="0" zoomScale="80" zoomScaleNormal="80" workbookViewId="0">
      <selection activeCell="B7" sqref="B7:P23"/>
    </sheetView>
  </sheetViews>
  <sheetFormatPr baseColWidth="10" defaultColWidth="11.42578125" defaultRowHeight="14.25" x14ac:dyDescent="0.2"/>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5.7109375" style="97" bestFit="1" customWidth="1"/>
    <col min="21" max="21" width="6.5703125" style="97" customWidth="1"/>
    <col min="22" max="22" width="5.7109375" style="97" bestFit="1" customWidth="1"/>
    <col min="23" max="24" width="4.85546875" style="97" bestFit="1" customWidth="1"/>
    <col min="25" max="25" width="6.5703125" style="97" customWidth="1"/>
    <col min="26" max="26" width="4.85546875" style="97" bestFit="1" customWidth="1"/>
    <col min="27" max="28" width="5.28515625" style="97" bestFit="1" customWidth="1"/>
    <col min="29" max="29" width="6.5703125" style="97" customWidth="1"/>
    <col min="30" max="30" width="16.42578125" style="97" customWidth="1"/>
    <col min="31" max="16384" width="11.42578125" style="97"/>
  </cols>
  <sheetData>
    <row r="1" spans="2:32" ht="21" customHeight="1" x14ac:dyDescent="0.2">
      <c r="B1" s="329" t="s">
        <v>217</v>
      </c>
      <c r="C1" s="330"/>
      <c r="D1" s="330"/>
      <c r="E1" s="330"/>
      <c r="F1" s="330"/>
      <c r="G1" s="330"/>
      <c r="H1" s="330"/>
      <c r="I1" s="330"/>
      <c r="J1" s="330"/>
      <c r="K1" s="330"/>
      <c r="L1" s="330"/>
      <c r="M1" s="330"/>
      <c r="N1" s="330"/>
      <c r="O1" s="330"/>
      <c r="P1" s="330"/>
      <c r="R1" s="329" t="s">
        <v>218</v>
      </c>
      <c r="S1" s="330"/>
      <c r="T1" s="330"/>
      <c r="U1" s="330"/>
      <c r="V1" s="330"/>
      <c r="W1" s="330"/>
      <c r="X1" s="330"/>
      <c r="Y1" s="330"/>
      <c r="Z1" s="330"/>
      <c r="AA1" s="330"/>
      <c r="AB1" s="330"/>
      <c r="AC1" s="330"/>
      <c r="AD1" s="330"/>
      <c r="AE1" s="330"/>
      <c r="AF1" s="330"/>
    </row>
    <row r="2" spans="2:32" ht="17.25" customHeight="1" x14ac:dyDescent="0.2">
      <c r="B2" s="331"/>
      <c r="C2" s="331"/>
      <c r="D2" s="331"/>
      <c r="E2" s="331"/>
      <c r="F2" s="331"/>
      <c r="G2" s="331"/>
      <c r="H2" s="331"/>
      <c r="I2" s="331"/>
      <c r="J2" s="331"/>
      <c r="K2" s="331"/>
      <c r="L2" s="331"/>
      <c r="M2" s="331"/>
      <c r="N2" s="331"/>
      <c r="O2" s="331"/>
      <c r="P2" s="331"/>
      <c r="R2" s="331"/>
      <c r="S2" s="331"/>
      <c r="T2" s="331"/>
      <c r="U2" s="331"/>
      <c r="V2" s="331"/>
      <c r="W2" s="331"/>
      <c r="X2" s="331"/>
      <c r="Y2" s="331"/>
      <c r="Z2" s="331"/>
      <c r="AA2" s="331"/>
      <c r="AB2" s="331"/>
      <c r="AC2" s="331"/>
      <c r="AD2" s="331"/>
      <c r="AE2" s="331"/>
      <c r="AF2" s="331"/>
    </row>
    <row r="3" spans="2:32" ht="15" x14ac:dyDescent="0.25">
      <c r="B3" s="274" t="s">
        <v>199</v>
      </c>
      <c r="C3" s="274"/>
      <c r="D3" s="274"/>
      <c r="E3" s="274"/>
      <c r="F3" s="274"/>
      <c r="G3" s="274"/>
      <c r="H3" s="274"/>
      <c r="I3" s="274"/>
      <c r="J3" s="274"/>
      <c r="K3" s="274"/>
      <c r="L3" s="274"/>
      <c r="M3" s="274"/>
      <c r="N3" s="274"/>
      <c r="O3" s="274"/>
      <c r="P3" s="274"/>
      <c r="R3" s="274" t="s">
        <v>199</v>
      </c>
      <c r="S3" s="274"/>
      <c r="T3" s="274"/>
      <c r="U3" s="274"/>
      <c r="V3" s="274"/>
      <c r="W3" s="274"/>
      <c r="X3" s="274"/>
      <c r="Y3" s="274"/>
      <c r="Z3" s="274"/>
      <c r="AA3" s="274"/>
      <c r="AB3" s="274"/>
      <c r="AC3" s="274"/>
      <c r="AD3" s="274"/>
      <c r="AE3" s="274"/>
      <c r="AF3" s="274"/>
    </row>
    <row r="4" spans="2:32" s="107" customFormat="1" ht="30"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245</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45" customFormat="1" ht="21.75" customHeight="1" x14ac:dyDescent="0.25">
      <c r="B5" s="143"/>
      <c r="C5" s="143"/>
      <c r="D5" s="143"/>
      <c r="E5" s="144"/>
      <c r="F5" s="143"/>
      <c r="G5" s="143"/>
      <c r="H5" s="143"/>
      <c r="I5" s="144"/>
      <c r="J5" s="143"/>
      <c r="K5" s="143"/>
      <c r="L5" s="143"/>
      <c r="M5" s="144"/>
      <c r="N5" s="142">
        <f>+(E5+I5+M5)/3</f>
        <v>0</v>
      </c>
      <c r="O5" s="142">
        <v>0.85</v>
      </c>
      <c r="P5" s="142">
        <v>1</v>
      </c>
      <c r="R5" s="143"/>
      <c r="S5" s="143"/>
      <c r="T5" s="143"/>
      <c r="U5" s="144"/>
      <c r="V5" s="143"/>
      <c r="W5" s="143"/>
      <c r="X5" s="143"/>
      <c r="Y5" s="144"/>
      <c r="Z5" s="143"/>
      <c r="AA5" s="143"/>
      <c r="AB5" s="143"/>
      <c r="AC5" s="144"/>
      <c r="AD5" s="142">
        <f>+(U5+Y5+AC5)/3</f>
        <v>0</v>
      </c>
      <c r="AE5" s="142">
        <v>1</v>
      </c>
      <c r="AF5" s="142"/>
    </row>
    <row r="6" spans="2:32" ht="1.5" customHeight="1" x14ac:dyDescent="0.2">
      <c r="B6" s="141">
        <f>+$O$5</f>
        <v>0.85</v>
      </c>
      <c r="C6" s="140">
        <f t="shared" ref="C6:M6" si="0">+$O$5</f>
        <v>0.85</v>
      </c>
      <c r="D6" s="140">
        <f t="shared" si="0"/>
        <v>0.85</v>
      </c>
      <c r="E6" s="140">
        <f t="shared" si="0"/>
        <v>0.85</v>
      </c>
      <c r="F6" s="140">
        <f t="shared" si="0"/>
        <v>0.85</v>
      </c>
      <c r="G6" s="140">
        <f t="shared" si="0"/>
        <v>0.85</v>
      </c>
      <c r="H6" s="140">
        <f t="shared" si="0"/>
        <v>0.85</v>
      </c>
      <c r="I6" s="140">
        <f t="shared" si="0"/>
        <v>0.85</v>
      </c>
      <c r="J6" s="140">
        <f t="shared" si="0"/>
        <v>0.85</v>
      </c>
      <c r="K6" s="140">
        <f t="shared" si="0"/>
        <v>0.85</v>
      </c>
      <c r="L6" s="140">
        <f t="shared" si="0"/>
        <v>0.85</v>
      </c>
      <c r="M6" s="140">
        <f t="shared" si="0"/>
        <v>0.85</v>
      </c>
      <c r="N6" s="118"/>
      <c r="O6" s="118"/>
      <c r="P6" s="119"/>
      <c r="R6" s="141">
        <f>+$AE$5</f>
        <v>1</v>
      </c>
      <c r="S6" s="140">
        <f t="shared" ref="S6:AC6" si="1">+$AE$5</f>
        <v>1</v>
      </c>
      <c r="T6" s="140">
        <f t="shared" si="1"/>
        <v>1</v>
      </c>
      <c r="U6" s="140">
        <f t="shared" si="1"/>
        <v>1</v>
      </c>
      <c r="V6" s="140">
        <f t="shared" si="1"/>
        <v>1</v>
      </c>
      <c r="W6" s="140">
        <f t="shared" si="1"/>
        <v>1</v>
      </c>
      <c r="X6" s="140">
        <f t="shared" si="1"/>
        <v>1</v>
      </c>
      <c r="Y6" s="140">
        <f t="shared" si="1"/>
        <v>1</v>
      </c>
      <c r="Z6" s="140">
        <f t="shared" si="1"/>
        <v>1</v>
      </c>
      <c r="AA6" s="140">
        <f t="shared" si="1"/>
        <v>1</v>
      </c>
      <c r="AB6" s="140">
        <f t="shared" si="1"/>
        <v>1</v>
      </c>
      <c r="AC6" s="140">
        <f t="shared" si="1"/>
        <v>1</v>
      </c>
      <c r="AD6" s="140"/>
      <c r="AE6" s="140"/>
      <c r="AF6" s="148"/>
    </row>
    <row r="7" spans="2:32" x14ac:dyDescent="0.2">
      <c r="B7" s="277"/>
      <c r="C7" s="278"/>
      <c r="D7" s="278"/>
      <c r="E7" s="278"/>
      <c r="F7" s="278"/>
      <c r="G7" s="278"/>
      <c r="H7" s="278"/>
      <c r="I7" s="278"/>
      <c r="J7" s="278"/>
      <c r="K7" s="278"/>
      <c r="L7" s="278"/>
      <c r="M7" s="278"/>
      <c r="N7" s="278"/>
      <c r="O7" s="278"/>
      <c r="P7" s="279"/>
      <c r="R7" s="277"/>
      <c r="S7" s="278"/>
      <c r="T7" s="278"/>
      <c r="U7" s="278"/>
      <c r="V7" s="278"/>
      <c r="W7" s="278"/>
      <c r="X7" s="278"/>
      <c r="Y7" s="278"/>
      <c r="Z7" s="278"/>
      <c r="AA7" s="278"/>
      <c r="AB7" s="278"/>
      <c r="AC7" s="278"/>
      <c r="AD7" s="278"/>
      <c r="AE7" s="278"/>
      <c r="AF7" s="279"/>
    </row>
    <row r="8" spans="2:32" x14ac:dyDescent="0.2">
      <c r="B8" s="277"/>
      <c r="C8" s="278"/>
      <c r="D8" s="278"/>
      <c r="E8" s="278"/>
      <c r="F8" s="278"/>
      <c r="G8" s="278"/>
      <c r="H8" s="278"/>
      <c r="I8" s="278"/>
      <c r="J8" s="278"/>
      <c r="K8" s="278"/>
      <c r="L8" s="278"/>
      <c r="M8" s="278"/>
      <c r="N8" s="278"/>
      <c r="O8" s="278"/>
      <c r="P8" s="279"/>
      <c r="R8" s="277"/>
      <c r="S8" s="278"/>
      <c r="T8" s="278"/>
      <c r="U8" s="278"/>
      <c r="V8" s="278"/>
      <c r="W8" s="278"/>
      <c r="X8" s="278"/>
      <c r="Y8" s="278"/>
      <c r="Z8" s="278"/>
      <c r="AA8" s="278"/>
      <c r="AB8" s="278"/>
      <c r="AC8" s="278"/>
      <c r="AD8" s="278"/>
      <c r="AE8" s="278"/>
      <c r="AF8" s="279"/>
    </row>
    <row r="9" spans="2:32" x14ac:dyDescent="0.2">
      <c r="B9" s="277"/>
      <c r="C9" s="278"/>
      <c r="D9" s="278"/>
      <c r="E9" s="278"/>
      <c r="F9" s="278"/>
      <c r="G9" s="278"/>
      <c r="H9" s="278"/>
      <c r="I9" s="278"/>
      <c r="J9" s="278"/>
      <c r="K9" s="278"/>
      <c r="L9" s="278"/>
      <c r="M9" s="278"/>
      <c r="N9" s="278"/>
      <c r="O9" s="278"/>
      <c r="P9" s="279"/>
      <c r="R9" s="277"/>
      <c r="S9" s="278"/>
      <c r="T9" s="278"/>
      <c r="U9" s="278"/>
      <c r="V9" s="278"/>
      <c r="W9" s="278"/>
      <c r="X9" s="278"/>
      <c r="Y9" s="278"/>
      <c r="Z9" s="278"/>
      <c r="AA9" s="278"/>
      <c r="AB9" s="278"/>
      <c r="AC9" s="278"/>
      <c r="AD9" s="278"/>
      <c r="AE9" s="278"/>
      <c r="AF9" s="279"/>
    </row>
    <row r="10" spans="2:32" x14ac:dyDescent="0.2">
      <c r="B10" s="277"/>
      <c r="C10" s="278"/>
      <c r="D10" s="278"/>
      <c r="E10" s="278"/>
      <c r="F10" s="278"/>
      <c r="G10" s="278"/>
      <c r="H10" s="278"/>
      <c r="I10" s="278"/>
      <c r="J10" s="278"/>
      <c r="K10" s="278"/>
      <c r="L10" s="278"/>
      <c r="M10" s="278"/>
      <c r="N10" s="278"/>
      <c r="O10" s="278"/>
      <c r="P10" s="279"/>
      <c r="R10" s="277"/>
      <c r="S10" s="278"/>
      <c r="T10" s="278"/>
      <c r="U10" s="278"/>
      <c r="V10" s="278"/>
      <c r="W10" s="278"/>
      <c r="X10" s="278"/>
      <c r="Y10" s="278"/>
      <c r="Z10" s="278"/>
      <c r="AA10" s="278"/>
      <c r="AB10" s="278"/>
      <c r="AC10" s="278"/>
      <c r="AD10" s="278"/>
      <c r="AE10" s="278"/>
      <c r="AF10" s="279"/>
    </row>
    <row r="11" spans="2:32" x14ac:dyDescent="0.2">
      <c r="B11" s="277"/>
      <c r="C11" s="278"/>
      <c r="D11" s="278"/>
      <c r="E11" s="278"/>
      <c r="F11" s="278"/>
      <c r="G11" s="278"/>
      <c r="H11" s="278"/>
      <c r="I11" s="278"/>
      <c r="J11" s="278"/>
      <c r="K11" s="278"/>
      <c r="L11" s="278"/>
      <c r="M11" s="278"/>
      <c r="N11" s="278"/>
      <c r="O11" s="278"/>
      <c r="P11" s="279"/>
      <c r="R11" s="277"/>
      <c r="S11" s="278"/>
      <c r="T11" s="278"/>
      <c r="U11" s="278"/>
      <c r="V11" s="278"/>
      <c r="W11" s="278"/>
      <c r="X11" s="278"/>
      <c r="Y11" s="278"/>
      <c r="Z11" s="278"/>
      <c r="AA11" s="278"/>
      <c r="AB11" s="278"/>
      <c r="AC11" s="278"/>
      <c r="AD11" s="278"/>
      <c r="AE11" s="278"/>
      <c r="AF11" s="279"/>
    </row>
    <row r="12" spans="2:32" x14ac:dyDescent="0.2">
      <c r="B12" s="277"/>
      <c r="C12" s="278"/>
      <c r="D12" s="278"/>
      <c r="E12" s="278"/>
      <c r="F12" s="278"/>
      <c r="G12" s="278"/>
      <c r="H12" s="278"/>
      <c r="I12" s="278"/>
      <c r="J12" s="278"/>
      <c r="K12" s="278"/>
      <c r="L12" s="278"/>
      <c r="M12" s="278"/>
      <c r="N12" s="278"/>
      <c r="O12" s="278"/>
      <c r="P12" s="279"/>
      <c r="R12" s="277"/>
      <c r="S12" s="278"/>
      <c r="T12" s="278"/>
      <c r="U12" s="278"/>
      <c r="V12" s="278"/>
      <c r="W12" s="278"/>
      <c r="X12" s="278"/>
      <c r="Y12" s="278"/>
      <c r="Z12" s="278"/>
      <c r="AA12" s="278"/>
      <c r="AB12" s="278"/>
      <c r="AC12" s="278"/>
      <c r="AD12" s="278"/>
      <c r="AE12" s="278"/>
      <c r="AF12" s="279"/>
    </row>
    <row r="13" spans="2:32" x14ac:dyDescent="0.2">
      <c r="B13" s="277"/>
      <c r="C13" s="278"/>
      <c r="D13" s="278"/>
      <c r="E13" s="278"/>
      <c r="F13" s="278"/>
      <c r="G13" s="278"/>
      <c r="H13" s="278"/>
      <c r="I13" s="278"/>
      <c r="J13" s="278"/>
      <c r="K13" s="278"/>
      <c r="L13" s="278"/>
      <c r="M13" s="278"/>
      <c r="N13" s="278"/>
      <c r="O13" s="278"/>
      <c r="P13" s="279"/>
      <c r="R13" s="277"/>
      <c r="S13" s="278"/>
      <c r="T13" s="278"/>
      <c r="U13" s="278"/>
      <c r="V13" s="278"/>
      <c r="W13" s="278"/>
      <c r="X13" s="278"/>
      <c r="Y13" s="278"/>
      <c r="Z13" s="278"/>
      <c r="AA13" s="278"/>
      <c r="AB13" s="278"/>
      <c r="AC13" s="278"/>
      <c r="AD13" s="278"/>
      <c r="AE13" s="278"/>
      <c r="AF13" s="279"/>
    </row>
    <row r="14" spans="2:32" x14ac:dyDescent="0.2">
      <c r="B14" s="277"/>
      <c r="C14" s="278"/>
      <c r="D14" s="278"/>
      <c r="E14" s="278"/>
      <c r="F14" s="278"/>
      <c r="G14" s="278"/>
      <c r="H14" s="278"/>
      <c r="I14" s="278"/>
      <c r="J14" s="278"/>
      <c r="K14" s="278"/>
      <c r="L14" s="278"/>
      <c r="M14" s="278"/>
      <c r="N14" s="278"/>
      <c r="O14" s="278"/>
      <c r="P14" s="279"/>
      <c r="R14" s="277"/>
      <c r="S14" s="278"/>
      <c r="T14" s="278"/>
      <c r="U14" s="278"/>
      <c r="V14" s="278"/>
      <c r="W14" s="278"/>
      <c r="X14" s="278"/>
      <c r="Y14" s="278"/>
      <c r="Z14" s="278"/>
      <c r="AA14" s="278"/>
      <c r="AB14" s="278"/>
      <c r="AC14" s="278"/>
      <c r="AD14" s="278"/>
      <c r="AE14" s="278"/>
      <c r="AF14" s="279"/>
    </row>
    <row r="15" spans="2:32" x14ac:dyDescent="0.2">
      <c r="B15" s="277"/>
      <c r="C15" s="278"/>
      <c r="D15" s="278"/>
      <c r="E15" s="278"/>
      <c r="F15" s="278"/>
      <c r="G15" s="278"/>
      <c r="H15" s="278"/>
      <c r="I15" s="278"/>
      <c r="J15" s="278"/>
      <c r="K15" s="278"/>
      <c r="L15" s="278"/>
      <c r="M15" s="278"/>
      <c r="N15" s="278"/>
      <c r="O15" s="278"/>
      <c r="P15" s="279"/>
      <c r="R15" s="277"/>
      <c r="S15" s="278"/>
      <c r="T15" s="278"/>
      <c r="U15" s="278"/>
      <c r="V15" s="278"/>
      <c r="W15" s="278"/>
      <c r="X15" s="278"/>
      <c r="Y15" s="278"/>
      <c r="Z15" s="278"/>
      <c r="AA15" s="278"/>
      <c r="AB15" s="278"/>
      <c r="AC15" s="278"/>
      <c r="AD15" s="278"/>
      <c r="AE15" s="278"/>
      <c r="AF15" s="279"/>
    </row>
    <row r="16" spans="2:32" x14ac:dyDescent="0.2">
      <c r="B16" s="277"/>
      <c r="C16" s="278"/>
      <c r="D16" s="278"/>
      <c r="E16" s="278"/>
      <c r="F16" s="278"/>
      <c r="G16" s="278"/>
      <c r="H16" s="278"/>
      <c r="I16" s="278"/>
      <c r="J16" s="278"/>
      <c r="K16" s="278"/>
      <c r="L16" s="278"/>
      <c r="M16" s="278"/>
      <c r="N16" s="278"/>
      <c r="O16" s="278"/>
      <c r="P16" s="279"/>
      <c r="R16" s="277"/>
      <c r="S16" s="278"/>
      <c r="T16" s="278"/>
      <c r="U16" s="278"/>
      <c r="V16" s="278"/>
      <c r="W16" s="278"/>
      <c r="X16" s="278"/>
      <c r="Y16" s="278"/>
      <c r="Z16" s="278"/>
      <c r="AA16" s="278"/>
      <c r="AB16" s="278"/>
      <c r="AC16" s="278"/>
      <c r="AD16" s="278"/>
      <c r="AE16" s="278"/>
      <c r="AF16" s="279"/>
    </row>
    <row r="17" spans="2:35" x14ac:dyDescent="0.2">
      <c r="B17" s="277"/>
      <c r="C17" s="278"/>
      <c r="D17" s="278"/>
      <c r="E17" s="278"/>
      <c r="F17" s="278"/>
      <c r="G17" s="278"/>
      <c r="H17" s="278"/>
      <c r="I17" s="278"/>
      <c r="J17" s="278"/>
      <c r="K17" s="278"/>
      <c r="L17" s="278"/>
      <c r="M17" s="278"/>
      <c r="N17" s="278"/>
      <c r="O17" s="278"/>
      <c r="P17" s="279"/>
      <c r="R17" s="277"/>
      <c r="S17" s="278"/>
      <c r="T17" s="278"/>
      <c r="U17" s="278"/>
      <c r="V17" s="278"/>
      <c r="W17" s="278"/>
      <c r="X17" s="278"/>
      <c r="Y17" s="278"/>
      <c r="Z17" s="278"/>
      <c r="AA17" s="278"/>
      <c r="AB17" s="278"/>
      <c r="AC17" s="278"/>
      <c r="AD17" s="278"/>
      <c r="AE17" s="278"/>
      <c r="AF17" s="279"/>
    </row>
    <row r="18" spans="2:35" x14ac:dyDescent="0.2">
      <c r="B18" s="277"/>
      <c r="C18" s="278"/>
      <c r="D18" s="278"/>
      <c r="E18" s="278"/>
      <c r="F18" s="278"/>
      <c r="G18" s="278"/>
      <c r="H18" s="278"/>
      <c r="I18" s="278"/>
      <c r="J18" s="278"/>
      <c r="K18" s="278"/>
      <c r="L18" s="278"/>
      <c r="M18" s="278"/>
      <c r="N18" s="278"/>
      <c r="O18" s="278"/>
      <c r="P18" s="279"/>
      <c r="R18" s="277"/>
      <c r="S18" s="278"/>
      <c r="T18" s="278"/>
      <c r="U18" s="278"/>
      <c r="V18" s="278"/>
      <c r="W18" s="278"/>
      <c r="X18" s="278"/>
      <c r="Y18" s="278"/>
      <c r="Z18" s="278"/>
      <c r="AA18" s="278"/>
      <c r="AB18" s="278"/>
      <c r="AC18" s="278"/>
      <c r="AD18" s="278"/>
      <c r="AE18" s="278"/>
      <c r="AF18" s="279"/>
    </row>
    <row r="19" spans="2:35" x14ac:dyDescent="0.2">
      <c r="B19" s="277"/>
      <c r="C19" s="278"/>
      <c r="D19" s="278"/>
      <c r="E19" s="278"/>
      <c r="F19" s="278"/>
      <c r="G19" s="278"/>
      <c r="H19" s="278"/>
      <c r="I19" s="278"/>
      <c r="J19" s="278"/>
      <c r="K19" s="278"/>
      <c r="L19" s="278"/>
      <c r="M19" s="278"/>
      <c r="N19" s="278"/>
      <c r="O19" s="278"/>
      <c r="P19" s="279"/>
      <c r="R19" s="277"/>
      <c r="S19" s="278"/>
      <c r="T19" s="278"/>
      <c r="U19" s="278"/>
      <c r="V19" s="278"/>
      <c r="W19" s="278"/>
      <c r="X19" s="278"/>
      <c r="Y19" s="278"/>
      <c r="Z19" s="278"/>
      <c r="AA19" s="278"/>
      <c r="AB19" s="278"/>
      <c r="AC19" s="278"/>
      <c r="AD19" s="278"/>
      <c r="AE19" s="278"/>
      <c r="AF19" s="279"/>
    </row>
    <row r="20" spans="2:35" x14ac:dyDescent="0.2">
      <c r="B20" s="277"/>
      <c r="C20" s="278"/>
      <c r="D20" s="278"/>
      <c r="E20" s="278"/>
      <c r="F20" s="278"/>
      <c r="G20" s="278"/>
      <c r="H20" s="278"/>
      <c r="I20" s="278"/>
      <c r="J20" s="278"/>
      <c r="K20" s="278"/>
      <c r="L20" s="278"/>
      <c r="M20" s="278"/>
      <c r="N20" s="278"/>
      <c r="O20" s="278"/>
      <c r="P20" s="279"/>
      <c r="R20" s="277"/>
      <c r="S20" s="278"/>
      <c r="T20" s="278"/>
      <c r="U20" s="278"/>
      <c r="V20" s="278"/>
      <c r="W20" s="278"/>
      <c r="X20" s="278"/>
      <c r="Y20" s="278"/>
      <c r="Z20" s="278"/>
      <c r="AA20" s="278"/>
      <c r="AB20" s="278"/>
      <c r="AC20" s="278"/>
      <c r="AD20" s="278"/>
      <c r="AE20" s="278"/>
      <c r="AF20" s="279"/>
    </row>
    <row r="21" spans="2:35" x14ac:dyDescent="0.2">
      <c r="B21" s="277"/>
      <c r="C21" s="278"/>
      <c r="D21" s="278"/>
      <c r="E21" s="278"/>
      <c r="F21" s="278"/>
      <c r="G21" s="278"/>
      <c r="H21" s="278"/>
      <c r="I21" s="278"/>
      <c r="J21" s="278"/>
      <c r="K21" s="278"/>
      <c r="L21" s="278"/>
      <c r="M21" s="278"/>
      <c r="N21" s="278"/>
      <c r="O21" s="278"/>
      <c r="P21" s="279"/>
      <c r="R21" s="277"/>
      <c r="S21" s="278"/>
      <c r="T21" s="278"/>
      <c r="U21" s="278"/>
      <c r="V21" s="278"/>
      <c r="W21" s="278"/>
      <c r="X21" s="278"/>
      <c r="Y21" s="278"/>
      <c r="Z21" s="278"/>
      <c r="AA21" s="278"/>
      <c r="AB21" s="278"/>
      <c r="AC21" s="278"/>
      <c r="AD21" s="278"/>
      <c r="AE21" s="278"/>
      <c r="AF21" s="279"/>
    </row>
    <row r="22" spans="2:35" x14ac:dyDescent="0.2">
      <c r="B22" s="277"/>
      <c r="C22" s="278"/>
      <c r="D22" s="278"/>
      <c r="E22" s="278"/>
      <c r="F22" s="278"/>
      <c r="G22" s="278"/>
      <c r="H22" s="278"/>
      <c r="I22" s="278"/>
      <c r="J22" s="278"/>
      <c r="K22" s="278"/>
      <c r="L22" s="278"/>
      <c r="M22" s="278"/>
      <c r="N22" s="278"/>
      <c r="O22" s="278"/>
      <c r="P22" s="279"/>
      <c r="R22" s="277"/>
      <c r="S22" s="278"/>
      <c r="T22" s="278"/>
      <c r="U22" s="278"/>
      <c r="V22" s="278"/>
      <c r="W22" s="278"/>
      <c r="X22" s="278"/>
      <c r="Y22" s="278"/>
      <c r="Z22" s="278"/>
      <c r="AA22" s="278"/>
      <c r="AB22" s="278"/>
      <c r="AC22" s="278"/>
      <c r="AD22" s="278"/>
      <c r="AE22" s="278"/>
      <c r="AF22" s="279"/>
    </row>
    <row r="23" spans="2:35" x14ac:dyDescent="0.2">
      <c r="B23" s="280"/>
      <c r="C23" s="281"/>
      <c r="D23" s="281"/>
      <c r="E23" s="281"/>
      <c r="F23" s="281"/>
      <c r="G23" s="281"/>
      <c r="H23" s="281"/>
      <c r="I23" s="281"/>
      <c r="J23" s="281"/>
      <c r="K23" s="281"/>
      <c r="L23" s="281"/>
      <c r="M23" s="281"/>
      <c r="N23" s="281"/>
      <c r="O23" s="281"/>
      <c r="P23" s="282"/>
      <c r="R23" s="280"/>
      <c r="S23" s="281"/>
      <c r="T23" s="281"/>
      <c r="U23" s="281"/>
      <c r="V23" s="281"/>
      <c r="W23" s="281"/>
      <c r="X23" s="281"/>
      <c r="Y23" s="281"/>
      <c r="Z23" s="281"/>
      <c r="AA23" s="281"/>
      <c r="AB23" s="281"/>
      <c r="AC23" s="281"/>
      <c r="AD23" s="281"/>
      <c r="AE23" s="281"/>
      <c r="AF23" s="282"/>
    </row>
    <row r="24" spans="2:35" ht="15" x14ac:dyDescent="0.25">
      <c r="B24" s="274" t="s">
        <v>215</v>
      </c>
      <c r="C24" s="274"/>
      <c r="D24" s="274"/>
      <c r="E24" s="274"/>
      <c r="F24" s="274"/>
      <c r="G24" s="274"/>
      <c r="H24" s="274"/>
      <c r="I24" s="274"/>
      <c r="J24" s="274"/>
      <c r="K24" s="274"/>
      <c r="L24" s="274"/>
      <c r="M24" s="274"/>
      <c r="N24" s="274"/>
      <c r="O24" s="274"/>
      <c r="P24" s="274"/>
      <c r="R24" s="274" t="s">
        <v>215</v>
      </c>
      <c r="S24" s="274"/>
      <c r="T24" s="274"/>
      <c r="U24" s="274"/>
      <c r="V24" s="274"/>
      <c r="W24" s="274"/>
      <c r="X24" s="274"/>
      <c r="Y24" s="274"/>
      <c r="Z24" s="274"/>
      <c r="AA24" s="274"/>
      <c r="AB24" s="274"/>
      <c r="AC24" s="274"/>
      <c r="AD24" s="274"/>
      <c r="AE24" s="274"/>
      <c r="AF24" s="274"/>
    </row>
    <row r="25" spans="2:35" s="109" customFormat="1" ht="39" customHeight="1" x14ac:dyDescent="0.25">
      <c r="B25" s="288" t="s">
        <v>260</v>
      </c>
      <c r="C25" s="288"/>
      <c r="D25" s="328"/>
      <c r="E25" s="328"/>
      <c r="F25" s="328"/>
      <c r="G25" s="328"/>
      <c r="H25" s="328"/>
      <c r="I25" s="328"/>
      <c r="J25" s="328"/>
      <c r="K25" s="328"/>
      <c r="L25" s="328"/>
      <c r="M25" s="328"/>
      <c r="N25" s="328"/>
      <c r="O25" s="328"/>
      <c r="P25" s="328"/>
      <c r="R25" s="288" t="s">
        <v>260</v>
      </c>
      <c r="S25" s="288"/>
      <c r="T25" s="328"/>
      <c r="U25" s="328"/>
      <c r="V25" s="328"/>
      <c r="W25" s="328"/>
      <c r="X25" s="328"/>
      <c r="Y25" s="328"/>
      <c r="Z25" s="328"/>
      <c r="AA25" s="328"/>
      <c r="AB25" s="328"/>
      <c r="AC25" s="328"/>
      <c r="AD25" s="328"/>
      <c r="AE25" s="328"/>
      <c r="AF25" s="328"/>
    </row>
    <row r="26" spans="2:35" s="109" customFormat="1" ht="35.25" customHeight="1" x14ac:dyDescent="0.25">
      <c r="B26" s="288" t="s">
        <v>258</v>
      </c>
      <c r="C26" s="288"/>
      <c r="D26" s="327"/>
      <c r="E26" s="327"/>
      <c r="F26" s="327"/>
      <c r="G26" s="327"/>
      <c r="H26" s="327"/>
      <c r="I26" s="327"/>
      <c r="J26" s="327"/>
      <c r="K26" s="327"/>
      <c r="L26" s="327"/>
      <c r="M26" s="327"/>
      <c r="N26" s="327"/>
      <c r="O26" s="327"/>
      <c r="P26" s="327"/>
      <c r="R26" s="288" t="s">
        <v>258</v>
      </c>
      <c r="S26" s="288"/>
      <c r="T26" s="328"/>
      <c r="U26" s="328"/>
      <c r="V26" s="328"/>
      <c r="W26" s="328"/>
      <c r="X26" s="328"/>
      <c r="Y26" s="328"/>
      <c r="Z26" s="328"/>
      <c r="AA26" s="328"/>
      <c r="AB26" s="328"/>
      <c r="AC26" s="328"/>
      <c r="AD26" s="328"/>
      <c r="AE26" s="328"/>
      <c r="AF26" s="328"/>
    </row>
    <row r="27" spans="2:35" s="109" customFormat="1" ht="36" customHeight="1" x14ac:dyDescent="0.25">
      <c r="B27" s="288" t="s">
        <v>259</v>
      </c>
      <c r="C27" s="288"/>
      <c r="D27" s="327"/>
      <c r="E27" s="327"/>
      <c r="F27" s="327"/>
      <c r="G27" s="327"/>
      <c r="H27" s="327"/>
      <c r="I27" s="327"/>
      <c r="J27" s="327"/>
      <c r="K27" s="327"/>
      <c r="L27" s="327"/>
      <c r="M27" s="327"/>
      <c r="N27" s="327"/>
      <c r="O27" s="327"/>
      <c r="P27" s="327"/>
      <c r="R27" s="288" t="s">
        <v>259</v>
      </c>
      <c r="S27" s="288"/>
      <c r="T27" s="327"/>
      <c r="U27" s="327"/>
      <c r="V27" s="327"/>
      <c r="W27" s="327"/>
      <c r="X27" s="327"/>
      <c r="Y27" s="327"/>
      <c r="Z27" s="327"/>
      <c r="AA27" s="327"/>
      <c r="AB27" s="327"/>
      <c r="AC27" s="327"/>
      <c r="AD27" s="327"/>
      <c r="AE27" s="327"/>
      <c r="AF27" s="327"/>
    </row>
    <row r="29" spans="2:35" x14ac:dyDescent="0.2">
      <c r="AH29" s="283"/>
      <c r="AI29" s="283"/>
    </row>
    <row r="30" spans="2:35" x14ac:dyDescent="0.2">
      <c r="AH30" s="283"/>
      <c r="AI30" s="283"/>
    </row>
    <row r="31" spans="2:35" x14ac:dyDescent="0.2">
      <c r="AH31" s="283"/>
      <c r="AI31" s="283"/>
    </row>
    <row r="32" spans="2:35" x14ac:dyDescent="0.2">
      <c r="AH32" s="283"/>
      <c r="AI32" s="283"/>
    </row>
    <row r="33" spans="34:35" x14ac:dyDescent="0.2">
      <c r="AH33" s="283"/>
      <c r="AI33" s="283"/>
    </row>
    <row r="34" spans="34:35" x14ac:dyDescent="0.2">
      <c r="AH34" s="283"/>
      <c r="AI34" s="283"/>
    </row>
    <row r="35" spans="34:35" x14ac:dyDescent="0.2">
      <c r="AH35" s="283"/>
      <c r="AI35" s="283"/>
    </row>
    <row r="36" spans="34:35" x14ac:dyDescent="0.2">
      <c r="AH36" s="283"/>
      <c r="AI36" s="283"/>
    </row>
    <row r="37" spans="34:35" x14ac:dyDescent="0.2">
      <c r="AH37" s="283"/>
      <c r="AI37" s="283"/>
    </row>
    <row r="38" spans="34:35" x14ac:dyDescent="0.2">
      <c r="AH38" s="283"/>
      <c r="AI38" s="283"/>
    </row>
    <row r="39" spans="34:35" x14ac:dyDescent="0.2">
      <c r="AH39" s="283"/>
      <c r="AI39" s="283"/>
    </row>
    <row r="40" spans="34:35" x14ac:dyDescent="0.2">
      <c r="AH40" s="283"/>
      <c r="AI40" s="283"/>
    </row>
    <row r="41" spans="34:35" x14ac:dyDescent="0.2">
      <c r="AH41" s="283"/>
      <c r="AI41" s="283"/>
    </row>
    <row r="42" spans="34:35" x14ac:dyDescent="0.2">
      <c r="AH42" s="283"/>
      <c r="AI42" s="283"/>
    </row>
    <row r="43" spans="34:35" x14ac:dyDescent="0.2">
      <c r="AH43" s="283"/>
      <c r="AI43" s="283"/>
    </row>
    <row r="44" spans="34:35" x14ac:dyDescent="0.2">
      <c r="AH44" s="283"/>
      <c r="AI44" s="283"/>
    </row>
    <row r="45" spans="34:35" x14ac:dyDescent="0.2">
      <c r="AH45" s="283"/>
      <c r="AI45" s="283"/>
    </row>
    <row r="46" spans="34:35" x14ac:dyDescent="0.2">
      <c r="AH46" s="283"/>
      <c r="AI46" s="283"/>
    </row>
    <row r="47" spans="34:35" x14ac:dyDescent="0.2">
      <c r="AH47" s="283"/>
      <c r="AI47" s="283"/>
    </row>
    <row r="48" spans="34:35" x14ac:dyDescent="0.2">
      <c r="AH48" s="283"/>
      <c r="AI48" s="283"/>
    </row>
    <row r="49" spans="34:35" x14ac:dyDescent="0.2">
      <c r="AH49" s="283"/>
      <c r="AI49" s="283"/>
    </row>
    <row r="50" spans="34:35" x14ac:dyDescent="0.2">
      <c r="AH50" s="283"/>
      <c r="AI50" s="283"/>
    </row>
    <row r="51" spans="34:35" x14ac:dyDescent="0.2">
      <c r="AH51" s="283"/>
      <c r="AI51" s="283"/>
    </row>
    <row r="52" spans="34:35" x14ac:dyDescent="0.2">
      <c r="AH52" s="283"/>
      <c r="AI52" s="283"/>
    </row>
    <row r="53" spans="34:35" x14ac:dyDescent="0.2">
      <c r="AH53" s="283"/>
      <c r="AI53" s="283"/>
    </row>
    <row r="54" spans="34:35" x14ac:dyDescent="0.2">
      <c r="AH54" s="283"/>
      <c r="AI54" s="283"/>
    </row>
    <row r="55" spans="34:35" x14ac:dyDescent="0.2">
      <c r="AH55" s="283"/>
      <c r="AI55" s="283"/>
    </row>
    <row r="56" spans="34:35" x14ac:dyDescent="0.2">
      <c r="AH56" s="283"/>
      <c r="AI56" s="283"/>
    </row>
    <row r="57" spans="34:35" x14ac:dyDescent="0.2">
      <c r="AH57" s="283"/>
      <c r="AI57" s="283"/>
    </row>
    <row r="58" spans="34:35" x14ac:dyDescent="0.2">
      <c r="AH58" s="283"/>
      <c r="AI58" s="283"/>
    </row>
    <row r="59" spans="34:35" x14ac:dyDescent="0.2">
      <c r="AH59" s="283"/>
      <c r="AI59" s="283"/>
    </row>
    <row r="60" spans="34:35" x14ac:dyDescent="0.2">
      <c r="AH60" s="283"/>
      <c r="AI60" s="283"/>
    </row>
    <row r="61" spans="34:35" x14ac:dyDescent="0.2">
      <c r="AH61" s="283"/>
      <c r="AI61" s="283"/>
    </row>
    <row r="62" spans="34:35" x14ac:dyDescent="0.2">
      <c r="AH62" s="283"/>
      <c r="AI62" s="283"/>
    </row>
    <row r="63" spans="34:35" x14ac:dyDescent="0.2">
      <c r="AH63" s="283"/>
      <c r="AI63" s="283"/>
    </row>
    <row r="64" spans="34:35" x14ac:dyDescent="0.2">
      <c r="AH64" s="283"/>
      <c r="AI64" s="283"/>
    </row>
    <row r="65" spans="34:35" x14ac:dyDescent="0.2">
      <c r="AH65" s="283"/>
      <c r="AI65" s="283"/>
    </row>
    <row r="66" spans="34:35" x14ac:dyDescent="0.2">
      <c r="AH66" s="283"/>
      <c r="AI66" s="283"/>
    </row>
    <row r="67" spans="34:35" x14ac:dyDescent="0.2">
      <c r="AH67" s="283"/>
      <c r="AI67" s="283"/>
    </row>
    <row r="68" spans="34:35" x14ac:dyDescent="0.2">
      <c r="AH68" s="283"/>
      <c r="AI68" s="283"/>
    </row>
    <row r="69" spans="34:35" x14ac:dyDescent="0.2">
      <c r="AH69" s="283"/>
      <c r="AI69" s="283"/>
    </row>
    <row r="70" spans="34:35" x14ac:dyDescent="0.2">
      <c r="AH70" s="283"/>
      <c r="AI70" s="283"/>
    </row>
    <row r="71" spans="34:35" x14ac:dyDescent="0.2">
      <c r="AH71" s="283"/>
      <c r="AI71" s="283"/>
    </row>
    <row r="72" spans="34:35" x14ac:dyDescent="0.2">
      <c r="AH72" s="283"/>
      <c r="AI72" s="283"/>
    </row>
    <row r="73" spans="34:35" x14ac:dyDescent="0.2">
      <c r="AH73" s="283"/>
      <c r="AI73" s="283"/>
    </row>
    <row r="74" spans="34:35" x14ac:dyDescent="0.2">
      <c r="AH74" s="283"/>
      <c r="AI74" s="283"/>
    </row>
    <row r="75" spans="34:35" x14ac:dyDescent="0.2">
      <c r="AH75" s="283"/>
      <c r="AI75" s="283"/>
    </row>
    <row r="76" spans="34:35" x14ac:dyDescent="0.2">
      <c r="AH76" s="283"/>
      <c r="AI76" s="283"/>
    </row>
    <row r="77" spans="34:35" x14ac:dyDescent="0.2">
      <c r="AH77" s="283"/>
      <c r="AI77" s="283"/>
    </row>
    <row r="78" spans="34:35" x14ac:dyDescent="0.2">
      <c r="AH78" s="283"/>
      <c r="AI78" s="283"/>
    </row>
    <row r="79" spans="34:35" x14ac:dyDescent="0.2">
      <c r="AH79" s="283"/>
      <c r="AI79" s="283"/>
    </row>
    <row r="80" spans="34:35" x14ac:dyDescent="0.2">
      <c r="AH80" s="283"/>
      <c r="AI80" s="283"/>
    </row>
    <row r="81" spans="34:35" x14ac:dyDescent="0.2">
      <c r="AH81" s="283"/>
      <c r="AI81" s="283"/>
    </row>
    <row r="82" spans="34:35" x14ac:dyDescent="0.2">
      <c r="AH82" s="283"/>
      <c r="AI82" s="283"/>
    </row>
    <row r="83" spans="34:35" x14ac:dyDescent="0.2">
      <c r="AH83" s="283"/>
      <c r="AI83" s="283"/>
    </row>
    <row r="84" spans="34:35" x14ac:dyDescent="0.2">
      <c r="AH84" s="283"/>
      <c r="AI84" s="283"/>
    </row>
    <row r="85" spans="34:35" x14ac:dyDescent="0.2">
      <c r="AH85" s="283"/>
      <c r="AI85" s="283"/>
    </row>
    <row r="86" spans="34:35" x14ac:dyDescent="0.2">
      <c r="AH86" s="283"/>
      <c r="AI86" s="283"/>
    </row>
    <row r="87" spans="34:35" x14ac:dyDescent="0.2">
      <c r="AH87" s="283"/>
      <c r="AI87" s="283"/>
    </row>
    <row r="88" spans="34:35" x14ac:dyDescent="0.2">
      <c r="AH88" s="283"/>
      <c r="AI88" s="283"/>
    </row>
  </sheetData>
  <mergeCells count="21">
    <mergeCell ref="B24:P24"/>
    <mergeCell ref="R24:AF24"/>
    <mergeCell ref="B7:P23"/>
    <mergeCell ref="R7:AF23"/>
    <mergeCell ref="B1:P2"/>
    <mergeCell ref="R1:AF2"/>
    <mergeCell ref="B3:P3"/>
    <mergeCell ref="R3:AF3"/>
    <mergeCell ref="B25:C25"/>
    <mergeCell ref="D25:P25"/>
    <mergeCell ref="R25:S25"/>
    <mergeCell ref="T25:AF25"/>
    <mergeCell ref="B26:C26"/>
    <mergeCell ref="D26:P26"/>
    <mergeCell ref="R26:S26"/>
    <mergeCell ref="T26:AF26"/>
    <mergeCell ref="AH29:AI88"/>
    <mergeCell ref="B27:C27"/>
    <mergeCell ref="D27:P27"/>
    <mergeCell ref="R27:S27"/>
    <mergeCell ref="T27:AF27"/>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topLeftCell="B1"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4" customFormat="1" ht="14.25" customHeight="1" x14ac:dyDescent="0.25">
      <c r="B1" s="271" t="s">
        <v>219</v>
      </c>
      <c r="C1" s="271"/>
      <c r="D1" s="271"/>
      <c r="E1" s="271"/>
      <c r="F1" s="271"/>
      <c r="G1" s="271"/>
      <c r="H1" s="271"/>
      <c r="I1" s="271"/>
      <c r="J1" s="271"/>
      <c r="K1" s="271"/>
      <c r="L1" s="271"/>
      <c r="M1" s="271"/>
      <c r="N1" s="271"/>
      <c r="O1" s="271"/>
      <c r="P1" s="271"/>
      <c r="R1" s="271" t="s">
        <v>263</v>
      </c>
      <c r="S1" s="271"/>
      <c r="T1" s="271"/>
      <c r="U1" s="271"/>
      <c r="V1" s="271"/>
      <c r="W1" s="271"/>
      <c r="X1" s="271"/>
      <c r="Y1" s="271"/>
      <c r="Z1" s="271"/>
      <c r="AA1" s="271"/>
      <c r="AB1" s="271"/>
      <c r="AC1" s="271"/>
      <c r="AD1" s="271"/>
      <c r="AE1" s="271"/>
      <c r="AF1" s="271"/>
    </row>
    <row r="2" spans="2:32" s="104" customFormat="1" ht="23.25" customHeight="1" x14ac:dyDescent="0.25">
      <c r="B2" s="296"/>
      <c r="C2" s="296"/>
      <c r="D2" s="296"/>
      <c r="E2" s="296"/>
      <c r="F2" s="296"/>
      <c r="G2" s="296"/>
      <c r="H2" s="296"/>
      <c r="I2" s="296"/>
      <c r="J2" s="296"/>
      <c r="K2" s="296"/>
      <c r="L2" s="296"/>
      <c r="M2" s="296"/>
      <c r="N2" s="296"/>
      <c r="O2" s="296"/>
      <c r="P2" s="296"/>
      <c r="R2" s="296"/>
      <c r="S2" s="296"/>
      <c r="T2" s="296"/>
      <c r="U2" s="296"/>
      <c r="V2" s="296"/>
      <c r="W2" s="296"/>
      <c r="X2" s="296"/>
      <c r="Y2" s="296"/>
      <c r="Z2" s="296"/>
      <c r="AA2" s="296"/>
      <c r="AB2" s="296"/>
      <c r="AC2" s="296"/>
      <c r="AD2" s="296"/>
      <c r="AE2" s="296"/>
      <c r="AF2" s="296"/>
    </row>
    <row r="3" spans="2:32" s="104" customFormat="1" ht="15" x14ac:dyDescent="0.25">
      <c r="B3" s="284" t="s">
        <v>199</v>
      </c>
      <c r="C3" s="284"/>
      <c r="D3" s="284"/>
      <c r="E3" s="284"/>
      <c r="F3" s="284"/>
      <c r="G3" s="284"/>
      <c r="H3" s="284"/>
      <c r="I3" s="284"/>
      <c r="J3" s="284"/>
      <c r="K3" s="284"/>
      <c r="L3" s="284"/>
      <c r="M3" s="284"/>
      <c r="N3" s="284"/>
      <c r="O3" s="284"/>
      <c r="P3" s="284"/>
      <c r="R3" s="284" t="s">
        <v>199</v>
      </c>
      <c r="S3" s="284"/>
      <c r="T3" s="284"/>
      <c r="U3" s="284"/>
      <c r="V3" s="284"/>
      <c r="W3" s="284"/>
      <c r="X3" s="284"/>
      <c r="Y3" s="284"/>
      <c r="Z3" s="284"/>
      <c r="AA3" s="284"/>
      <c r="AB3" s="284"/>
      <c r="AC3" s="284"/>
      <c r="AD3" s="284"/>
      <c r="AE3" s="284"/>
      <c r="AF3" s="284"/>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43"/>
      <c r="C5" s="143"/>
      <c r="D5" s="143"/>
      <c r="E5" s="143"/>
      <c r="F5" s="143"/>
      <c r="G5" s="143"/>
      <c r="H5" s="143"/>
      <c r="I5" s="143"/>
      <c r="J5" s="143"/>
      <c r="K5" s="143"/>
      <c r="L5" s="143"/>
      <c r="M5" s="115"/>
      <c r="N5" s="110">
        <f>M5</f>
        <v>0</v>
      </c>
      <c r="O5" s="110">
        <v>0.86</v>
      </c>
      <c r="P5" s="110">
        <v>1</v>
      </c>
      <c r="R5" s="168">
        <v>0</v>
      </c>
      <c r="S5" s="168">
        <v>0</v>
      </c>
      <c r="T5" s="168">
        <v>0</v>
      </c>
      <c r="U5" s="168"/>
      <c r="V5" s="168"/>
      <c r="W5" s="168"/>
      <c r="X5" s="168"/>
      <c r="Y5" s="168"/>
      <c r="Z5" s="168"/>
      <c r="AA5" s="168"/>
      <c r="AB5" s="168"/>
      <c r="AC5" s="131"/>
      <c r="AD5" s="132">
        <f>AVERAGE(R5:AC5)</f>
        <v>0</v>
      </c>
      <c r="AE5" s="132">
        <v>0</v>
      </c>
      <c r="AF5" s="132">
        <v>1</v>
      </c>
    </row>
    <row r="6" spans="2:32" s="104" customFormat="1" ht="5.2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63">
        <f>+$AF$5</f>
        <v>1</v>
      </c>
      <c r="S6" s="162">
        <f t="shared" ref="S6:AC6" si="1">+$AF$5</f>
        <v>1</v>
      </c>
      <c r="T6" s="162">
        <f t="shared" si="1"/>
        <v>1</v>
      </c>
      <c r="U6" s="162">
        <f t="shared" si="1"/>
        <v>1</v>
      </c>
      <c r="V6" s="162">
        <f t="shared" si="1"/>
        <v>1</v>
      </c>
      <c r="W6" s="162">
        <f t="shared" si="1"/>
        <v>1</v>
      </c>
      <c r="X6" s="162">
        <f t="shared" si="1"/>
        <v>1</v>
      </c>
      <c r="Y6" s="162">
        <f t="shared" si="1"/>
        <v>1</v>
      </c>
      <c r="Z6" s="162">
        <f t="shared" si="1"/>
        <v>1</v>
      </c>
      <c r="AA6" s="162">
        <f t="shared" si="1"/>
        <v>1</v>
      </c>
      <c r="AB6" s="162">
        <f t="shared" si="1"/>
        <v>1</v>
      </c>
      <c r="AC6" s="162">
        <f t="shared" si="1"/>
        <v>1</v>
      </c>
      <c r="AD6" s="118"/>
      <c r="AE6" s="118"/>
      <c r="AF6" s="119"/>
    </row>
    <row r="7" spans="2:32" s="104" customFormat="1" x14ac:dyDescent="0.25">
      <c r="B7" s="277"/>
      <c r="C7" s="278"/>
      <c r="D7" s="278"/>
      <c r="E7" s="278"/>
      <c r="F7" s="278"/>
      <c r="G7" s="278"/>
      <c r="H7" s="278"/>
      <c r="I7" s="278"/>
      <c r="J7" s="278"/>
      <c r="K7" s="278"/>
      <c r="L7" s="278"/>
      <c r="M7" s="278"/>
      <c r="N7" s="278"/>
      <c r="O7" s="278"/>
      <c r="P7" s="279"/>
      <c r="R7" s="277"/>
      <c r="S7" s="278"/>
      <c r="T7" s="278"/>
      <c r="U7" s="278"/>
      <c r="V7" s="278"/>
      <c r="W7" s="278"/>
      <c r="X7" s="278"/>
      <c r="Y7" s="278"/>
      <c r="Z7" s="278"/>
      <c r="AA7" s="278"/>
      <c r="AB7" s="278"/>
      <c r="AC7" s="278"/>
      <c r="AD7" s="278"/>
      <c r="AE7" s="278"/>
      <c r="AF7" s="279"/>
    </row>
    <row r="8" spans="2:32" s="104" customFormat="1" x14ac:dyDescent="0.25">
      <c r="B8" s="277"/>
      <c r="C8" s="278"/>
      <c r="D8" s="278"/>
      <c r="E8" s="278"/>
      <c r="F8" s="278"/>
      <c r="G8" s="278"/>
      <c r="H8" s="278"/>
      <c r="I8" s="278"/>
      <c r="J8" s="278"/>
      <c r="K8" s="278"/>
      <c r="L8" s="278"/>
      <c r="M8" s="278"/>
      <c r="N8" s="278"/>
      <c r="O8" s="278"/>
      <c r="P8" s="279"/>
      <c r="R8" s="277"/>
      <c r="S8" s="278"/>
      <c r="T8" s="278"/>
      <c r="U8" s="278"/>
      <c r="V8" s="278"/>
      <c r="W8" s="278"/>
      <c r="X8" s="278"/>
      <c r="Y8" s="278"/>
      <c r="Z8" s="278"/>
      <c r="AA8" s="278"/>
      <c r="AB8" s="278"/>
      <c r="AC8" s="278"/>
      <c r="AD8" s="278"/>
      <c r="AE8" s="278"/>
      <c r="AF8" s="279"/>
    </row>
    <row r="9" spans="2:32" s="104" customFormat="1" x14ac:dyDescent="0.25">
      <c r="B9" s="277"/>
      <c r="C9" s="278"/>
      <c r="D9" s="278"/>
      <c r="E9" s="278"/>
      <c r="F9" s="278"/>
      <c r="G9" s="278"/>
      <c r="H9" s="278"/>
      <c r="I9" s="278"/>
      <c r="J9" s="278"/>
      <c r="K9" s="278"/>
      <c r="L9" s="278"/>
      <c r="M9" s="278"/>
      <c r="N9" s="278"/>
      <c r="O9" s="278"/>
      <c r="P9" s="279"/>
      <c r="R9" s="277"/>
      <c r="S9" s="278"/>
      <c r="T9" s="278"/>
      <c r="U9" s="278"/>
      <c r="V9" s="278"/>
      <c r="W9" s="278"/>
      <c r="X9" s="278"/>
      <c r="Y9" s="278"/>
      <c r="Z9" s="278"/>
      <c r="AA9" s="278"/>
      <c r="AB9" s="278"/>
      <c r="AC9" s="278"/>
      <c r="AD9" s="278"/>
      <c r="AE9" s="278"/>
      <c r="AF9" s="279"/>
    </row>
    <row r="10" spans="2:32" s="104" customFormat="1" x14ac:dyDescent="0.25">
      <c r="B10" s="277"/>
      <c r="C10" s="278"/>
      <c r="D10" s="278"/>
      <c r="E10" s="278"/>
      <c r="F10" s="278"/>
      <c r="G10" s="278"/>
      <c r="H10" s="278"/>
      <c r="I10" s="278"/>
      <c r="J10" s="278"/>
      <c r="K10" s="278"/>
      <c r="L10" s="278"/>
      <c r="M10" s="278"/>
      <c r="N10" s="278"/>
      <c r="O10" s="278"/>
      <c r="P10" s="279"/>
      <c r="R10" s="277"/>
      <c r="S10" s="278"/>
      <c r="T10" s="278"/>
      <c r="U10" s="278"/>
      <c r="V10" s="278"/>
      <c r="W10" s="278"/>
      <c r="X10" s="278"/>
      <c r="Y10" s="278"/>
      <c r="Z10" s="278"/>
      <c r="AA10" s="278"/>
      <c r="AB10" s="278"/>
      <c r="AC10" s="278"/>
      <c r="AD10" s="278"/>
      <c r="AE10" s="278"/>
      <c r="AF10" s="279"/>
    </row>
    <row r="11" spans="2:32" s="104" customFormat="1" x14ac:dyDescent="0.25">
      <c r="B11" s="277"/>
      <c r="C11" s="278"/>
      <c r="D11" s="278"/>
      <c r="E11" s="278"/>
      <c r="F11" s="278"/>
      <c r="G11" s="278"/>
      <c r="H11" s="278"/>
      <c r="I11" s="278"/>
      <c r="J11" s="278"/>
      <c r="K11" s="278"/>
      <c r="L11" s="278"/>
      <c r="M11" s="278"/>
      <c r="N11" s="278"/>
      <c r="O11" s="278"/>
      <c r="P11" s="279"/>
      <c r="R11" s="277"/>
      <c r="S11" s="278"/>
      <c r="T11" s="278"/>
      <c r="U11" s="278"/>
      <c r="V11" s="278"/>
      <c r="W11" s="278"/>
      <c r="X11" s="278"/>
      <c r="Y11" s="278"/>
      <c r="Z11" s="278"/>
      <c r="AA11" s="278"/>
      <c r="AB11" s="278"/>
      <c r="AC11" s="278"/>
      <c r="AD11" s="278"/>
      <c r="AE11" s="278"/>
      <c r="AF11" s="279"/>
    </row>
    <row r="12" spans="2:32" s="104" customFormat="1" x14ac:dyDescent="0.25">
      <c r="B12" s="277"/>
      <c r="C12" s="278"/>
      <c r="D12" s="278"/>
      <c r="E12" s="278"/>
      <c r="F12" s="278"/>
      <c r="G12" s="278"/>
      <c r="H12" s="278"/>
      <c r="I12" s="278"/>
      <c r="J12" s="278"/>
      <c r="K12" s="278"/>
      <c r="L12" s="278"/>
      <c r="M12" s="278"/>
      <c r="N12" s="278"/>
      <c r="O12" s="278"/>
      <c r="P12" s="279"/>
      <c r="R12" s="277"/>
      <c r="S12" s="278"/>
      <c r="T12" s="278"/>
      <c r="U12" s="278"/>
      <c r="V12" s="278"/>
      <c r="W12" s="278"/>
      <c r="X12" s="278"/>
      <c r="Y12" s="278"/>
      <c r="Z12" s="278"/>
      <c r="AA12" s="278"/>
      <c r="AB12" s="278"/>
      <c r="AC12" s="278"/>
      <c r="AD12" s="278"/>
      <c r="AE12" s="278"/>
      <c r="AF12" s="279"/>
    </row>
    <row r="13" spans="2:32" s="104" customFormat="1" x14ac:dyDescent="0.25">
      <c r="B13" s="277"/>
      <c r="C13" s="278"/>
      <c r="D13" s="278"/>
      <c r="E13" s="278"/>
      <c r="F13" s="278"/>
      <c r="G13" s="278"/>
      <c r="H13" s="278"/>
      <c r="I13" s="278"/>
      <c r="J13" s="278"/>
      <c r="K13" s="278"/>
      <c r="L13" s="278"/>
      <c r="M13" s="278"/>
      <c r="N13" s="278"/>
      <c r="O13" s="278"/>
      <c r="P13" s="279"/>
      <c r="R13" s="277"/>
      <c r="S13" s="278"/>
      <c r="T13" s="278"/>
      <c r="U13" s="278"/>
      <c r="V13" s="278"/>
      <c r="W13" s="278"/>
      <c r="X13" s="278"/>
      <c r="Y13" s="278"/>
      <c r="Z13" s="278"/>
      <c r="AA13" s="278"/>
      <c r="AB13" s="278"/>
      <c r="AC13" s="278"/>
      <c r="AD13" s="278"/>
      <c r="AE13" s="278"/>
      <c r="AF13" s="279"/>
    </row>
    <row r="14" spans="2:32" s="104" customFormat="1" x14ac:dyDescent="0.25">
      <c r="B14" s="277"/>
      <c r="C14" s="278"/>
      <c r="D14" s="278"/>
      <c r="E14" s="278"/>
      <c r="F14" s="278"/>
      <c r="G14" s="278"/>
      <c r="H14" s="278"/>
      <c r="I14" s="278"/>
      <c r="J14" s="278"/>
      <c r="K14" s="278"/>
      <c r="L14" s="278"/>
      <c r="M14" s="278"/>
      <c r="N14" s="278"/>
      <c r="O14" s="278"/>
      <c r="P14" s="279"/>
      <c r="R14" s="277"/>
      <c r="S14" s="278"/>
      <c r="T14" s="278"/>
      <c r="U14" s="278"/>
      <c r="V14" s="278"/>
      <c r="W14" s="278"/>
      <c r="X14" s="278"/>
      <c r="Y14" s="278"/>
      <c r="Z14" s="278"/>
      <c r="AA14" s="278"/>
      <c r="AB14" s="278"/>
      <c r="AC14" s="278"/>
      <c r="AD14" s="278"/>
      <c r="AE14" s="278"/>
      <c r="AF14" s="279"/>
    </row>
    <row r="15" spans="2:32" s="104" customFormat="1" x14ac:dyDescent="0.25">
      <c r="B15" s="277"/>
      <c r="C15" s="278"/>
      <c r="D15" s="278"/>
      <c r="E15" s="278"/>
      <c r="F15" s="278"/>
      <c r="G15" s="278"/>
      <c r="H15" s="278"/>
      <c r="I15" s="278"/>
      <c r="J15" s="278"/>
      <c r="K15" s="278"/>
      <c r="L15" s="278"/>
      <c r="M15" s="278"/>
      <c r="N15" s="278"/>
      <c r="O15" s="278"/>
      <c r="P15" s="279"/>
      <c r="R15" s="277"/>
      <c r="S15" s="278"/>
      <c r="T15" s="278"/>
      <c r="U15" s="278"/>
      <c r="V15" s="278"/>
      <c r="W15" s="278"/>
      <c r="X15" s="278"/>
      <c r="Y15" s="278"/>
      <c r="Z15" s="278"/>
      <c r="AA15" s="278"/>
      <c r="AB15" s="278"/>
      <c r="AC15" s="278"/>
      <c r="AD15" s="278"/>
      <c r="AE15" s="278"/>
      <c r="AF15" s="279"/>
    </row>
    <row r="16" spans="2:32" s="104" customFormat="1" x14ac:dyDescent="0.25">
      <c r="B16" s="277"/>
      <c r="C16" s="278"/>
      <c r="D16" s="278"/>
      <c r="E16" s="278"/>
      <c r="F16" s="278"/>
      <c r="G16" s="278"/>
      <c r="H16" s="278"/>
      <c r="I16" s="278"/>
      <c r="J16" s="278"/>
      <c r="K16" s="278"/>
      <c r="L16" s="278"/>
      <c r="M16" s="278"/>
      <c r="N16" s="278"/>
      <c r="O16" s="278"/>
      <c r="P16" s="279"/>
      <c r="R16" s="277"/>
      <c r="S16" s="278"/>
      <c r="T16" s="278"/>
      <c r="U16" s="278"/>
      <c r="V16" s="278"/>
      <c r="W16" s="278"/>
      <c r="X16" s="278"/>
      <c r="Y16" s="278"/>
      <c r="Z16" s="278"/>
      <c r="AA16" s="278"/>
      <c r="AB16" s="278"/>
      <c r="AC16" s="278"/>
      <c r="AD16" s="278"/>
      <c r="AE16" s="278"/>
      <c r="AF16" s="279"/>
    </row>
    <row r="17" spans="2:32" s="104" customFormat="1" x14ac:dyDescent="0.25">
      <c r="B17" s="277"/>
      <c r="C17" s="278"/>
      <c r="D17" s="278"/>
      <c r="E17" s="278"/>
      <c r="F17" s="278"/>
      <c r="G17" s="278"/>
      <c r="H17" s="278"/>
      <c r="I17" s="278"/>
      <c r="J17" s="278"/>
      <c r="K17" s="278"/>
      <c r="L17" s="278"/>
      <c r="M17" s="278"/>
      <c r="N17" s="278"/>
      <c r="O17" s="278"/>
      <c r="P17" s="279"/>
      <c r="R17" s="277"/>
      <c r="S17" s="278"/>
      <c r="T17" s="278"/>
      <c r="U17" s="278"/>
      <c r="V17" s="278"/>
      <c r="W17" s="278"/>
      <c r="X17" s="278"/>
      <c r="Y17" s="278"/>
      <c r="Z17" s="278"/>
      <c r="AA17" s="278"/>
      <c r="AB17" s="278"/>
      <c r="AC17" s="278"/>
      <c r="AD17" s="278"/>
      <c r="AE17" s="278"/>
      <c r="AF17" s="279"/>
    </row>
    <row r="18" spans="2:32" s="104" customFormat="1" x14ac:dyDescent="0.25">
      <c r="B18" s="277"/>
      <c r="C18" s="278"/>
      <c r="D18" s="278"/>
      <c r="E18" s="278"/>
      <c r="F18" s="278"/>
      <c r="G18" s="278"/>
      <c r="H18" s="278"/>
      <c r="I18" s="278"/>
      <c r="J18" s="278"/>
      <c r="K18" s="278"/>
      <c r="L18" s="278"/>
      <c r="M18" s="278"/>
      <c r="N18" s="278"/>
      <c r="O18" s="278"/>
      <c r="P18" s="279"/>
      <c r="R18" s="277"/>
      <c r="S18" s="278"/>
      <c r="T18" s="278"/>
      <c r="U18" s="278"/>
      <c r="V18" s="278"/>
      <c r="W18" s="278"/>
      <c r="X18" s="278"/>
      <c r="Y18" s="278"/>
      <c r="Z18" s="278"/>
      <c r="AA18" s="278"/>
      <c r="AB18" s="278"/>
      <c r="AC18" s="278"/>
      <c r="AD18" s="278"/>
      <c r="AE18" s="278"/>
      <c r="AF18" s="279"/>
    </row>
    <row r="19" spans="2:32" s="104" customFormat="1" x14ac:dyDescent="0.25">
      <c r="B19" s="277"/>
      <c r="C19" s="278"/>
      <c r="D19" s="278"/>
      <c r="E19" s="278"/>
      <c r="F19" s="278"/>
      <c r="G19" s="278"/>
      <c r="H19" s="278"/>
      <c r="I19" s="278"/>
      <c r="J19" s="278"/>
      <c r="K19" s="278"/>
      <c r="L19" s="278"/>
      <c r="M19" s="278"/>
      <c r="N19" s="278"/>
      <c r="O19" s="278"/>
      <c r="P19" s="279"/>
      <c r="R19" s="277"/>
      <c r="S19" s="278"/>
      <c r="T19" s="278"/>
      <c r="U19" s="278"/>
      <c r="V19" s="278"/>
      <c r="W19" s="278"/>
      <c r="X19" s="278"/>
      <c r="Y19" s="278"/>
      <c r="Z19" s="278"/>
      <c r="AA19" s="278"/>
      <c r="AB19" s="278"/>
      <c r="AC19" s="278"/>
      <c r="AD19" s="278"/>
      <c r="AE19" s="278"/>
      <c r="AF19" s="279"/>
    </row>
    <row r="20" spans="2:32" s="104" customFormat="1" x14ac:dyDescent="0.25">
      <c r="B20" s="277"/>
      <c r="C20" s="278"/>
      <c r="D20" s="278"/>
      <c r="E20" s="278"/>
      <c r="F20" s="278"/>
      <c r="G20" s="278"/>
      <c r="H20" s="278"/>
      <c r="I20" s="278"/>
      <c r="J20" s="278"/>
      <c r="K20" s="278"/>
      <c r="L20" s="278"/>
      <c r="M20" s="278"/>
      <c r="N20" s="278"/>
      <c r="O20" s="278"/>
      <c r="P20" s="279"/>
      <c r="R20" s="277"/>
      <c r="S20" s="278"/>
      <c r="T20" s="278"/>
      <c r="U20" s="278"/>
      <c r="V20" s="278"/>
      <c r="W20" s="278"/>
      <c r="X20" s="278"/>
      <c r="Y20" s="278"/>
      <c r="Z20" s="278"/>
      <c r="AA20" s="278"/>
      <c r="AB20" s="278"/>
      <c r="AC20" s="278"/>
      <c r="AD20" s="278"/>
      <c r="AE20" s="278"/>
      <c r="AF20" s="279"/>
    </row>
    <row r="21" spans="2:32" s="104" customFormat="1" x14ac:dyDescent="0.25">
      <c r="B21" s="277"/>
      <c r="C21" s="278"/>
      <c r="D21" s="278"/>
      <c r="E21" s="278"/>
      <c r="F21" s="278"/>
      <c r="G21" s="278"/>
      <c r="H21" s="278"/>
      <c r="I21" s="278"/>
      <c r="J21" s="278"/>
      <c r="K21" s="278"/>
      <c r="L21" s="278"/>
      <c r="M21" s="278"/>
      <c r="N21" s="278"/>
      <c r="O21" s="278"/>
      <c r="P21" s="279"/>
      <c r="R21" s="277"/>
      <c r="S21" s="278"/>
      <c r="T21" s="278"/>
      <c r="U21" s="278"/>
      <c r="V21" s="278"/>
      <c r="W21" s="278"/>
      <c r="X21" s="278"/>
      <c r="Y21" s="278"/>
      <c r="Z21" s="278"/>
      <c r="AA21" s="278"/>
      <c r="AB21" s="278"/>
      <c r="AC21" s="278"/>
      <c r="AD21" s="278"/>
      <c r="AE21" s="278"/>
      <c r="AF21" s="279"/>
    </row>
    <row r="22" spans="2:32" x14ac:dyDescent="0.2">
      <c r="B22" s="277"/>
      <c r="C22" s="278"/>
      <c r="D22" s="278"/>
      <c r="E22" s="278"/>
      <c r="F22" s="278"/>
      <c r="G22" s="278"/>
      <c r="H22" s="278"/>
      <c r="I22" s="278"/>
      <c r="J22" s="278"/>
      <c r="K22" s="278"/>
      <c r="L22" s="278"/>
      <c r="M22" s="278"/>
      <c r="N22" s="278"/>
      <c r="O22" s="278"/>
      <c r="P22" s="279"/>
      <c r="R22" s="277"/>
      <c r="S22" s="278"/>
      <c r="T22" s="278"/>
      <c r="U22" s="278"/>
      <c r="V22" s="278"/>
      <c r="W22" s="278"/>
      <c r="X22" s="278"/>
      <c r="Y22" s="278"/>
      <c r="Z22" s="278"/>
      <c r="AA22" s="278"/>
      <c r="AB22" s="278"/>
      <c r="AC22" s="278"/>
      <c r="AD22" s="278"/>
      <c r="AE22" s="278"/>
      <c r="AF22" s="279"/>
    </row>
    <row r="23" spans="2:32" x14ac:dyDescent="0.2">
      <c r="B23" s="280"/>
      <c r="C23" s="281"/>
      <c r="D23" s="281"/>
      <c r="E23" s="281"/>
      <c r="F23" s="281"/>
      <c r="G23" s="281"/>
      <c r="H23" s="281"/>
      <c r="I23" s="281"/>
      <c r="J23" s="281"/>
      <c r="K23" s="281"/>
      <c r="L23" s="281"/>
      <c r="M23" s="281"/>
      <c r="N23" s="281"/>
      <c r="O23" s="281"/>
      <c r="P23" s="282"/>
      <c r="R23" s="280"/>
      <c r="S23" s="281"/>
      <c r="T23" s="281"/>
      <c r="U23" s="281"/>
      <c r="V23" s="281"/>
      <c r="W23" s="281"/>
      <c r="X23" s="281"/>
      <c r="Y23" s="281"/>
      <c r="Z23" s="281"/>
      <c r="AA23" s="281"/>
      <c r="AB23" s="281"/>
      <c r="AC23" s="281"/>
      <c r="AD23" s="281"/>
      <c r="AE23" s="281"/>
      <c r="AF23" s="282"/>
    </row>
    <row r="24" spans="2:32" ht="15" x14ac:dyDescent="0.25">
      <c r="B24" s="274" t="s">
        <v>215</v>
      </c>
      <c r="C24" s="274"/>
      <c r="D24" s="274"/>
      <c r="E24" s="274"/>
      <c r="F24" s="274"/>
      <c r="G24" s="274"/>
      <c r="H24" s="274"/>
      <c r="I24" s="274"/>
      <c r="J24" s="274"/>
      <c r="K24" s="274"/>
      <c r="L24" s="274"/>
      <c r="M24" s="274"/>
      <c r="N24" s="274"/>
      <c r="O24" s="274"/>
      <c r="P24" s="274"/>
      <c r="R24" s="274" t="s">
        <v>215</v>
      </c>
      <c r="S24" s="274"/>
      <c r="T24" s="274"/>
      <c r="U24" s="274"/>
      <c r="V24" s="274"/>
      <c r="W24" s="274"/>
      <c r="X24" s="274"/>
      <c r="Y24" s="274"/>
      <c r="Z24" s="274"/>
      <c r="AA24" s="274"/>
      <c r="AB24" s="274"/>
      <c r="AC24" s="274"/>
      <c r="AD24" s="274"/>
      <c r="AE24" s="274"/>
      <c r="AF24" s="274"/>
    </row>
    <row r="25" spans="2:32" s="104" customFormat="1" ht="25.5" customHeight="1" x14ac:dyDescent="0.25">
      <c r="B25" s="288" t="s">
        <v>257</v>
      </c>
      <c r="C25" s="288"/>
      <c r="D25" s="290"/>
      <c r="E25" s="291"/>
      <c r="F25" s="291"/>
      <c r="G25" s="291"/>
      <c r="H25" s="291"/>
      <c r="I25" s="291"/>
      <c r="J25" s="291"/>
      <c r="K25" s="291"/>
      <c r="L25" s="291"/>
      <c r="M25" s="291"/>
      <c r="N25" s="291"/>
      <c r="O25" s="291"/>
      <c r="P25" s="292"/>
      <c r="R25" s="288" t="s">
        <v>93</v>
      </c>
      <c r="S25" s="288"/>
      <c r="T25" s="290" t="s">
        <v>291</v>
      </c>
      <c r="U25" s="291"/>
      <c r="V25" s="291"/>
      <c r="W25" s="291"/>
      <c r="X25" s="291"/>
      <c r="Y25" s="291"/>
      <c r="Z25" s="291"/>
      <c r="AA25" s="291"/>
      <c r="AB25" s="291"/>
      <c r="AC25" s="291"/>
      <c r="AD25" s="291"/>
      <c r="AE25" s="291"/>
      <c r="AF25" s="292"/>
    </row>
    <row r="26" spans="2:32" x14ac:dyDescent="0.2">
      <c r="R26" s="288" t="s">
        <v>94</v>
      </c>
      <c r="S26" s="288"/>
      <c r="T26" s="290" t="s">
        <v>291</v>
      </c>
      <c r="U26" s="291"/>
      <c r="V26" s="291"/>
      <c r="W26" s="291"/>
      <c r="X26" s="291"/>
      <c r="Y26" s="291"/>
      <c r="Z26" s="291"/>
      <c r="AA26" s="291"/>
      <c r="AB26" s="291"/>
      <c r="AC26" s="291"/>
      <c r="AD26" s="291"/>
      <c r="AE26" s="291"/>
      <c r="AF26" s="292"/>
    </row>
    <row r="27" spans="2:32" x14ac:dyDescent="0.2">
      <c r="R27" s="288" t="s">
        <v>95</v>
      </c>
      <c r="S27" s="288"/>
      <c r="T27" s="290" t="s">
        <v>291</v>
      </c>
      <c r="U27" s="291"/>
      <c r="V27" s="291"/>
      <c r="W27" s="291"/>
      <c r="X27" s="291"/>
      <c r="Y27" s="291"/>
      <c r="Z27" s="291"/>
      <c r="AA27" s="291"/>
      <c r="AB27" s="291"/>
      <c r="AC27" s="291"/>
      <c r="AD27" s="291"/>
      <c r="AE27" s="291"/>
      <c r="AF27" s="292"/>
    </row>
    <row r="28" spans="2:32" x14ac:dyDescent="0.2">
      <c r="R28" s="288" t="s">
        <v>96</v>
      </c>
      <c r="S28" s="288"/>
      <c r="T28" s="290"/>
      <c r="U28" s="291"/>
      <c r="V28" s="291"/>
      <c r="W28" s="291"/>
      <c r="X28" s="291"/>
      <c r="Y28" s="291"/>
      <c r="Z28" s="291"/>
      <c r="AA28" s="291"/>
      <c r="AB28" s="291"/>
      <c r="AC28" s="291"/>
      <c r="AD28" s="291"/>
      <c r="AE28" s="291"/>
      <c r="AF28" s="292"/>
    </row>
    <row r="29" spans="2:32" x14ac:dyDescent="0.2">
      <c r="R29" s="288" t="s">
        <v>115</v>
      </c>
      <c r="S29" s="288"/>
      <c r="T29" s="290"/>
      <c r="U29" s="291"/>
      <c r="V29" s="291"/>
      <c r="W29" s="291"/>
      <c r="X29" s="291"/>
      <c r="Y29" s="291"/>
      <c r="Z29" s="291"/>
      <c r="AA29" s="291"/>
      <c r="AB29" s="291"/>
      <c r="AC29" s="291"/>
      <c r="AD29" s="291"/>
      <c r="AE29" s="291"/>
      <c r="AF29" s="292"/>
    </row>
    <row r="30" spans="2:32" x14ac:dyDescent="0.2">
      <c r="R30" s="288" t="s">
        <v>112</v>
      </c>
      <c r="S30" s="288"/>
      <c r="T30" s="290"/>
      <c r="U30" s="291"/>
      <c r="V30" s="291"/>
      <c r="W30" s="291"/>
      <c r="X30" s="291"/>
      <c r="Y30" s="291"/>
      <c r="Z30" s="291"/>
      <c r="AA30" s="291"/>
      <c r="AB30" s="291"/>
      <c r="AC30" s="291"/>
      <c r="AD30" s="291"/>
      <c r="AE30" s="291"/>
      <c r="AF30" s="292"/>
    </row>
    <row r="31" spans="2:32" x14ac:dyDescent="0.2">
      <c r="R31" s="288" t="s">
        <v>117</v>
      </c>
      <c r="S31" s="288"/>
      <c r="T31" s="290"/>
      <c r="U31" s="291"/>
      <c r="V31" s="291"/>
      <c r="W31" s="291"/>
      <c r="X31" s="291"/>
      <c r="Y31" s="291"/>
      <c r="Z31" s="291"/>
      <c r="AA31" s="291"/>
      <c r="AB31" s="291"/>
      <c r="AC31" s="291"/>
      <c r="AD31" s="291"/>
      <c r="AE31" s="291"/>
      <c r="AF31" s="292"/>
    </row>
    <row r="32" spans="2:32" x14ac:dyDescent="0.2">
      <c r="R32" s="288" t="s">
        <v>68</v>
      </c>
      <c r="S32" s="288"/>
      <c r="T32" s="290"/>
      <c r="U32" s="291"/>
      <c r="V32" s="291"/>
      <c r="W32" s="291"/>
      <c r="X32" s="291"/>
      <c r="Y32" s="291"/>
      <c r="Z32" s="291"/>
      <c r="AA32" s="291"/>
      <c r="AB32" s="291"/>
      <c r="AC32" s="291"/>
      <c r="AD32" s="291"/>
      <c r="AE32" s="291"/>
      <c r="AF32" s="292"/>
    </row>
    <row r="33" spans="18:32" x14ac:dyDescent="0.2">
      <c r="R33" s="288" t="s">
        <v>69</v>
      </c>
      <c r="S33" s="288"/>
      <c r="T33" s="290"/>
      <c r="U33" s="291"/>
      <c r="V33" s="291"/>
      <c r="W33" s="291"/>
      <c r="X33" s="291"/>
      <c r="Y33" s="291"/>
      <c r="Z33" s="291"/>
      <c r="AA33" s="291"/>
      <c r="AB33" s="291"/>
      <c r="AC33" s="291"/>
      <c r="AD33" s="291"/>
      <c r="AE33" s="291"/>
      <c r="AF33" s="292"/>
    </row>
    <row r="34" spans="18:32" x14ac:dyDescent="0.2">
      <c r="R34" s="288" t="s">
        <v>70</v>
      </c>
      <c r="S34" s="288"/>
      <c r="T34" s="290"/>
      <c r="U34" s="291"/>
      <c r="V34" s="291"/>
      <c r="W34" s="291"/>
      <c r="X34" s="291"/>
      <c r="Y34" s="291"/>
      <c r="Z34" s="291"/>
      <c r="AA34" s="291"/>
      <c r="AB34" s="291"/>
      <c r="AC34" s="291"/>
      <c r="AD34" s="291"/>
      <c r="AE34" s="291"/>
      <c r="AF34" s="292"/>
    </row>
    <row r="35" spans="18:32" x14ac:dyDescent="0.2">
      <c r="R35" s="288" t="s">
        <v>71</v>
      </c>
      <c r="S35" s="288"/>
      <c r="T35" s="290"/>
      <c r="U35" s="291"/>
      <c r="V35" s="291"/>
      <c r="W35" s="291"/>
      <c r="X35" s="291"/>
      <c r="Y35" s="291"/>
      <c r="Z35" s="291"/>
      <c r="AA35" s="291"/>
      <c r="AB35" s="291"/>
      <c r="AC35" s="291"/>
      <c r="AD35" s="291"/>
      <c r="AE35" s="291"/>
      <c r="AF35" s="292"/>
    </row>
    <row r="36" spans="18:32" x14ac:dyDescent="0.2">
      <c r="R36" s="288" t="s">
        <v>72</v>
      </c>
      <c r="S36" s="288"/>
      <c r="T36" s="290"/>
      <c r="U36" s="291"/>
      <c r="V36" s="291"/>
      <c r="W36" s="291"/>
      <c r="X36" s="291"/>
      <c r="Y36" s="291"/>
      <c r="Z36" s="291"/>
      <c r="AA36" s="291"/>
      <c r="AB36" s="291"/>
      <c r="AC36" s="291"/>
      <c r="AD36" s="291"/>
      <c r="AE36" s="291"/>
      <c r="AF36" s="292"/>
    </row>
  </sheetData>
  <mergeCells count="34">
    <mergeCell ref="R1:AF2"/>
    <mergeCell ref="R3:AF3"/>
    <mergeCell ref="R7:AF23"/>
    <mergeCell ref="R24:AF24"/>
    <mergeCell ref="R25:S25"/>
    <mergeCell ref="T25:AF25"/>
    <mergeCell ref="B24:P24"/>
    <mergeCell ref="B25:C25"/>
    <mergeCell ref="D25:P25"/>
    <mergeCell ref="B1:P2"/>
    <mergeCell ref="B3:P3"/>
    <mergeCell ref="B7:P23"/>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332">
        <v>2015</v>
      </c>
      <c r="K1" s="333"/>
      <c r="L1" s="332">
        <v>2014</v>
      </c>
      <c r="M1" s="333"/>
      <c r="N1" s="332">
        <v>2015</v>
      </c>
      <c r="O1" s="333"/>
      <c r="P1" s="332">
        <v>2014</v>
      </c>
      <c r="Q1" s="333"/>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181</v>
      </c>
      <c r="K53" s="36" t="s">
        <v>95</v>
      </c>
      <c r="L53" s="36" t="s">
        <v>111</v>
      </c>
      <c r="M53" s="36" t="s">
        <v>115</v>
      </c>
      <c r="N53" s="36" t="s">
        <v>112</v>
      </c>
      <c r="O53" s="36" t="s">
        <v>117</v>
      </c>
      <c r="P53" s="36" t="s">
        <v>68</v>
      </c>
      <c r="Q53" s="36" t="s">
        <v>69</v>
      </c>
      <c r="R53" s="36" t="s">
        <v>70</v>
      </c>
      <c r="S53" s="36" t="s">
        <v>71</v>
      </c>
      <c r="T53" s="36" t="s">
        <v>72</v>
      </c>
    </row>
    <row r="54" spans="2:20" x14ac:dyDescent="0.25">
      <c r="B54" t="s">
        <v>182</v>
      </c>
      <c r="C54">
        <v>5</v>
      </c>
      <c r="I54" s="36">
        <v>0</v>
      </c>
      <c r="J54" s="36">
        <v>55</v>
      </c>
      <c r="K54" s="36"/>
      <c r="L54" s="36"/>
    </row>
    <row r="55" spans="2:20" x14ac:dyDescent="0.25">
      <c r="B55" t="s">
        <v>183</v>
      </c>
      <c r="C55">
        <v>4</v>
      </c>
      <c r="H55" s="36" t="s">
        <v>108</v>
      </c>
      <c r="I55" s="36"/>
      <c r="J55" s="36">
        <v>0</v>
      </c>
      <c r="K55" s="36">
        <v>35</v>
      </c>
    </row>
    <row r="56" spans="2:20" x14ac:dyDescent="0.25">
      <c r="B56" t="s">
        <v>184</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181</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t="e">
        <f>+AVERAGE(Medición!#REF!)</f>
        <v>#REF!</v>
      </c>
      <c r="L75" s="66" t="e">
        <f>+AVERAGE(Medición!#REF!)</f>
        <v>#REF!</v>
      </c>
      <c r="M75" s="66" t="e">
        <f>+AVERAGE(Medición!#REF!)</f>
        <v>#REF!</v>
      </c>
      <c r="N75" s="66" t="e">
        <f>+AVERAGE(Medición!#REF!)</f>
        <v>#REF!</v>
      </c>
      <c r="O75" s="66" t="e">
        <f>+AVERAGE(Medición!#REF!)</f>
        <v>#REF!</v>
      </c>
      <c r="P75" s="66" t="e">
        <f>+AVERAGE(Medición!#REF!)</f>
        <v>#REF!</v>
      </c>
      <c r="Q75" s="66" t="e">
        <f>+AVERAGE(Medición!#REF!)</f>
        <v>#REF!</v>
      </c>
      <c r="R75" s="66" t="e">
        <f>+AVERAGE(Medición!#REF!)</f>
        <v>#REF!</v>
      </c>
      <c r="S75" s="66" t="e">
        <f>+AVERAGE(Medición!#REF!)</f>
        <v>#REF!</v>
      </c>
      <c r="T75" s="66" t="e">
        <f>+AVERAGE(Medición!#REF!)</f>
        <v>#REF!</v>
      </c>
      <c r="U75" s="66" t="e">
        <f>+AVERAGE(Medición!#REF!)</f>
        <v>#REF!</v>
      </c>
      <c r="V75" s="66" t="e">
        <f>+AVERAGE(Medición!#REF!)</f>
        <v>#REF!</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169</v>
      </c>
      <c r="D122" s="36" t="s">
        <v>170</v>
      </c>
      <c r="E122" s="36" t="s">
        <v>171</v>
      </c>
      <c r="F122" s="36" t="s">
        <v>172</v>
      </c>
      <c r="G122" s="36" t="s">
        <v>173</v>
      </c>
      <c r="H122" s="36" t="s">
        <v>174</v>
      </c>
      <c r="I122" s="36" t="s">
        <v>175</v>
      </c>
      <c r="J122" s="36" t="s">
        <v>176</v>
      </c>
      <c r="K122" s="36" t="s">
        <v>177</v>
      </c>
      <c r="L122" s="36" t="s">
        <v>178</v>
      </c>
      <c r="M122" s="36" t="s">
        <v>179</v>
      </c>
      <c r="N122" s="36" t="s">
        <v>180</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185</v>
      </c>
      <c r="R125" s="73" t="s">
        <v>188</v>
      </c>
    </row>
    <row r="126" spans="2:18" x14ac:dyDescent="0.25">
      <c r="D126" s="35"/>
      <c r="Q126" s="75" t="s">
        <v>169</v>
      </c>
      <c r="R126" s="72">
        <v>0</v>
      </c>
    </row>
    <row r="127" spans="2:18" x14ac:dyDescent="0.25">
      <c r="D127" s="35"/>
      <c r="Q127" s="76" t="s">
        <v>170</v>
      </c>
      <c r="R127" s="69" t="s">
        <v>187</v>
      </c>
    </row>
    <row r="128" spans="2:18" x14ac:dyDescent="0.25">
      <c r="D128" s="35"/>
      <c r="Q128" s="76" t="s">
        <v>171</v>
      </c>
      <c r="R128" s="68">
        <v>0</v>
      </c>
    </row>
    <row r="129" spans="4:18" x14ac:dyDescent="0.25">
      <c r="D129" s="35"/>
      <c r="Q129" s="76" t="s">
        <v>172</v>
      </c>
      <c r="R129" s="68">
        <v>0</v>
      </c>
    </row>
    <row r="130" spans="4:18" x14ac:dyDescent="0.25">
      <c r="Q130" s="76" t="s">
        <v>173</v>
      </c>
      <c r="R130" s="70">
        <v>1</v>
      </c>
    </row>
    <row r="131" spans="4:18" x14ac:dyDescent="0.25">
      <c r="Q131" s="76" t="s">
        <v>174</v>
      </c>
      <c r="R131" s="70">
        <v>1</v>
      </c>
    </row>
    <row r="132" spans="4:18" x14ac:dyDescent="0.25">
      <c r="Q132" s="76" t="s">
        <v>175</v>
      </c>
      <c r="R132" s="69" t="s">
        <v>187</v>
      </c>
    </row>
    <row r="133" spans="4:18" x14ac:dyDescent="0.25">
      <c r="Q133" s="76" t="s">
        <v>176</v>
      </c>
      <c r="R133" s="69" t="s">
        <v>187</v>
      </c>
    </row>
    <row r="134" spans="4:18" x14ac:dyDescent="0.25">
      <c r="Q134" s="76" t="s">
        <v>177</v>
      </c>
      <c r="R134" s="69" t="s">
        <v>187</v>
      </c>
    </row>
    <row r="135" spans="4:18" x14ac:dyDescent="0.25">
      <c r="Q135" s="76" t="s">
        <v>178</v>
      </c>
      <c r="R135" s="68">
        <v>0</v>
      </c>
    </row>
    <row r="136" spans="4:18" x14ac:dyDescent="0.25">
      <c r="Q136" s="76" t="s">
        <v>179</v>
      </c>
      <c r="R136" s="70">
        <v>1</v>
      </c>
    </row>
    <row r="137" spans="4:18" ht="15.75" thickBot="1" x14ac:dyDescent="0.3">
      <c r="Q137" s="77" t="s">
        <v>180</v>
      </c>
      <c r="R137" s="71">
        <v>0</v>
      </c>
    </row>
    <row r="138" spans="4:18" ht="15.75" thickBot="1" x14ac:dyDescent="0.3">
      <c r="Q138" s="74" t="s">
        <v>189</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36"/>
  <sheetViews>
    <sheetView showGridLines="0" zoomScale="70" zoomScaleNormal="70" workbookViewId="0">
      <selection activeCell="B7" sqref="B7:P23"/>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5.7109375" style="97" customWidth="1"/>
    <col min="15" max="15" width="9.28515625" style="97" customWidth="1"/>
    <col min="16" max="16" width="9.42578125" style="97" customWidth="1"/>
    <col min="17" max="17" width="5.5703125" style="97" customWidth="1"/>
    <col min="18" max="18" width="6.28515625" style="97" bestFit="1" customWidth="1"/>
    <col min="19" max="19" width="5.71093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33" width="5.140625" style="97" customWidth="1"/>
    <col min="34" max="34" width="6.28515625" style="97" bestFit="1" customWidth="1"/>
    <col min="35" max="35" width="5.7109375" style="97" bestFit="1" customWidth="1"/>
    <col min="36" max="36" width="5.28515625" style="97" bestFit="1" customWidth="1"/>
    <col min="37" max="37" width="4.85546875" style="97" bestFit="1" customWidth="1"/>
    <col min="38" max="38" width="5.28515625" style="97" bestFit="1" customWidth="1"/>
    <col min="39" max="40" width="4.85546875" style="97" bestFit="1" customWidth="1"/>
    <col min="41" max="41" width="5.140625" style="97" bestFit="1" customWidth="1"/>
    <col min="42" max="42" width="4.85546875" style="97" bestFit="1" customWidth="1"/>
    <col min="43" max="44" width="5" style="97" bestFit="1" customWidth="1"/>
    <col min="45" max="45" width="4.85546875" style="97" bestFit="1" customWidth="1"/>
    <col min="46" max="46" width="15.42578125" style="97" customWidth="1"/>
    <col min="47" max="47" width="11.42578125" style="97"/>
    <col min="48" max="48" width="6.42578125" style="97" bestFit="1" customWidth="1"/>
    <col min="49" max="49" width="6.5703125" style="97" customWidth="1"/>
    <col min="50" max="50" width="6" style="97" customWidth="1"/>
    <col min="51" max="51" width="5.7109375" style="97" bestFit="1" customWidth="1"/>
    <col min="52" max="52" width="5.28515625" style="97" bestFit="1" customWidth="1"/>
    <col min="53" max="53" width="4.85546875" style="97" bestFit="1" customWidth="1"/>
    <col min="54" max="54" width="5.28515625" style="97" bestFit="1" customWidth="1"/>
    <col min="55" max="56" width="4.85546875" style="97" bestFit="1" customWidth="1"/>
    <col min="57" max="57" width="5.140625" style="97" bestFit="1" customWidth="1"/>
    <col min="58" max="58" width="4.85546875" style="97" bestFit="1" customWidth="1"/>
    <col min="59" max="60" width="5" style="97" bestFit="1" customWidth="1"/>
    <col min="61" max="61" width="4.85546875" style="97" bestFit="1" customWidth="1"/>
    <col min="62" max="62" width="15.42578125" style="97" customWidth="1"/>
    <col min="63" max="63" width="11.42578125" style="97"/>
    <col min="64" max="64" width="6.42578125" style="97" bestFit="1" customWidth="1"/>
    <col min="65" max="65" width="7.85546875" style="97" customWidth="1"/>
    <col min="66" max="66" width="5.5703125" style="97" customWidth="1"/>
    <col min="67" max="67" width="4.85546875" style="97" bestFit="1" customWidth="1"/>
    <col min="68" max="68" width="5.28515625" style="97" bestFit="1" customWidth="1"/>
    <col min="69" max="69" width="4.85546875" style="97" bestFit="1" customWidth="1"/>
    <col min="70" max="70" width="5.28515625" style="97" bestFit="1" customWidth="1"/>
    <col min="71" max="72" width="4.85546875" style="97" bestFit="1" customWidth="1"/>
    <col min="73" max="73" width="5.140625" style="97" bestFit="1" customWidth="1"/>
    <col min="74" max="74" width="4.85546875" style="97" bestFit="1" customWidth="1"/>
    <col min="75" max="76" width="5" style="97" bestFit="1" customWidth="1"/>
    <col min="77" max="77" width="4.85546875" style="97" bestFit="1" customWidth="1"/>
    <col min="78" max="78" width="16.85546875" style="97" customWidth="1"/>
    <col min="79" max="79" width="11.42578125" style="97"/>
    <col min="80" max="80" width="6.42578125" style="97" bestFit="1" customWidth="1"/>
    <col min="81" max="81" width="8.42578125" style="97" customWidth="1"/>
    <col min="82" max="82" width="6.28515625" style="97" bestFit="1" customWidth="1"/>
    <col min="83" max="83" width="4.85546875" style="97" bestFit="1" customWidth="1"/>
    <col min="84" max="84" width="5.28515625" style="97" bestFit="1" customWidth="1"/>
    <col min="85" max="85" width="4.85546875" style="97" bestFit="1" customWidth="1"/>
    <col min="86" max="86" width="5.28515625" style="97" bestFit="1" customWidth="1"/>
    <col min="87" max="88" width="4.85546875" style="97" bestFit="1" customWidth="1"/>
    <col min="89" max="89" width="5.140625" style="97" bestFit="1" customWidth="1"/>
    <col min="90" max="90" width="4.85546875" style="97" bestFit="1" customWidth="1"/>
    <col min="91" max="92" width="5" style="97" bestFit="1" customWidth="1"/>
    <col min="93" max="93" width="4.85546875" style="97" bestFit="1" customWidth="1"/>
    <col min="94" max="94" width="16.85546875" style="97" customWidth="1"/>
    <col min="95" max="95" width="11.42578125" style="97"/>
    <col min="96" max="96" width="6.42578125" style="97" bestFit="1" customWidth="1"/>
    <col min="97" max="16384" width="11.42578125" style="97"/>
  </cols>
  <sheetData>
    <row r="1" spans="2:96" s="104" customFormat="1" ht="21" customHeight="1" x14ac:dyDescent="0.25">
      <c r="B1" s="271" t="s">
        <v>246</v>
      </c>
      <c r="C1" s="271"/>
      <c r="D1" s="271"/>
      <c r="E1" s="271"/>
      <c r="F1" s="271"/>
      <c r="G1" s="271"/>
      <c r="H1" s="271"/>
      <c r="I1" s="271"/>
      <c r="J1" s="271"/>
      <c r="K1" s="271"/>
      <c r="L1" s="271"/>
      <c r="M1" s="271"/>
      <c r="N1" s="271"/>
      <c r="O1" s="271"/>
      <c r="P1" s="271"/>
      <c r="R1" s="271" t="s">
        <v>247</v>
      </c>
      <c r="S1" s="271"/>
      <c r="T1" s="271"/>
      <c r="U1" s="271"/>
      <c r="V1" s="271"/>
      <c r="W1" s="271"/>
      <c r="X1" s="271"/>
      <c r="Y1" s="271"/>
      <c r="Z1" s="271"/>
      <c r="AA1" s="271"/>
      <c r="AB1" s="271"/>
      <c r="AC1" s="271"/>
      <c r="AD1" s="271"/>
      <c r="AE1" s="271"/>
      <c r="AF1" s="271"/>
      <c r="AH1" s="271" t="s">
        <v>248</v>
      </c>
      <c r="AI1" s="271"/>
      <c r="AJ1" s="271"/>
      <c r="AK1" s="271"/>
      <c r="AL1" s="271"/>
      <c r="AM1" s="271"/>
      <c r="AN1" s="271"/>
      <c r="AO1" s="271"/>
      <c r="AP1" s="271"/>
      <c r="AQ1" s="271"/>
      <c r="AR1" s="271"/>
      <c r="AS1" s="271"/>
      <c r="AT1" s="271"/>
      <c r="AU1" s="271"/>
      <c r="AV1" s="271"/>
      <c r="AX1" s="271" t="s">
        <v>249</v>
      </c>
      <c r="AY1" s="271"/>
      <c r="AZ1" s="271"/>
      <c r="BA1" s="271"/>
      <c r="BB1" s="271"/>
      <c r="BC1" s="271"/>
      <c r="BD1" s="271"/>
      <c r="BE1" s="271"/>
      <c r="BF1" s="271"/>
      <c r="BG1" s="271"/>
      <c r="BH1" s="271"/>
      <c r="BI1" s="271"/>
      <c r="BJ1" s="271"/>
      <c r="BK1" s="271"/>
      <c r="BL1" s="271"/>
      <c r="BN1" s="271" t="s">
        <v>250</v>
      </c>
      <c r="BO1" s="271"/>
      <c r="BP1" s="271"/>
      <c r="BQ1" s="271"/>
      <c r="BR1" s="271"/>
      <c r="BS1" s="271"/>
      <c r="BT1" s="271"/>
      <c r="BU1" s="271"/>
      <c r="BV1" s="271"/>
      <c r="BW1" s="271"/>
      <c r="BX1" s="271"/>
      <c r="BY1" s="271"/>
      <c r="BZ1" s="271"/>
      <c r="CA1" s="271"/>
      <c r="CB1" s="271"/>
      <c r="CD1" s="271" t="s">
        <v>251</v>
      </c>
      <c r="CE1" s="271"/>
      <c r="CF1" s="271"/>
      <c r="CG1" s="271"/>
      <c r="CH1" s="271"/>
      <c r="CI1" s="271"/>
      <c r="CJ1" s="271"/>
      <c r="CK1" s="271"/>
      <c r="CL1" s="271"/>
      <c r="CM1" s="271"/>
      <c r="CN1" s="271"/>
      <c r="CO1" s="271"/>
      <c r="CP1" s="271"/>
      <c r="CQ1" s="271"/>
      <c r="CR1" s="271"/>
    </row>
    <row r="2" spans="2:96" s="104" customFormat="1" ht="23.25" customHeight="1" x14ac:dyDescent="0.25">
      <c r="B2" s="296"/>
      <c r="C2" s="296"/>
      <c r="D2" s="296"/>
      <c r="E2" s="296"/>
      <c r="F2" s="296"/>
      <c r="G2" s="296"/>
      <c r="H2" s="296"/>
      <c r="I2" s="296"/>
      <c r="J2" s="296"/>
      <c r="K2" s="296"/>
      <c r="L2" s="296"/>
      <c r="M2" s="296"/>
      <c r="N2" s="296"/>
      <c r="O2" s="296"/>
      <c r="P2" s="296"/>
      <c r="R2" s="296"/>
      <c r="S2" s="296"/>
      <c r="T2" s="296"/>
      <c r="U2" s="296"/>
      <c r="V2" s="296"/>
      <c r="W2" s="296"/>
      <c r="X2" s="296"/>
      <c r="Y2" s="296"/>
      <c r="Z2" s="296"/>
      <c r="AA2" s="296"/>
      <c r="AB2" s="296"/>
      <c r="AC2" s="296"/>
      <c r="AD2" s="296"/>
      <c r="AE2" s="296"/>
      <c r="AF2" s="296"/>
      <c r="AH2" s="296"/>
      <c r="AI2" s="296"/>
      <c r="AJ2" s="296"/>
      <c r="AK2" s="296"/>
      <c r="AL2" s="296"/>
      <c r="AM2" s="296"/>
      <c r="AN2" s="296"/>
      <c r="AO2" s="296"/>
      <c r="AP2" s="296"/>
      <c r="AQ2" s="296"/>
      <c r="AR2" s="296"/>
      <c r="AS2" s="296"/>
      <c r="AT2" s="296"/>
      <c r="AU2" s="296"/>
      <c r="AV2" s="296"/>
      <c r="AX2" s="296"/>
      <c r="AY2" s="296"/>
      <c r="AZ2" s="296"/>
      <c r="BA2" s="296"/>
      <c r="BB2" s="296"/>
      <c r="BC2" s="296"/>
      <c r="BD2" s="296"/>
      <c r="BE2" s="296"/>
      <c r="BF2" s="296"/>
      <c r="BG2" s="296"/>
      <c r="BH2" s="296"/>
      <c r="BI2" s="296"/>
      <c r="BJ2" s="296"/>
      <c r="BK2" s="296"/>
      <c r="BL2" s="296"/>
      <c r="BN2" s="296"/>
      <c r="BO2" s="296"/>
      <c r="BP2" s="296"/>
      <c r="BQ2" s="296"/>
      <c r="BR2" s="296"/>
      <c r="BS2" s="296"/>
      <c r="BT2" s="296"/>
      <c r="BU2" s="296"/>
      <c r="BV2" s="296"/>
      <c r="BW2" s="296"/>
      <c r="BX2" s="296"/>
      <c r="BY2" s="296"/>
      <c r="BZ2" s="296"/>
      <c r="CA2" s="296"/>
      <c r="CB2" s="296"/>
      <c r="CD2" s="296"/>
      <c r="CE2" s="296"/>
      <c r="CF2" s="296"/>
      <c r="CG2" s="296"/>
      <c r="CH2" s="296"/>
      <c r="CI2" s="296"/>
      <c r="CJ2" s="296"/>
      <c r="CK2" s="296"/>
      <c r="CL2" s="296"/>
      <c r="CM2" s="296"/>
      <c r="CN2" s="296"/>
      <c r="CO2" s="296"/>
      <c r="CP2" s="296"/>
      <c r="CQ2" s="296"/>
      <c r="CR2" s="296"/>
    </row>
    <row r="3" spans="2:96" s="104" customFormat="1" ht="15" x14ac:dyDescent="0.25">
      <c r="B3" s="284" t="s">
        <v>199</v>
      </c>
      <c r="C3" s="284"/>
      <c r="D3" s="284"/>
      <c r="E3" s="284"/>
      <c r="F3" s="284"/>
      <c r="G3" s="284"/>
      <c r="H3" s="284"/>
      <c r="I3" s="284"/>
      <c r="J3" s="284"/>
      <c r="K3" s="284"/>
      <c r="L3" s="284"/>
      <c r="M3" s="284"/>
      <c r="N3" s="284"/>
      <c r="O3" s="284"/>
      <c r="P3" s="284"/>
      <c r="R3" s="284" t="s">
        <v>199</v>
      </c>
      <c r="S3" s="284"/>
      <c r="T3" s="284"/>
      <c r="U3" s="284"/>
      <c r="V3" s="284"/>
      <c r="W3" s="284"/>
      <c r="X3" s="284"/>
      <c r="Y3" s="284"/>
      <c r="Z3" s="284"/>
      <c r="AA3" s="284"/>
      <c r="AB3" s="284"/>
      <c r="AC3" s="284"/>
      <c r="AD3" s="284"/>
      <c r="AE3" s="284"/>
      <c r="AF3" s="284"/>
      <c r="AH3" s="284" t="s">
        <v>199</v>
      </c>
      <c r="AI3" s="284"/>
      <c r="AJ3" s="284"/>
      <c r="AK3" s="284"/>
      <c r="AL3" s="284"/>
      <c r="AM3" s="284"/>
      <c r="AN3" s="284"/>
      <c r="AO3" s="284"/>
      <c r="AP3" s="284"/>
      <c r="AQ3" s="284"/>
      <c r="AR3" s="284"/>
      <c r="AS3" s="284"/>
      <c r="AT3" s="284"/>
      <c r="AU3" s="284"/>
      <c r="AV3" s="284"/>
      <c r="AX3" s="284" t="s">
        <v>199</v>
      </c>
      <c r="AY3" s="284"/>
      <c r="AZ3" s="284"/>
      <c r="BA3" s="284"/>
      <c r="BB3" s="284"/>
      <c r="BC3" s="284"/>
      <c r="BD3" s="284"/>
      <c r="BE3" s="284"/>
      <c r="BF3" s="284"/>
      <c r="BG3" s="284"/>
      <c r="BH3" s="284"/>
      <c r="BI3" s="284"/>
      <c r="BJ3" s="284"/>
      <c r="BK3" s="284"/>
      <c r="BL3" s="284"/>
      <c r="BN3" s="284" t="s">
        <v>199</v>
      </c>
      <c r="BO3" s="284"/>
      <c r="BP3" s="284"/>
      <c r="BQ3" s="284"/>
      <c r="BR3" s="284"/>
      <c r="BS3" s="284"/>
      <c r="BT3" s="284"/>
      <c r="BU3" s="284"/>
      <c r="BV3" s="284"/>
      <c r="BW3" s="284"/>
      <c r="BX3" s="284"/>
      <c r="BY3" s="284"/>
      <c r="BZ3" s="284"/>
      <c r="CA3" s="284"/>
      <c r="CB3" s="284"/>
      <c r="CD3" s="284" t="s">
        <v>199</v>
      </c>
      <c r="CE3" s="284"/>
      <c r="CF3" s="284"/>
      <c r="CG3" s="284"/>
      <c r="CH3" s="284"/>
      <c r="CI3" s="284"/>
      <c r="CJ3" s="284"/>
      <c r="CK3" s="284"/>
      <c r="CL3" s="284"/>
      <c r="CM3" s="284"/>
      <c r="CN3" s="284"/>
      <c r="CO3" s="284"/>
      <c r="CP3" s="284"/>
      <c r="CQ3" s="284"/>
      <c r="CR3" s="284"/>
    </row>
    <row r="4" spans="2:9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212</v>
      </c>
      <c r="AU4" s="149" t="s">
        <v>213</v>
      </c>
      <c r="AV4" s="149" t="s">
        <v>214</v>
      </c>
      <c r="AX4" s="149" t="s">
        <v>200</v>
      </c>
      <c r="AY4" s="149" t="s">
        <v>201</v>
      </c>
      <c r="AZ4" s="149" t="s">
        <v>202</v>
      </c>
      <c r="BA4" s="149" t="s">
        <v>203</v>
      </c>
      <c r="BB4" s="149" t="s">
        <v>204</v>
      </c>
      <c r="BC4" s="149" t="s">
        <v>205</v>
      </c>
      <c r="BD4" s="149" t="s">
        <v>206</v>
      </c>
      <c r="BE4" s="149" t="s">
        <v>207</v>
      </c>
      <c r="BF4" s="149" t="s">
        <v>208</v>
      </c>
      <c r="BG4" s="149" t="s">
        <v>209</v>
      </c>
      <c r="BH4" s="149" t="s">
        <v>210</v>
      </c>
      <c r="BI4" s="149" t="s">
        <v>211</v>
      </c>
      <c r="BJ4" s="149" t="s">
        <v>212</v>
      </c>
      <c r="BK4" s="149" t="s">
        <v>213</v>
      </c>
      <c r="BL4" s="149" t="s">
        <v>214</v>
      </c>
      <c r="BN4" s="149" t="s">
        <v>200</v>
      </c>
      <c r="BO4" s="149" t="s">
        <v>201</v>
      </c>
      <c r="BP4" s="149" t="s">
        <v>202</v>
      </c>
      <c r="BQ4" s="149" t="s">
        <v>203</v>
      </c>
      <c r="BR4" s="149" t="s">
        <v>204</v>
      </c>
      <c r="BS4" s="149" t="s">
        <v>205</v>
      </c>
      <c r="BT4" s="149" t="s">
        <v>206</v>
      </c>
      <c r="BU4" s="149" t="s">
        <v>207</v>
      </c>
      <c r="BV4" s="149" t="s">
        <v>208</v>
      </c>
      <c r="BW4" s="149" t="s">
        <v>209</v>
      </c>
      <c r="BX4" s="149" t="s">
        <v>210</v>
      </c>
      <c r="BY4" s="149" t="s">
        <v>211</v>
      </c>
      <c r="BZ4" s="149" t="s">
        <v>212</v>
      </c>
      <c r="CA4" s="149" t="s">
        <v>213</v>
      </c>
      <c r="CB4" s="149" t="s">
        <v>214</v>
      </c>
      <c r="CD4" s="149" t="s">
        <v>200</v>
      </c>
      <c r="CE4" s="149" t="s">
        <v>201</v>
      </c>
      <c r="CF4" s="149" t="s">
        <v>202</v>
      </c>
      <c r="CG4" s="149" t="s">
        <v>203</v>
      </c>
      <c r="CH4" s="149" t="s">
        <v>204</v>
      </c>
      <c r="CI4" s="149" t="s">
        <v>205</v>
      </c>
      <c r="CJ4" s="149" t="s">
        <v>206</v>
      </c>
      <c r="CK4" s="149" t="s">
        <v>207</v>
      </c>
      <c r="CL4" s="149" t="s">
        <v>208</v>
      </c>
      <c r="CM4" s="149" t="s">
        <v>209</v>
      </c>
      <c r="CN4" s="149" t="s">
        <v>210</v>
      </c>
      <c r="CO4" s="149" t="s">
        <v>211</v>
      </c>
      <c r="CP4" s="149" t="s">
        <v>212</v>
      </c>
      <c r="CQ4" s="149" t="s">
        <v>213</v>
      </c>
      <c r="CR4" s="149" t="s">
        <v>214</v>
      </c>
    </row>
    <row r="5" spans="2:96" s="116" customFormat="1" ht="17.25" customHeight="1" x14ac:dyDescent="0.25">
      <c r="B5" s="115">
        <f>50/54</f>
        <v>0.92592592592592593</v>
      </c>
      <c r="C5" s="115">
        <f>52/55</f>
        <v>0.94545454545454544</v>
      </c>
      <c r="D5" s="115"/>
      <c r="E5" s="115"/>
      <c r="F5" s="115"/>
      <c r="G5" s="115"/>
      <c r="H5" s="115"/>
      <c r="I5" s="115"/>
      <c r="J5" s="115"/>
      <c r="K5" s="115"/>
      <c r="L5" s="115"/>
      <c r="M5" s="115"/>
      <c r="N5" s="110">
        <f>+AVERAGE(B5:M5)</f>
        <v>0.93569023569023568</v>
      </c>
      <c r="O5" s="110">
        <v>0.85</v>
      </c>
      <c r="P5" s="110"/>
      <c r="R5" s="115">
        <v>1</v>
      </c>
      <c r="S5" s="115">
        <v>1</v>
      </c>
      <c r="T5" s="115"/>
      <c r="U5" s="115"/>
      <c r="V5" s="115"/>
      <c r="W5" s="115"/>
      <c r="X5" s="115"/>
      <c r="Y5" s="115"/>
      <c r="Z5" s="115"/>
      <c r="AA5" s="115"/>
      <c r="AB5" s="115"/>
      <c r="AC5" s="115"/>
      <c r="AD5" s="110">
        <f>+AVERAGE(R5:AC5)</f>
        <v>1</v>
      </c>
      <c r="AE5" s="110">
        <v>1</v>
      </c>
      <c r="AF5" s="110"/>
      <c r="AH5" s="115">
        <v>1</v>
      </c>
      <c r="AI5" s="115">
        <v>1</v>
      </c>
      <c r="AJ5" s="115"/>
      <c r="AK5" s="115"/>
      <c r="AL5" s="115"/>
      <c r="AM5" s="115"/>
      <c r="AN5" s="115"/>
      <c r="AO5" s="115"/>
      <c r="AP5" s="115"/>
      <c r="AQ5" s="115"/>
      <c r="AR5" s="115"/>
      <c r="AS5" s="115"/>
      <c r="AT5" s="110">
        <f>+AVERAGE(AH5:AS5)</f>
        <v>1</v>
      </c>
      <c r="AU5" s="110">
        <v>1</v>
      </c>
      <c r="AV5" s="110"/>
      <c r="AX5" s="115">
        <v>1</v>
      </c>
      <c r="AY5" s="115">
        <v>1</v>
      </c>
      <c r="AZ5" s="115"/>
      <c r="BA5" s="115"/>
      <c r="BB5" s="115"/>
      <c r="BC5" s="115"/>
      <c r="BD5" s="115"/>
      <c r="BE5" s="115"/>
      <c r="BF5" s="115"/>
      <c r="BG5" s="115"/>
      <c r="BH5" s="115"/>
      <c r="BI5" s="115"/>
      <c r="BJ5" s="110">
        <f>+AVERAGE(AX5:BI5)</f>
        <v>1</v>
      </c>
      <c r="BK5" s="110">
        <v>1</v>
      </c>
      <c r="BL5" s="110"/>
      <c r="BN5" s="115">
        <v>0.92300000000000004</v>
      </c>
      <c r="BO5" s="115">
        <v>0.96199999999999997</v>
      </c>
      <c r="BP5" s="115"/>
      <c r="BQ5" s="115"/>
      <c r="BR5" s="115"/>
      <c r="BS5" s="115"/>
      <c r="BT5" s="115"/>
      <c r="BU5" s="115"/>
      <c r="BV5" s="115"/>
      <c r="BW5" s="115"/>
      <c r="BX5" s="115"/>
      <c r="BY5" s="115"/>
      <c r="BZ5" s="110">
        <f>+AVERAGE(BN5:BY5)</f>
        <v>0.9425</v>
      </c>
      <c r="CA5" s="110">
        <v>1</v>
      </c>
      <c r="CB5" s="110"/>
      <c r="CD5" s="115">
        <v>1</v>
      </c>
      <c r="CE5" s="115">
        <v>0.97499999999999998</v>
      </c>
      <c r="CF5" s="115"/>
      <c r="CG5" s="115"/>
      <c r="CH5" s="115"/>
      <c r="CI5" s="115"/>
      <c r="CJ5" s="115"/>
      <c r="CK5" s="115"/>
      <c r="CL5" s="115"/>
      <c r="CM5" s="115"/>
      <c r="CN5" s="115"/>
      <c r="CO5" s="115"/>
      <c r="CP5" s="110">
        <f>+AVERAGE(CD5:CO5)</f>
        <v>0.98750000000000004</v>
      </c>
      <c r="CQ5" s="110">
        <v>1</v>
      </c>
      <c r="CR5" s="110"/>
    </row>
    <row r="6" spans="2:96" s="104" customFormat="1" ht="2.25" customHeight="1" x14ac:dyDescent="0.2">
      <c r="B6" s="120">
        <f>+$O$5</f>
        <v>0.85</v>
      </c>
      <c r="C6" s="121">
        <f t="shared" ref="C6:M6" si="0">+$O$5</f>
        <v>0.85</v>
      </c>
      <c r="D6" s="121">
        <f t="shared" si="0"/>
        <v>0.85</v>
      </c>
      <c r="E6" s="121">
        <f t="shared" si="0"/>
        <v>0.85</v>
      </c>
      <c r="F6" s="121">
        <f t="shared" si="0"/>
        <v>0.85</v>
      </c>
      <c r="G6" s="121">
        <f t="shared" si="0"/>
        <v>0.85</v>
      </c>
      <c r="H6" s="121">
        <f t="shared" si="0"/>
        <v>0.85</v>
      </c>
      <c r="I6" s="121">
        <f t="shared" si="0"/>
        <v>0.85</v>
      </c>
      <c r="J6" s="121">
        <f t="shared" si="0"/>
        <v>0.85</v>
      </c>
      <c r="K6" s="121">
        <f t="shared" si="0"/>
        <v>0.85</v>
      </c>
      <c r="L6" s="121">
        <f t="shared" si="0"/>
        <v>0.85</v>
      </c>
      <c r="M6" s="121">
        <f t="shared" si="0"/>
        <v>0.85</v>
      </c>
      <c r="N6" s="118"/>
      <c r="O6" s="118"/>
      <c r="P6" s="119"/>
      <c r="R6" s="120">
        <f>+$AE$5</f>
        <v>1</v>
      </c>
      <c r="S6" s="121">
        <f>+$AE$5</f>
        <v>1</v>
      </c>
      <c r="T6" s="121">
        <f t="shared" ref="T6:AC6" si="1">+$AE$5</f>
        <v>1</v>
      </c>
      <c r="U6" s="121">
        <f t="shared" si="1"/>
        <v>1</v>
      </c>
      <c r="V6" s="121">
        <f t="shared" si="1"/>
        <v>1</v>
      </c>
      <c r="W6" s="121">
        <f t="shared" si="1"/>
        <v>1</v>
      </c>
      <c r="X6" s="121">
        <f t="shared" si="1"/>
        <v>1</v>
      </c>
      <c r="Y6" s="121">
        <f t="shared" si="1"/>
        <v>1</v>
      </c>
      <c r="Z6" s="121">
        <f t="shared" si="1"/>
        <v>1</v>
      </c>
      <c r="AA6" s="121">
        <f t="shared" si="1"/>
        <v>1</v>
      </c>
      <c r="AB6" s="121">
        <f t="shared" si="1"/>
        <v>1</v>
      </c>
      <c r="AC6" s="121">
        <f t="shared" si="1"/>
        <v>1</v>
      </c>
      <c r="AD6" s="118"/>
      <c r="AE6" s="118"/>
      <c r="AF6" s="119"/>
      <c r="AH6" s="120">
        <f>+$AE$5</f>
        <v>1</v>
      </c>
      <c r="AI6" s="121">
        <f>+$AE$5</f>
        <v>1</v>
      </c>
      <c r="AJ6" s="121">
        <f t="shared" ref="AJ6:AS6" si="2">+$AE$5</f>
        <v>1</v>
      </c>
      <c r="AK6" s="121">
        <f t="shared" si="2"/>
        <v>1</v>
      </c>
      <c r="AL6" s="121">
        <f t="shared" si="2"/>
        <v>1</v>
      </c>
      <c r="AM6" s="121">
        <f t="shared" si="2"/>
        <v>1</v>
      </c>
      <c r="AN6" s="121">
        <f t="shared" si="2"/>
        <v>1</v>
      </c>
      <c r="AO6" s="121">
        <f t="shared" si="2"/>
        <v>1</v>
      </c>
      <c r="AP6" s="121">
        <f t="shared" si="2"/>
        <v>1</v>
      </c>
      <c r="AQ6" s="121">
        <f t="shared" si="2"/>
        <v>1</v>
      </c>
      <c r="AR6" s="121">
        <f t="shared" si="2"/>
        <v>1</v>
      </c>
      <c r="AS6" s="121">
        <f t="shared" si="2"/>
        <v>1</v>
      </c>
      <c r="AT6" s="118"/>
      <c r="AU6" s="118"/>
      <c r="AV6" s="119"/>
      <c r="AX6" s="120">
        <f>+$AE$5</f>
        <v>1</v>
      </c>
      <c r="AY6" s="121">
        <f>+$AE$5</f>
        <v>1</v>
      </c>
      <c r="AZ6" s="121">
        <f t="shared" ref="AZ6:BI6" si="3">+$AE$5</f>
        <v>1</v>
      </c>
      <c r="BA6" s="121">
        <f t="shared" si="3"/>
        <v>1</v>
      </c>
      <c r="BB6" s="121">
        <f t="shared" si="3"/>
        <v>1</v>
      </c>
      <c r="BC6" s="121">
        <f t="shared" si="3"/>
        <v>1</v>
      </c>
      <c r="BD6" s="121">
        <f t="shared" si="3"/>
        <v>1</v>
      </c>
      <c r="BE6" s="121">
        <f t="shared" si="3"/>
        <v>1</v>
      </c>
      <c r="BF6" s="121">
        <f t="shared" si="3"/>
        <v>1</v>
      </c>
      <c r="BG6" s="121">
        <f t="shared" si="3"/>
        <v>1</v>
      </c>
      <c r="BH6" s="121">
        <f t="shared" si="3"/>
        <v>1</v>
      </c>
      <c r="BI6" s="121">
        <f t="shared" si="3"/>
        <v>1</v>
      </c>
      <c r="BJ6" s="118"/>
      <c r="BK6" s="118"/>
      <c r="BL6" s="119"/>
      <c r="BN6" s="120">
        <f>+$AE$5</f>
        <v>1</v>
      </c>
      <c r="BO6" s="121">
        <f>+$AE$5</f>
        <v>1</v>
      </c>
      <c r="BP6" s="121">
        <f t="shared" ref="BP6:BY6" si="4">+$AE$5</f>
        <v>1</v>
      </c>
      <c r="BQ6" s="121">
        <f t="shared" si="4"/>
        <v>1</v>
      </c>
      <c r="BR6" s="121">
        <f t="shared" si="4"/>
        <v>1</v>
      </c>
      <c r="BS6" s="121">
        <f t="shared" si="4"/>
        <v>1</v>
      </c>
      <c r="BT6" s="121">
        <f t="shared" si="4"/>
        <v>1</v>
      </c>
      <c r="BU6" s="121">
        <f t="shared" si="4"/>
        <v>1</v>
      </c>
      <c r="BV6" s="121">
        <f t="shared" si="4"/>
        <v>1</v>
      </c>
      <c r="BW6" s="121">
        <f t="shared" si="4"/>
        <v>1</v>
      </c>
      <c r="BX6" s="121">
        <f t="shared" si="4"/>
        <v>1</v>
      </c>
      <c r="BY6" s="121">
        <f t="shared" si="4"/>
        <v>1</v>
      </c>
      <c r="BZ6" s="118"/>
      <c r="CA6" s="118"/>
      <c r="CB6" s="119"/>
      <c r="CD6" s="120">
        <f>+$AE$5</f>
        <v>1</v>
      </c>
      <c r="CE6" s="121">
        <f>+$AE$5</f>
        <v>1</v>
      </c>
      <c r="CF6" s="121">
        <f t="shared" ref="CF6:CO6" si="5">+$AE$5</f>
        <v>1</v>
      </c>
      <c r="CG6" s="121">
        <f t="shared" si="5"/>
        <v>1</v>
      </c>
      <c r="CH6" s="121">
        <f t="shared" si="5"/>
        <v>1</v>
      </c>
      <c r="CI6" s="121">
        <f t="shared" si="5"/>
        <v>1</v>
      </c>
      <c r="CJ6" s="121">
        <f t="shared" si="5"/>
        <v>1</v>
      </c>
      <c r="CK6" s="121">
        <f t="shared" si="5"/>
        <v>1</v>
      </c>
      <c r="CL6" s="121">
        <f t="shared" si="5"/>
        <v>1</v>
      </c>
      <c r="CM6" s="121">
        <f t="shared" si="5"/>
        <v>1</v>
      </c>
      <c r="CN6" s="121">
        <f t="shared" si="5"/>
        <v>1</v>
      </c>
      <c r="CO6" s="121">
        <f t="shared" si="5"/>
        <v>1</v>
      </c>
      <c r="CP6" s="118"/>
      <c r="CQ6" s="118"/>
      <c r="CR6" s="119"/>
    </row>
    <row r="7" spans="2:96" s="104" customFormat="1" x14ac:dyDescent="0.25">
      <c r="B7" s="277"/>
      <c r="C7" s="278"/>
      <c r="D7" s="278"/>
      <c r="E7" s="278"/>
      <c r="F7" s="278"/>
      <c r="G7" s="278"/>
      <c r="H7" s="278"/>
      <c r="I7" s="278"/>
      <c r="J7" s="278"/>
      <c r="K7" s="278"/>
      <c r="L7" s="278"/>
      <c r="M7" s="278"/>
      <c r="N7" s="278"/>
      <c r="O7" s="278"/>
      <c r="P7" s="279"/>
      <c r="R7" s="277"/>
      <c r="S7" s="278"/>
      <c r="T7" s="278"/>
      <c r="U7" s="278"/>
      <c r="V7" s="278"/>
      <c r="W7" s="278"/>
      <c r="X7" s="278"/>
      <c r="Y7" s="278"/>
      <c r="Z7" s="278"/>
      <c r="AA7" s="278"/>
      <c r="AB7" s="278"/>
      <c r="AC7" s="278"/>
      <c r="AD7" s="278"/>
      <c r="AE7" s="278"/>
      <c r="AF7" s="279"/>
      <c r="AH7" s="277"/>
      <c r="AI7" s="278"/>
      <c r="AJ7" s="278"/>
      <c r="AK7" s="278"/>
      <c r="AL7" s="278"/>
      <c r="AM7" s="278"/>
      <c r="AN7" s="278"/>
      <c r="AO7" s="278"/>
      <c r="AP7" s="278"/>
      <c r="AQ7" s="278"/>
      <c r="AR7" s="278"/>
      <c r="AS7" s="278"/>
      <c r="AT7" s="278"/>
      <c r="AU7" s="278"/>
      <c r="AV7" s="279"/>
      <c r="AX7" s="277"/>
      <c r="AY7" s="278"/>
      <c r="AZ7" s="278"/>
      <c r="BA7" s="278"/>
      <c r="BB7" s="278"/>
      <c r="BC7" s="278"/>
      <c r="BD7" s="278"/>
      <c r="BE7" s="278"/>
      <c r="BF7" s="278"/>
      <c r="BG7" s="278"/>
      <c r="BH7" s="278"/>
      <c r="BI7" s="278"/>
      <c r="BJ7" s="278"/>
      <c r="BK7" s="278"/>
      <c r="BL7" s="279"/>
      <c r="BN7" s="277"/>
      <c r="BO7" s="278"/>
      <c r="BP7" s="278"/>
      <c r="BQ7" s="278"/>
      <c r="BR7" s="278"/>
      <c r="BS7" s="278"/>
      <c r="BT7" s="278"/>
      <c r="BU7" s="278"/>
      <c r="BV7" s="278"/>
      <c r="BW7" s="278"/>
      <c r="BX7" s="278"/>
      <c r="BY7" s="278"/>
      <c r="BZ7" s="278"/>
      <c r="CA7" s="278"/>
      <c r="CB7" s="279"/>
      <c r="CD7" s="277"/>
      <c r="CE7" s="278"/>
      <c r="CF7" s="278"/>
      <c r="CG7" s="278"/>
      <c r="CH7" s="278"/>
      <c r="CI7" s="278"/>
      <c r="CJ7" s="278"/>
      <c r="CK7" s="278"/>
      <c r="CL7" s="278"/>
      <c r="CM7" s="278"/>
      <c r="CN7" s="278"/>
      <c r="CO7" s="278"/>
      <c r="CP7" s="278"/>
      <c r="CQ7" s="278"/>
      <c r="CR7" s="279"/>
    </row>
    <row r="8" spans="2:96" s="104" customFormat="1" x14ac:dyDescent="0.25">
      <c r="B8" s="277"/>
      <c r="C8" s="278"/>
      <c r="D8" s="278"/>
      <c r="E8" s="278"/>
      <c r="F8" s="278"/>
      <c r="G8" s="278"/>
      <c r="H8" s="278"/>
      <c r="I8" s="278"/>
      <c r="J8" s="278"/>
      <c r="K8" s="278"/>
      <c r="L8" s="278"/>
      <c r="M8" s="278"/>
      <c r="N8" s="278"/>
      <c r="O8" s="278"/>
      <c r="P8" s="279"/>
      <c r="R8" s="277"/>
      <c r="S8" s="278"/>
      <c r="T8" s="278"/>
      <c r="U8" s="278"/>
      <c r="V8" s="278"/>
      <c r="W8" s="278"/>
      <c r="X8" s="278"/>
      <c r="Y8" s="278"/>
      <c r="Z8" s="278"/>
      <c r="AA8" s="278"/>
      <c r="AB8" s="278"/>
      <c r="AC8" s="278"/>
      <c r="AD8" s="278"/>
      <c r="AE8" s="278"/>
      <c r="AF8" s="279"/>
      <c r="AH8" s="277"/>
      <c r="AI8" s="278"/>
      <c r="AJ8" s="278"/>
      <c r="AK8" s="278"/>
      <c r="AL8" s="278"/>
      <c r="AM8" s="278"/>
      <c r="AN8" s="278"/>
      <c r="AO8" s="278"/>
      <c r="AP8" s="278"/>
      <c r="AQ8" s="278"/>
      <c r="AR8" s="278"/>
      <c r="AS8" s="278"/>
      <c r="AT8" s="278"/>
      <c r="AU8" s="278"/>
      <c r="AV8" s="279"/>
      <c r="AX8" s="277"/>
      <c r="AY8" s="278"/>
      <c r="AZ8" s="278"/>
      <c r="BA8" s="278"/>
      <c r="BB8" s="278"/>
      <c r="BC8" s="278"/>
      <c r="BD8" s="278"/>
      <c r="BE8" s="278"/>
      <c r="BF8" s="278"/>
      <c r="BG8" s="278"/>
      <c r="BH8" s="278"/>
      <c r="BI8" s="278"/>
      <c r="BJ8" s="278"/>
      <c r="BK8" s="278"/>
      <c r="BL8" s="279"/>
      <c r="BN8" s="277"/>
      <c r="BO8" s="278"/>
      <c r="BP8" s="278"/>
      <c r="BQ8" s="278"/>
      <c r="BR8" s="278"/>
      <c r="BS8" s="278"/>
      <c r="BT8" s="278"/>
      <c r="BU8" s="278"/>
      <c r="BV8" s="278"/>
      <c r="BW8" s="278"/>
      <c r="BX8" s="278"/>
      <c r="BY8" s="278"/>
      <c r="BZ8" s="278"/>
      <c r="CA8" s="278"/>
      <c r="CB8" s="279"/>
      <c r="CD8" s="277"/>
      <c r="CE8" s="278"/>
      <c r="CF8" s="278"/>
      <c r="CG8" s="278"/>
      <c r="CH8" s="278"/>
      <c r="CI8" s="278"/>
      <c r="CJ8" s="278"/>
      <c r="CK8" s="278"/>
      <c r="CL8" s="278"/>
      <c r="CM8" s="278"/>
      <c r="CN8" s="278"/>
      <c r="CO8" s="278"/>
      <c r="CP8" s="278"/>
      <c r="CQ8" s="278"/>
      <c r="CR8" s="279"/>
    </row>
    <row r="9" spans="2:96" s="104" customFormat="1" x14ac:dyDescent="0.25">
      <c r="B9" s="277"/>
      <c r="C9" s="278"/>
      <c r="D9" s="278"/>
      <c r="E9" s="278"/>
      <c r="F9" s="278"/>
      <c r="G9" s="278"/>
      <c r="H9" s="278"/>
      <c r="I9" s="278"/>
      <c r="J9" s="278"/>
      <c r="K9" s="278"/>
      <c r="L9" s="278"/>
      <c r="M9" s="278"/>
      <c r="N9" s="278"/>
      <c r="O9" s="278"/>
      <c r="P9" s="279"/>
      <c r="R9" s="277"/>
      <c r="S9" s="278"/>
      <c r="T9" s="278"/>
      <c r="U9" s="278"/>
      <c r="V9" s="278"/>
      <c r="W9" s="278"/>
      <c r="X9" s="278"/>
      <c r="Y9" s="278"/>
      <c r="Z9" s="278"/>
      <c r="AA9" s="278"/>
      <c r="AB9" s="278"/>
      <c r="AC9" s="278"/>
      <c r="AD9" s="278"/>
      <c r="AE9" s="278"/>
      <c r="AF9" s="279"/>
      <c r="AH9" s="277"/>
      <c r="AI9" s="278"/>
      <c r="AJ9" s="278"/>
      <c r="AK9" s="278"/>
      <c r="AL9" s="278"/>
      <c r="AM9" s="278"/>
      <c r="AN9" s="278"/>
      <c r="AO9" s="278"/>
      <c r="AP9" s="278"/>
      <c r="AQ9" s="278"/>
      <c r="AR9" s="278"/>
      <c r="AS9" s="278"/>
      <c r="AT9" s="278"/>
      <c r="AU9" s="278"/>
      <c r="AV9" s="279"/>
      <c r="AX9" s="277"/>
      <c r="AY9" s="278"/>
      <c r="AZ9" s="278"/>
      <c r="BA9" s="278"/>
      <c r="BB9" s="278"/>
      <c r="BC9" s="278"/>
      <c r="BD9" s="278"/>
      <c r="BE9" s="278"/>
      <c r="BF9" s="278"/>
      <c r="BG9" s="278"/>
      <c r="BH9" s="278"/>
      <c r="BI9" s="278"/>
      <c r="BJ9" s="278"/>
      <c r="BK9" s="278"/>
      <c r="BL9" s="279"/>
      <c r="BN9" s="277"/>
      <c r="BO9" s="278"/>
      <c r="BP9" s="278"/>
      <c r="BQ9" s="278"/>
      <c r="BR9" s="278"/>
      <c r="BS9" s="278"/>
      <c r="BT9" s="278"/>
      <c r="BU9" s="278"/>
      <c r="BV9" s="278"/>
      <c r="BW9" s="278"/>
      <c r="BX9" s="278"/>
      <c r="BY9" s="278"/>
      <c r="BZ9" s="278"/>
      <c r="CA9" s="278"/>
      <c r="CB9" s="279"/>
      <c r="CD9" s="277"/>
      <c r="CE9" s="278"/>
      <c r="CF9" s="278"/>
      <c r="CG9" s="278"/>
      <c r="CH9" s="278"/>
      <c r="CI9" s="278"/>
      <c r="CJ9" s="278"/>
      <c r="CK9" s="278"/>
      <c r="CL9" s="278"/>
      <c r="CM9" s="278"/>
      <c r="CN9" s="278"/>
      <c r="CO9" s="278"/>
      <c r="CP9" s="278"/>
      <c r="CQ9" s="278"/>
      <c r="CR9" s="279"/>
    </row>
    <row r="10" spans="2:96" s="104" customFormat="1" x14ac:dyDescent="0.25">
      <c r="B10" s="277"/>
      <c r="C10" s="278"/>
      <c r="D10" s="278"/>
      <c r="E10" s="278"/>
      <c r="F10" s="278"/>
      <c r="G10" s="278"/>
      <c r="H10" s="278"/>
      <c r="I10" s="278"/>
      <c r="J10" s="278"/>
      <c r="K10" s="278"/>
      <c r="L10" s="278"/>
      <c r="M10" s="278"/>
      <c r="N10" s="278"/>
      <c r="O10" s="278"/>
      <c r="P10" s="279"/>
      <c r="R10" s="277"/>
      <c r="S10" s="278"/>
      <c r="T10" s="278"/>
      <c r="U10" s="278"/>
      <c r="V10" s="278"/>
      <c r="W10" s="278"/>
      <c r="X10" s="278"/>
      <c r="Y10" s="278"/>
      <c r="Z10" s="278"/>
      <c r="AA10" s="278"/>
      <c r="AB10" s="278"/>
      <c r="AC10" s="278"/>
      <c r="AD10" s="278"/>
      <c r="AE10" s="278"/>
      <c r="AF10" s="279"/>
      <c r="AH10" s="277"/>
      <c r="AI10" s="278"/>
      <c r="AJ10" s="278"/>
      <c r="AK10" s="278"/>
      <c r="AL10" s="278"/>
      <c r="AM10" s="278"/>
      <c r="AN10" s="278"/>
      <c r="AO10" s="278"/>
      <c r="AP10" s="278"/>
      <c r="AQ10" s="278"/>
      <c r="AR10" s="278"/>
      <c r="AS10" s="278"/>
      <c r="AT10" s="278"/>
      <c r="AU10" s="278"/>
      <c r="AV10" s="279"/>
      <c r="AX10" s="277"/>
      <c r="AY10" s="278"/>
      <c r="AZ10" s="278"/>
      <c r="BA10" s="278"/>
      <c r="BB10" s="278"/>
      <c r="BC10" s="278"/>
      <c r="BD10" s="278"/>
      <c r="BE10" s="278"/>
      <c r="BF10" s="278"/>
      <c r="BG10" s="278"/>
      <c r="BH10" s="278"/>
      <c r="BI10" s="278"/>
      <c r="BJ10" s="278"/>
      <c r="BK10" s="278"/>
      <c r="BL10" s="279"/>
      <c r="BN10" s="277"/>
      <c r="BO10" s="278"/>
      <c r="BP10" s="278"/>
      <c r="BQ10" s="278"/>
      <c r="BR10" s="278"/>
      <c r="BS10" s="278"/>
      <c r="BT10" s="278"/>
      <c r="BU10" s="278"/>
      <c r="BV10" s="278"/>
      <c r="BW10" s="278"/>
      <c r="BX10" s="278"/>
      <c r="BY10" s="278"/>
      <c r="BZ10" s="278"/>
      <c r="CA10" s="278"/>
      <c r="CB10" s="279"/>
      <c r="CD10" s="277"/>
      <c r="CE10" s="278"/>
      <c r="CF10" s="278"/>
      <c r="CG10" s="278"/>
      <c r="CH10" s="278"/>
      <c r="CI10" s="278"/>
      <c r="CJ10" s="278"/>
      <c r="CK10" s="278"/>
      <c r="CL10" s="278"/>
      <c r="CM10" s="278"/>
      <c r="CN10" s="278"/>
      <c r="CO10" s="278"/>
      <c r="CP10" s="278"/>
      <c r="CQ10" s="278"/>
      <c r="CR10" s="279"/>
    </row>
    <row r="11" spans="2:96" s="104" customFormat="1" x14ac:dyDescent="0.25">
      <c r="B11" s="277"/>
      <c r="C11" s="278"/>
      <c r="D11" s="278"/>
      <c r="E11" s="278"/>
      <c r="F11" s="278"/>
      <c r="G11" s="278"/>
      <c r="H11" s="278"/>
      <c r="I11" s="278"/>
      <c r="J11" s="278"/>
      <c r="K11" s="278"/>
      <c r="L11" s="278"/>
      <c r="M11" s="278"/>
      <c r="N11" s="278"/>
      <c r="O11" s="278"/>
      <c r="P11" s="279"/>
      <c r="R11" s="277"/>
      <c r="S11" s="278"/>
      <c r="T11" s="278"/>
      <c r="U11" s="278"/>
      <c r="V11" s="278"/>
      <c r="W11" s="278"/>
      <c r="X11" s="278"/>
      <c r="Y11" s="278"/>
      <c r="Z11" s="278"/>
      <c r="AA11" s="278"/>
      <c r="AB11" s="278"/>
      <c r="AC11" s="278"/>
      <c r="AD11" s="278"/>
      <c r="AE11" s="278"/>
      <c r="AF11" s="279"/>
      <c r="AH11" s="277"/>
      <c r="AI11" s="278"/>
      <c r="AJ11" s="278"/>
      <c r="AK11" s="278"/>
      <c r="AL11" s="278"/>
      <c r="AM11" s="278"/>
      <c r="AN11" s="278"/>
      <c r="AO11" s="278"/>
      <c r="AP11" s="278"/>
      <c r="AQ11" s="278"/>
      <c r="AR11" s="278"/>
      <c r="AS11" s="278"/>
      <c r="AT11" s="278"/>
      <c r="AU11" s="278"/>
      <c r="AV11" s="279"/>
      <c r="AX11" s="277"/>
      <c r="AY11" s="278"/>
      <c r="AZ11" s="278"/>
      <c r="BA11" s="278"/>
      <c r="BB11" s="278"/>
      <c r="BC11" s="278"/>
      <c r="BD11" s="278"/>
      <c r="BE11" s="278"/>
      <c r="BF11" s="278"/>
      <c r="BG11" s="278"/>
      <c r="BH11" s="278"/>
      <c r="BI11" s="278"/>
      <c r="BJ11" s="278"/>
      <c r="BK11" s="278"/>
      <c r="BL11" s="279"/>
      <c r="BN11" s="277"/>
      <c r="BO11" s="278"/>
      <c r="BP11" s="278"/>
      <c r="BQ11" s="278"/>
      <c r="BR11" s="278"/>
      <c r="BS11" s="278"/>
      <c r="BT11" s="278"/>
      <c r="BU11" s="278"/>
      <c r="BV11" s="278"/>
      <c r="BW11" s="278"/>
      <c r="BX11" s="278"/>
      <c r="BY11" s="278"/>
      <c r="BZ11" s="278"/>
      <c r="CA11" s="278"/>
      <c r="CB11" s="279"/>
      <c r="CD11" s="277"/>
      <c r="CE11" s="278"/>
      <c r="CF11" s="278"/>
      <c r="CG11" s="278"/>
      <c r="CH11" s="278"/>
      <c r="CI11" s="278"/>
      <c r="CJ11" s="278"/>
      <c r="CK11" s="278"/>
      <c r="CL11" s="278"/>
      <c r="CM11" s="278"/>
      <c r="CN11" s="278"/>
      <c r="CO11" s="278"/>
      <c r="CP11" s="278"/>
      <c r="CQ11" s="278"/>
      <c r="CR11" s="279"/>
    </row>
    <row r="12" spans="2:96" s="104" customFormat="1" x14ac:dyDescent="0.25">
      <c r="B12" s="277"/>
      <c r="C12" s="278"/>
      <c r="D12" s="278"/>
      <c r="E12" s="278"/>
      <c r="F12" s="278"/>
      <c r="G12" s="278"/>
      <c r="H12" s="278"/>
      <c r="I12" s="278"/>
      <c r="J12" s="278"/>
      <c r="K12" s="278"/>
      <c r="L12" s="278"/>
      <c r="M12" s="278"/>
      <c r="N12" s="278"/>
      <c r="O12" s="278"/>
      <c r="P12" s="279"/>
      <c r="R12" s="277"/>
      <c r="S12" s="278"/>
      <c r="T12" s="278"/>
      <c r="U12" s="278"/>
      <c r="V12" s="278"/>
      <c r="W12" s="278"/>
      <c r="X12" s="278"/>
      <c r="Y12" s="278"/>
      <c r="Z12" s="278"/>
      <c r="AA12" s="278"/>
      <c r="AB12" s="278"/>
      <c r="AC12" s="278"/>
      <c r="AD12" s="278"/>
      <c r="AE12" s="278"/>
      <c r="AF12" s="279"/>
      <c r="AH12" s="277"/>
      <c r="AI12" s="278"/>
      <c r="AJ12" s="278"/>
      <c r="AK12" s="278"/>
      <c r="AL12" s="278"/>
      <c r="AM12" s="278"/>
      <c r="AN12" s="278"/>
      <c r="AO12" s="278"/>
      <c r="AP12" s="278"/>
      <c r="AQ12" s="278"/>
      <c r="AR12" s="278"/>
      <c r="AS12" s="278"/>
      <c r="AT12" s="278"/>
      <c r="AU12" s="278"/>
      <c r="AV12" s="279"/>
      <c r="AX12" s="277"/>
      <c r="AY12" s="278"/>
      <c r="AZ12" s="278"/>
      <c r="BA12" s="278"/>
      <c r="BB12" s="278"/>
      <c r="BC12" s="278"/>
      <c r="BD12" s="278"/>
      <c r="BE12" s="278"/>
      <c r="BF12" s="278"/>
      <c r="BG12" s="278"/>
      <c r="BH12" s="278"/>
      <c r="BI12" s="278"/>
      <c r="BJ12" s="278"/>
      <c r="BK12" s="278"/>
      <c r="BL12" s="279"/>
      <c r="BN12" s="277"/>
      <c r="BO12" s="278"/>
      <c r="BP12" s="278"/>
      <c r="BQ12" s="278"/>
      <c r="BR12" s="278"/>
      <c r="BS12" s="278"/>
      <c r="BT12" s="278"/>
      <c r="BU12" s="278"/>
      <c r="BV12" s="278"/>
      <c r="BW12" s="278"/>
      <c r="BX12" s="278"/>
      <c r="BY12" s="278"/>
      <c r="BZ12" s="278"/>
      <c r="CA12" s="278"/>
      <c r="CB12" s="279"/>
      <c r="CD12" s="277"/>
      <c r="CE12" s="278"/>
      <c r="CF12" s="278"/>
      <c r="CG12" s="278"/>
      <c r="CH12" s="278"/>
      <c r="CI12" s="278"/>
      <c r="CJ12" s="278"/>
      <c r="CK12" s="278"/>
      <c r="CL12" s="278"/>
      <c r="CM12" s="278"/>
      <c r="CN12" s="278"/>
      <c r="CO12" s="278"/>
      <c r="CP12" s="278"/>
      <c r="CQ12" s="278"/>
      <c r="CR12" s="279"/>
    </row>
    <row r="13" spans="2:96" s="104" customFormat="1" x14ac:dyDescent="0.25">
      <c r="B13" s="277"/>
      <c r="C13" s="278"/>
      <c r="D13" s="278"/>
      <c r="E13" s="278"/>
      <c r="F13" s="278"/>
      <c r="G13" s="278"/>
      <c r="H13" s="278"/>
      <c r="I13" s="278"/>
      <c r="J13" s="278"/>
      <c r="K13" s="278"/>
      <c r="L13" s="278"/>
      <c r="M13" s="278"/>
      <c r="N13" s="278"/>
      <c r="O13" s="278"/>
      <c r="P13" s="279"/>
      <c r="R13" s="277"/>
      <c r="S13" s="278"/>
      <c r="T13" s="278"/>
      <c r="U13" s="278"/>
      <c r="V13" s="278"/>
      <c r="W13" s="278"/>
      <c r="X13" s="278"/>
      <c r="Y13" s="278"/>
      <c r="Z13" s="278"/>
      <c r="AA13" s="278"/>
      <c r="AB13" s="278"/>
      <c r="AC13" s="278"/>
      <c r="AD13" s="278"/>
      <c r="AE13" s="278"/>
      <c r="AF13" s="279"/>
      <c r="AH13" s="277"/>
      <c r="AI13" s="278"/>
      <c r="AJ13" s="278"/>
      <c r="AK13" s="278"/>
      <c r="AL13" s="278"/>
      <c r="AM13" s="278"/>
      <c r="AN13" s="278"/>
      <c r="AO13" s="278"/>
      <c r="AP13" s="278"/>
      <c r="AQ13" s="278"/>
      <c r="AR13" s="278"/>
      <c r="AS13" s="278"/>
      <c r="AT13" s="278"/>
      <c r="AU13" s="278"/>
      <c r="AV13" s="279"/>
      <c r="AX13" s="277"/>
      <c r="AY13" s="278"/>
      <c r="AZ13" s="278"/>
      <c r="BA13" s="278"/>
      <c r="BB13" s="278"/>
      <c r="BC13" s="278"/>
      <c r="BD13" s="278"/>
      <c r="BE13" s="278"/>
      <c r="BF13" s="278"/>
      <c r="BG13" s="278"/>
      <c r="BH13" s="278"/>
      <c r="BI13" s="278"/>
      <c r="BJ13" s="278"/>
      <c r="BK13" s="278"/>
      <c r="BL13" s="279"/>
      <c r="BN13" s="277"/>
      <c r="BO13" s="278"/>
      <c r="BP13" s="278"/>
      <c r="BQ13" s="278"/>
      <c r="BR13" s="278"/>
      <c r="BS13" s="278"/>
      <c r="BT13" s="278"/>
      <c r="BU13" s="278"/>
      <c r="BV13" s="278"/>
      <c r="BW13" s="278"/>
      <c r="BX13" s="278"/>
      <c r="BY13" s="278"/>
      <c r="BZ13" s="278"/>
      <c r="CA13" s="278"/>
      <c r="CB13" s="279"/>
      <c r="CD13" s="277"/>
      <c r="CE13" s="278"/>
      <c r="CF13" s="278"/>
      <c r="CG13" s="278"/>
      <c r="CH13" s="278"/>
      <c r="CI13" s="278"/>
      <c r="CJ13" s="278"/>
      <c r="CK13" s="278"/>
      <c r="CL13" s="278"/>
      <c r="CM13" s="278"/>
      <c r="CN13" s="278"/>
      <c r="CO13" s="278"/>
      <c r="CP13" s="278"/>
      <c r="CQ13" s="278"/>
      <c r="CR13" s="279"/>
    </row>
    <row r="14" spans="2:96" s="104" customFormat="1" x14ac:dyDescent="0.25">
      <c r="B14" s="277"/>
      <c r="C14" s="278"/>
      <c r="D14" s="278"/>
      <c r="E14" s="278"/>
      <c r="F14" s="278"/>
      <c r="G14" s="278"/>
      <c r="H14" s="278"/>
      <c r="I14" s="278"/>
      <c r="J14" s="278"/>
      <c r="K14" s="278"/>
      <c r="L14" s="278"/>
      <c r="M14" s="278"/>
      <c r="N14" s="278"/>
      <c r="O14" s="278"/>
      <c r="P14" s="279"/>
      <c r="R14" s="277"/>
      <c r="S14" s="278"/>
      <c r="T14" s="278"/>
      <c r="U14" s="278"/>
      <c r="V14" s="278"/>
      <c r="W14" s="278"/>
      <c r="X14" s="278"/>
      <c r="Y14" s="278"/>
      <c r="Z14" s="278"/>
      <c r="AA14" s="278"/>
      <c r="AB14" s="278"/>
      <c r="AC14" s="278"/>
      <c r="AD14" s="278"/>
      <c r="AE14" s="278"/>
      <c r="AF14" s="279"/>
      <c r="AH14" s="277"/>
      <c r="AI14" s="278"/>
      <c r="AJ14" s="278"/>
      <c r="AK14" s="278"/>
      <c r="AL14" s="278"/>
      <c r="AM14" s="278"/>
      <c r="AN14" s="278"/>
      <c r="AO14" s="278"/>
      <c r="AP14" s="278"/>
      <c r="AQ14" s="278"/>
      <c r="AR14" s="278"/>
      <c r="AS14" s="278"/>
      <c r="AT14" s="278"/>
      <c r="AU14" s="278"/>
      <c r="AV14" s="279"/>
      <c r="AX14" s="277"/>
      <c r="AY14" s="278"/>
      <c r="AZ14" s="278"/>
      <c r="BA14" s="278"/>
      <c r="BB14" s="278"/>
      <c r="BC14" s="278"/>
      <c r="BD14" s="278"/>
      <c r="BE14" s="278"/>
      <c r="BF14" s="278"/>
      <c r="BG14" s="278"/>
      <c r="BH14" s="278"/>
      <c r="BI14" s="278"/>
      <c r="BJ14" s="278"/>
      <c r="BK14" s="278"/>
      <c r="BL14" s="279"/>
      <c r="BN14" s="277"/>
      <c r="BO14" s="278"/>
      <c r="BP14" s="278"/>
      <c r="BQ14" s="278"/>
      <c r="BR14" s="278"/>
      <c r="BS14" s="278"/>
      <c r="BT14" s="278"/>
      <c r="BU14" s="278"/>
      <c r="BV14" s="278"/>
      <c r="BW14" s="278"/>
      <c r="BX14" s="278"/>
      <c r="BY14" s="278"/>
      <c r="BZ14" s="278"/>
      <c r="CA14" s="278"/>
      <c r="CB14" s="279"/>
      <c r="CD14" s="277"/>
      <c r="CE14" s="278"/>
      <c r="CF14" s="278"/>
      <c r="CG14" s="278"/>
      <c r="CH14" s="278"/>
      <c r="CI14" s="278"/>
      <c r="CJ14" s="278"/>
      <c r="CK14" s="278"/>
      <c r="CL14" s="278"/>
      <c r="CM14" s="278"/>
      <c r="CN14" s="278"/>
      <c r="CO14" s="278"/>
      <c r="CP14" s="278"/>
      <c r="CQ14" s="278"/>
      <c r="CR14" s="279"/>
    </row>
    <row r="15" spans="2:96" s="104" customFormat="1" x14ac:dyDescent="0.25">
      <c r="B15" s="277"/>
      <c r="C15" s="278"/>
      <c r="D15" s="278"/>
      <c r="E15" s="278"/>
      <c r="F15" s="278"/>
      <c r="G15" s="278"/>
      <c r="H15" s="278"/>
      <c r="I15" s="278"/>
      <c r="J15" s="278"/>
      <c r="K15" s="278"/>
      <c r="L15" s="278"/>
      <c r="M15" s="278"/>
      <c r="N15" s="278"/>
      <c r="O15" s="278"/>
      <c r="P15" s="279"/>
      <c r="R15" s="277"/>
      <c r="S15" s="278"/>
      <c r="T15" s="278"/>
      <c r="U15" s="278"/>
      <c r="V15" s="278"/>
      <c r="W15" s="278"/>
      <c r="X15" s="278"/>
      <c r="Y15" s="278"/>
      <c r="Z15" s="278"/>
      <c r="AA15" s="278"/>
      <c r="AB15" s="278"/>
      <c r="AC15" s="278"/>
      <c r="AD15" s="278"/>
      <c r="AE15" s="278"/>
      <c r="AF15" s="279"/>
      <c r="AH15" s="277"/>
      <c r="AI15" s="278"/>
      <c r="AJ15" s="278"/>
      <c r="AK15" s="278"/>
      <c r="AL15" s="278"/>
      <c r="AM15" s="278"/>
      <c r="AN15" s="278"/>
      <c r="AO15" s="278"/>
      <c r="AP15" s="278"/>
      <c r="AQ15" s="278"/>
      <c r="AR15" s="278"/>
      <c r="AS15" s="278"/>
      <c r="AT15" s="278"/>
      <c r="AU15" s="278"/>
      <c r="AV15" s="279"/>
      <c r="AX15" s="277"/>
      <c r="AY15" s="278"/>
      <c r="AZ15" s="278"/>
      <c r="BA15" s="278"/>
      <c r="BB15" s="278"/>
      <c r="BC15" s="278"/>
      <c r="BD15" s="278"/>
      <c r="BE15" s="278"/>
      <c r="BF15" s="278"/>
      <c r="BG15" s="278"/>
      <c r="BH15" s="278"/>
      <c r="BI15" s="278"/>
      <c r="BJ15" s="278"/>
      <c r="BK15" s="278"/>
      <c r="BL15" s="279"/>
      <c r="BN15" s="277"/>
      <c r="BO15" s="278"/>
      <c r="BP15" s="278"/>
      <c r="BQ15" s="278"/>
      <c r="BR15" s="278"/>
      <c r="BS15" s="278"/>
      <c r="BT15" s="278"/>
      <c r="BU15" s="278"/>
      <c r="BV15" s="278"/>
      <c r="BW15" s="278"/>
      <c r="BX15" s="278"/>
      <c r="BY15" s="278"/>
      <c r="BZ15" s="278"/>
      <c r="CA15" s="278"/>
      <c r="CB15" s="279"/>
      <c r="CD15" s="277"/>
      <c r="CE15" s="278"/>
      <c r="CF15" s="278"/>
      <c r="CG15" s="278"/>
      <c r="CH15" s="278"/>
      <c r="CI15" s="278"/>
      <c r="CJ15" s="278"/>
      <c r="CK15" s="278"/>
      <c r="CL15" s="278"/>
      <c r="CM15" s="278"/>
      <c r="CN15" s="278"/>
      <c r="CO15" s="278"/>
      <c r="CP15" s="278"/>
      <c r="CQ15" s="278"/>
      <c r="CR15" s="279"/>
    </row>
    <row r="16" spans="2:96" s="104" customFormat="1" x14ac:dyDescent="0.25">
      <c r="B16" s="277"/>
      <c r="C16" s="278"/>
      <c r="D16" s="278"/>
      <c r="E16" s="278"/>
      <c r="F16" s="278"/>
      <c r="G16" s="278"/>
      <c r="H16" s="278"/>
      <c r="I16" s="278"/>
      <c r="J16" s="278"/>
      <c r="K16" s="278"/>
      <c r="L16" s="278"/>
      <c r="M16" s="278"/>
      <c r="N16" s="278"/>
      <c r="O16" s="278"/>
      <c r="P16" s="279"/>
      <c r="R16" s="277"/>
      <c r="S16" s="278"/>
      <c r="T16" s="278"/>
      <c r="U16" s="278"/>
      <c r="V16" s="278"/>
      <c r="W16" s="278"/>
      <c r="X16" s="278"/>
      <c r="Y16" s="278"/>
      <c r="Z16" s="278"/>
      <c r="AA16" s="278"/>
      <c r="AB16" s="278"/>
      <c r="AC16" s="278"/>
      <c r="AD16" s="278"/>
      <c r="AE16" s="278"/>
      <c r="AF16" s="279"/>
      <c r="AH16" s="277"/>
      <c r="AI16" s="278"/>
      <c r="AJ16" s="278"/>
      <c r="AK16" s="278"/>
      <c r="AL16" s="278"/>
      <c r="AM16" s="278"/>
      <c r="AN16" s="278"/>
      <c r="AO16" s="278"/>
      <c r="AP16" s="278"/>
      <c r="AQ16" s="278"/>
      <c r="AR16" s="278"/>
      <c r="AS16" s="278"/>
      <c r="AT16" s="278"/>
      <c r="AU16" s="278"/>
      <c r="AV16" s="279"/>
      <c r="AX16" s="277"/>
      <c r="AY16" s="278"/>
      <c r="AZ16" s="278"/>
      <c r="BA16" s="278"/>
      <c r="BB16" s="278"/>
      <c r="BC16" s="278"/>
      <c r="BD16" s="278"/>
      <c r="BE16" s="278"/>
      <c r="BF16" s="278"/>
      <c r="BG16" s="278"/>
      <c r="BH16" s="278"/>
      <c r="BI16" s="278"/>
      <c r="BJ16" s="278"/>
      <c r="BK16" s="278"/>
      <c r="BL16" s="279"/>
      <c r="BN16" s="277"/>
      <c r="BO16" s="278"/>
      <c r="BP16" s="278"/>
      <c r="BQ16" s="278"/>
      <c r="BR16" s="278"/>
      <c r="BS16" s="278"/>
      <c r="BT16" s="278"/>
      <c r="BU16" s="278"/>
      <c r="BV16" s="278"/>
      <c r="BW16" s="278"/>
      <c r="BX16" s="278"/>
      <c r="BY16" s="278"/>
      <c r="BZ16" s="278"/>
      <c r="CA16" s="278"/>
      <c r="CB16" s="279"/>
      <c r="CD16" s="277"/>
      <c r="CE16" s="278"/>
      <c r="CF16" s="278"/>
      <c r="CG16" s="278"/>
      <c r="CH16" s="278"/>
      <c r="CI16" s="278"/>
      <c r="CJ16" s="278"/>
      <c r="CK16" s="278"/>
      <c r="CL16" s="278"/>
      <c r="CM16" s="278"/>
      <c r="CN16" s="278"/>
      <c r="CO16" s="278"/>
      <c r="CP16" s="278"/>
      <c r="CQ16" s="278"/>
      <c r="CR16" s="279"/>
    </row>
    <row r="17" spans="2:96" s="104" customFormat="1" x14ac:dyDescent="0.25">
      <c r="B17" s="277"/>
      <c r="C17" s="278"/>
      <c r="D17" s="278"/>
      <c r="E17" s="278"/>
      <c r="F17" s="278"/>
      <c r="G17" s="278"/>
      <c r="H17" s="278"/>
      <c r="I17" s="278"/>
      <c r="J17" s="278"/>
      <c r="K17" s="278"/>
      <c r="L17" s="278"/>
      <c r="M17" s="278"/>
      <c r="N17" s="278"/>
      <c r="O17" s="278"/>
      <c r="P17" s="279"/>
      <c r="R17" s="277"/>
      <c r="S17" s="278"/>
      <c r="T17" s="278"/>
      <c r="U17" s="278"/>
      <c r="V17" s="278"/>
      <c r="W17" s="278"/>
      <c r="X17" s="278"/>
      <c r="Y17" s="278"/>
      <c r="Z17" s="278"/>
      <c r="AA17" s="278"/>
      <c r="AB17" s="278"/>
      <c r="AC17" s="278"/>
      <c r="AD17" s="278"/>
      <c r="AE17" s="278"/>
      <c r="AF17" s="279"/>
      <c r="AH17" s="277"/>
      <c r="AI17" s="278"/>
      <c r="AJ17" s="278"/>
      <c r="AK17" s="278"/>
      <c r="AL17" s="278"/>
      <c r="AM17" s="278"/>
      <c r="AN17" s="278"/>
      <c r="AO17" s="278"/>
      <c r="AP17" s="278"/>
      <c r="AQ17" s="278"/>
      <c r="AR17" s="278"/>
      <c r="AS17" s="278"/>
      <c r="AT17" s="278"/>
      <c r="AU17" s="278"/>
      <c r="AV17" s="279"/>
      <c r="AX17" s="277"/>
      <c r="AY17" s="278"/>
      <c r="AZ17" s="278"/>
      <c r="BA17" s="278"/>
      <c r="BB17" s="278"/>
      <c r="BC17" s="278"/>
      <c r="BD17" s="278"/>
      <c r="BE17" s="278"/>
      <c r="BF17" s="278"/>
      <c r="BG17" s="278"/>
      <c r="BH17" s="278"/>
      <c r="BI17" s="278"/>
      <c r="BJ17" s="278"/>
      <c r="BK17" s="278"/>
      <c r="BL17" s="279"/>
      <c r="BN17" s="277"/>
      <c r="BO17" s="278"/>
      <c r="BP17" s="278"/>
      <c r="BQ17" s="278"/>
      <c r="BR17" s="278"/>
      <c r="BS17" s="278"/>
      <c r="BT17" s="278"/>
      <c r="BU17" s="278"/>
      <c r="BV17" s="278"/>
      <c r="BW17" s="278"/>
      <c r="BX17" s="278"/>
      <c r="BY17" s="278"/>
      <c r="BZ17" s="278"/>
      <c r="CA17" s="278"/>
      <c r="CB17" s="279"/>
      <c r="CD17" s="277"/>
      <c r="CE17" s="278"/>
      <c r="CF17" s="278"/>
      <c r="CG17" s="278"/>
      <c r="CH17" s="278"/>
      <c r="CI17" s="278"/>
      <c r="CJ17" s="278"/>
      <c r="CK17" s="278"/>
      <c r="CL17" s="278"/>
      <c r="CM17" s="278"/>
      <c r="CN17" s="278"/>
      <c r="CO17" s="278"/>
      <c r="CP17" s="278"/>
      <c r="CQ17" s="278"/>
      <c r="CR17" s="279"/>
    </row>
    <row r="18" spans="2:96" s="104" customFormat="1" x14ac:dyDescent="0.25">
      <c r="B18" s="277"/>
      <c r="C18" s="278"/>
      <c r="D18" s="278"/>
      <c r="E18" s="278"/>
      <c r="F18" s="278"/>
      <c r="G18" s="278"/>
      <c r="H18" s="278"/>
      <c r="I18" s="278"/>
      <c r="J18" s="278"/>
      <c r="K18" s="278"/>
      <c r="L18" s="278"/>
      <c r="M18" s="278"/>
      <c r="N18" s="278"/>
      <c r="O18" s="278"/>
      <c r="P18" s="279"/>
      <c r="R18" s="277"/>
      <c r="S18" s="278"/>
      <c r="T18" s="278"/>
      <c r="U18" s="278"/>
      <c r="V18" s="278"/>
      <c r="W18" s="278"/>
      <c r="X18" s="278"/>
      <c r="Y18" s="278"/>
      <c r="Z18" s="278"/>
      <c r="AA18" s="278"/>
      <c r="AB18" s="278"/>
      <c r="AC18" s="278"/>
      <c r="AD18" s="278"/>
      <c r="AE18" s="278"/>
      <c r="AF18" s="279"/>
      <c r="AH18" s="277"/>
      <c r="AI18" s="278"/>
      <c r="AJ18" s="278"/>
      <c r="AK18" s="278"/>
      <c r="AL18" s="278"/>
      <c r="AM18" s="278"/>
      <c r="AN18" s="278"/>
      <c r="AO18" s="278"/>
      <c r="AP18" s="278"/>
      <c r="AQ18" s="278"/>
      <c r="AR18" s="278"/>
      <c r="AS18" s="278"/>
      <c r="AT18" s="278"/>
      <c r="AU18" s="278"/>
      <c r="AV18" s="279"/>
      <c r="AX18" s="277"/>
      <c r="AY18" s="278"/>
      <c r="AZ18" s="278"/>
      <c r="BA18" s="278"/>
      <c r="BB18" s="278"/>
      <c r="BC18" s="278"/>
      <c r="BD18" s="278"/>
      <c r="BE18" s="278"/>
      <c r="BF18" s="278"/>
      <c r="BG18" s="278"/>
      <c r="BH18" s="278"/>
      <c r="BI18" s="278"/>
      <c r="BJ18" s="278"/>
      <c r="BK18" s="278"/>
      <c r="BL18" s="279"/>
      <c r="BN18" s="277"/>
      <c r="BO18" s="278"/>
      <c r="BP18" s="278"/>
      <c r="BQ18" s="278"/>
      <c r="BR18" s="278"/>
      <c r="BS18" s="278"/>
      <c r="BT18" s="278"/>
      <c r="BU18" s="278"/>
      <c r="BV18" s="278"/>
      <c r="BW18" s="278"/>
      <c r="BX18" s="278"/>
      <c r="BY18" s="278"/>
      <c r="BZ18" s="278"/>
      <c r="CA18" s="278"/>
      <c r="CB18" s="279"/>
      <c r="CD18" s="277"/>
      <c r="CE18" s="278"/>
      <c r="CF18" s="278"/>
      <c r="CG18" s="278"/>
      <c r="CH18" s="278"/>
      <c r="CI18" s="278"/>
      <c r="CJ18" s="278"/>
      <c r="CK18" s="278"/>
      <c r="CL18" s="278"/>
      <c r="CM18" s="278"/>
      <c r="CN18" s="278"/>
      <c r="CO18" s="278"/>
      <c r="CP18" s="278"/>
      <c r="CQ18" s="278"/>
      <c r="CR18" s="279"/>
    </row>
    <row r="19" spans="2:96" s="104" customFormat="1" x14ac:dyDescent="0.25">
      <c r="B19" s="277"/>
      <c r="C19" s="278"/>
      <c r="D19" s="278"/>
      <c r="E19" s="278"/>
      <c r="F19" s="278"/>
      <c r="G19" s="278"/>
      <c r="H19" s="278"/>
      <c r="I19" s="278"/>
      <c r="J19" s="278"/>
      <c r="K19" s="278"/>
      <c r="L19" s="278"/>
      <c r="M19" s="278"/>
      <c r="N19" s="278"/>
      <c r="O19" s="278"/>
      <c r="P19" s="279"/>
      <c r="R19" s="277"/>
      <c r="S19" s="278"/>
      <c r="T19" s="278"/>
      <c r="U19" s="278"/>
      <c r="V19" s="278"/>
      <c r="W19" s="278"/>
      <c r="X19" s="278"/>
      <c r="Y19" s="278"/>
      <c r="Z19" s="278"/>
      <c r="AA19" s="278"/>
      <c r="AB19" s="278"/>
      <c r="AC19" s="278"/>
      <c r="AD19" s="278"/>
      <c r="AE19" s="278"/>
      <c r="AF19" s="279"/>
      <c r="AH19" s="277"/>
      <c r="AI19" s="278"/>
      <c r="AJ19" s="278"/>
      <c r="AK19" s="278"/>
      <c r="AL19" s="278"/>
      <c r="AM19" s="278"/>
      <c r="AN19" s="278"/>
      <c r="AO19" s="278"/>
      <c r="AP19" s="278"/>
      <c r="AQ19" s="278"/>
      <c r="AR19" s="278"/>
      <c r="AS19" s="278"/>
      <c r="AT19" s="278"/>
      <c r="AU19" s="278"/>
      <c r="AV19" s="279"/>
      <c r="AX19" s="277"/>
      <c r="AY19" s="278"/>
      <c r="AZ19" s="278"/>
      <c r="BA19" s="278"/>
      <c r="BB19" s="278"/>
      <c r="BC19" s="278"/>
      <c r="BD19" s="278"/>
      <c r="BE19" s="278"/>
      <c r="BF19" s="278"/>
      <c r="BG19" s="278"/>
      <c r="BH19" s="278"/>
      <c r="BI19" s="278"/>
      <c r="BJ19" s="278"/>
      <c r="BK19" s="278"/>
      <c r="BL19" s="279"/>
      <c r="BN19" s="277"/>
      <c r="BO19" s="278"/>
      <c r="BP19" s="278"/>
      <c r="BQ19" s="278"/>
      <c r="BR19" s="278"/>
      <c r="BS19" s="278"/>
      <c r="BT19" s="278"/>
      <c r="BU19" s="278"/>
      <c r="BV19" s="278"/>
      <c r="BW19" s="278"/>
      <c r="BX19" s="278"/>
      <c r="BY19" s="278"/>
      <c r="BZ19" s="278"/>
      <c r="CA19" s="278"/>
      <c r="CB19" s="279"/>
      <c r="CD19" s="277"/>
      <c r="CE19" s="278"/>
      <c r="CF19" s="278"/>
      <c r="CG19" s="278"/>
      <c r="CH19" s="278"/>
      <c r="CI19" s="278"/>
      <c r="CJ19" s="278"/>
      <c r="CK19" s="278"/>
      <c r="CL19" s="278"/>
      <c r="CM19" s="278"/>
      <c r="CN19" s="278"/>
      <c r="CO19" s="278"/>
      <c r="CP19" s="278"/>
      <c r="CQ19" s="278"/>
      <c r="CR19" s="279"/>
    </row>
    <row r="20" spans="2:96" s="104" customFormat="1" x14ac:dyDescent="0.25">
      <c r="B20" s="277"/>
      <c r="C20" s="278"/>
      <c r="D20" s="278"/>
      <c r="E20" s="278"/>
      <c r="F20" s="278"/>
      <c r="G20" s="278"/>
      <c r="H20" s="278"/>
      <c r="I20" s="278"/>
      <c r="J20" s="278"/>
      <c r="K20" s="278"/>
      <c r="L20" s="278"/>
      <c r="M20" s="278"/>
      <c r="N20" s="278"/>
      <c r="O20" s="278"/>
      <c r="P20" s="279"/>
      <c r="R20" s="277"/>
      <c r="S20" s="278"/>
      <c r="T20" s="278"/>
      <c r="U20" s="278"/>
      <c r="V20" s="278"/>
      <c r="W20" s="278"/>
      <c r="X20" s="278"/>
      <c r="Y20" s="278"/>
      <c r="Z20" s="278"/>
      <c r="AA20" s="278"/>
      <c r="AB20" s="278"/>
      <c r="AC20" s="278"/>
      <c r="AD20" s="278"/>
      <c r="AE20" s="278"/>
      <c r="AF20" s="279"/>
      <c r="AH20" s="277"/>
      <c r="AI20" s="278"/>
      <c r="AJ20" s="278"/>
      <c r="AK20" s="278"/>
      <c r="AL20" s="278"/>
      <c r="AM20" s="278"/>
      <c r="AN20" s="278"/>
      <c r="AO20" s="278"/>
      <c r="AP20" s="278"/>
      <c r="AQ20" s="278"/>
      <c r="AR20" s="278"/>
      <c r="AS20" s="278"/>
      <c r="AT20" s="278"/>
      <c r="AU20" s="278"/>
      <c r="AV20" s="279"/>
      <c r="AX20" s="277"/>
      <c r="AY20" s="278"/>
      <c r="AZ20" s="278"/>
      <c r="BA20" s="278"/>
      <c r="BB20" s="278"/>
      <c r="BC20" s="278"/>
      <c r="BD20" s="278"/>
      <c r="BE20" s="278"/>
      <c r="BF20" s="278"/>
      <c r="BG20" s="278"/>
      <c r="BH20" s="278"/>
      <c r="BI20" s="278"/>
      <c r="BJ20" s="278"/>
      <c r="BK20" s="278"/>
      <c r="BL20" s="279"/>
      <c r="BN20" s="277"/>
      <c r="BO20" s="278"/>
      <c r="BP20" s="278"/>
      <c r="BQ20" s="278"/>
      <c r="BR20" s="278"/>
      <c r="BS20" s="278"/>
      <c r="BT20" s="278"/>
      <c r="BU20" s="278"/>
      <c r="BV20" s="278"/>
      <c r="BW20" s="278"/>
      <c r="BX20" s="278"/>
      <c r="BY20" s="278"/>
      <c r="BZ20" s="278"/>
      <c r="CA20" s="278"/>
      <c r="CB20" s="279"/>
      <c r="CD20" s="277"/>
      <c r="CE20" s="278"/>
      <c r="CF20" s="278"/>
      <c r="CG20" s="278"/>
      <c r="CH20" s="278"/>
      <c r="CI20" s="278"/>
      <c r="CJ20" s="278"/>
      <c r="CK20" s="278"/>
      <c r="CL20" s="278"/>
      <c r="CM20" s="278"/>
      <c r="CN20" s="278"/>
      <c r="CO20" s="278"/>
      <c r="CP20" s="278"/>
      <c r="CQ20" s="278"/>
      <c r="CR20" s="279"/>
    </row>
    <row r="21" spans="2:96" s="104" customFormat="1" x14ac:dyDescent="0.25">
      <c r="B21" s="277"/>
      <c r="C21" s="278"/>
      <c r="D21" s="278"/>
      <c r="E21" s="278"/>
      <c r="F21" s="278"/>
      <c r="G21" s="278"/>
      <c r="H21" s="278"/>
      <c r="I21" s="278"/>
      <c r="J21" s="278"/>
      <c r="K21" s="278"/>
      <c r="L21" s="278"/>
      <c r="M21" s="278"/>
      <c r="N21" s="278"/>
      <c r="O21" s="278"/>
      <c r="P21" s="279"/>
      <c r="R21" s="277"/>
      <c r="S21" s="278"/>
      <c r="T21" s="278"/>
      <c r="U21" s="278"/>
      <c r="V21" s="278"/>
      <c r="W21" s="278"/>
      <c r="X21" s="278"/>
      <c r="Y21" s="278"/>
      <c r="Z21" s="278"/>
      <c r="AA21" s="278"/>
      <c r="AB21" s="278"/>
      <c r="AC21" s="278"/>
      <c r="AD21" s="278"/>
      <c r="AE21" s="278"/>
      <c r="AF21" s="279"/>
      <c r="AH21" s="277"/>
      <c r="AI21" s="278"/>
      <c r="AJ21" s="278"/>
      <c r="AK21" s="278"/>
      <c r="AL21" s="278"/>
      <c r="AM21" s="278"/>
      <c r="AN21" s="278"/>
      <c r="AO21" s="278"/>
      <c r="AP21" s="278"/>
      <c r="AQ21" s="278"/>
      <c r="AR21" s="278"/>
      <c r="AS21" s="278"/>
      <c r="AT21" s="278"/>
      <c r="AU21" s="278"/>
      <c r="AV21" s="279"/>
      <c r="AX21" s="277"/>
      <c r="AY21" s="278"/>
      <c r="AZ21" s="278"/>
      <c r="BA21" s="278"/>
      <c r="BB21" s="278"/>
      <c r="BC21" s="278"/>
      <c r="BD21" s="278"/>
      <c r="BE21" s="278"/>
      <c r="BF21" s="278"/>
      <c r="BG21" s="278"/>
      <c r="BH21" s="278"/>
      <c r="BI21" s="278"/>
      <c r="BJ21" s="278"/>
      <c r="BK21" s="278"/>
      <c r="BL21" s="279"/>
      <c r="BN21" s="277"/>
      <c r="BO21" s="278"/>
      <c r="BP21" s="278"/>
      <c r="BQ21" s="278"/>
      <c r="BR21" s="278"/>
      <c r="BS21" s="278"/>
      <c r="BT21" s="278"/>
      <c r="BU21" s="278"/>
      <c r="BV21" s="278"/>
      <c r="BW21" s="278"/>
      <c r="BX21" s="278"/>
      <c r="BY21" s="278"/>
      <c r="BZ21" s="278"/>
      <c r="CA21" s="278"/>
      <c r="CB21" s="279"/>
      <c r="CD21" s="277"/>
      <c r="CE21" s="278"/>
      <c r="CF21" s="278"/>
      <c r="CG21" s="278"/>
      <c r="CH21" s="278"/>
      <c r="CI21" s="278"/>
      <c r="CJ21" s="278"/>
      <c r="CK21" s="278"/>
      <c r="CL21" s="278"/>
      <c r="CM21" s="278"/>
      <c r="CN21" s="278"/>
      <c r="CO21" s="278"/>
      <c r="CP21" s="278"/>
      <c r="CQ21" s="278"/>
      <c r="CR21" s="279"/>
    </row>
    <row r="22" spans="2:96" x14ac:dyDescent="0.2">
      <c r="B22" s="277"/>
      <c r="C22" s="278"/>
      <c r="D22" s="278"/>
      <c r="E22" s="278"/>
      <c r="F22" s="278"/>
      <c r="G22" s="278"/>
      <c r="H22" s="278"/>
      <c r="I22" s="278"/>
      <c r="J22" s="278"/>
      <c r="K22" s="278"/>
      <c r="L22" s="278"/>
      <c r="M22" s="278"/>
      <c r="N22" s="278"/>
      <c r="O22" s="278"/>
      <c r="P22" s="279"/>
      <c r="R22" s="277"/>
      <c r="S22" s="278"/>
      <c r="T22" s="278"/>
      <c r="U22" s="278"/>
      <c r="V22" s="278"/>
      <c r="W22" s="278"/>
      <c r="X22" s="278"/>
      <c r="Y22" s="278"/>
      <c r="Z22" s="278"/>
      <c r="AA22" s="278"/>
      <c r="AB22" s="278"/>
      <c r="AC22" s="278"/>
      <c r="AD22" s="278"/>
      <c r="AE22" s="278"/>
      <c r="AF22" s="279"/>
      <c r="AH22" s="277"/>
      <c r="AI22" s="278"/>
      <c r="AJ22" s="278"/>
      <c r="AK22" s="278"/>
      <c r="AL22" s="278"/>
      <c r="AM22" s="278"/>
      <c r="AN22" s="278"/>
      <c r="AO22" s="278"/>
      <c r="AP22" s="278"/>
      <c r="AQ22" s="278"/>
      <c r="AR22" s="278"/>
      <c r="AS22" s="278"/>
      <c r="AT22" s="278"/>
      <c r="AU22" s="278"/>
      <c r="AV22" s="279"/>
      <c r="AX22" s="277"/>
      <c r="AY22" s="278"/>
      <c r="AZ22" s="278"/>
      <c r="BA22" s="278"/>
      <c r="BB22" s="278"/>
      <c r="BC22" s="278"/>
      <c r="BD22" s="278"/>
      <c r="BE22" s="278"/>
      <c r="BF22" s="278"/>
      <c r="BG22" s="278"/>
      <c r="BH22" s="278"/>
      <c r="BI22" s="278"/>
      <c r="BJ22" s="278"/>
      <c r="BK22" s="278"/>
      <c r="BL22" s="279"/>
      <c r="BN22" s="277"/>
      <c r="BO22" s="278"/>
      <c r="BP22" s="278"/>
      <c r="BQ22" s="278"/>
      <c r="BR22" s="278"/>
      <c r="BS22" s="278"/>
      <c r="BT22" s="278"/>
      <c r="BU22" s="278"/>
      <c r="BV22" s="278"/>
      <c r="BW22" s="278"/>
      <c r="BX22" s="278"/>
      <c r="BY22" s="278"/>
      <c r="BZ22" s="278"/>
      <c r="CA22" s="278"/>
      <c r="CB22" s="279"/>
      <c r="CD22" s="277"/>
      <c r="CE22" s="278"/>
      <c r="CF22" s="278"/>
      <c r="CG22" s="278"/>
      <c r="CH22" s="278"/>
      <c r="CI22" s="278"/>
      <c r="CJ22" s="278"/>
      <c r="CK22" s="278"/>
      <c r="CL22" s="278"/>
      <c r="CM22" s="278"/>
      <c r="CN22" s="278"/>
      <c r="CO22" s="278"/>
      <c r="CP22" s="278"/>
      <c r="CQ22" s="278"/>
      <c r="CR22" s="279"/>
    </row>
    <row r="23" spans="2:96" x14ac:dyDescent="0.2">
      <c r="B23" s="280"/>
      <c r="C23" s="281"/>
      <c r="D23" s="281"/>
      <c r="E23" s="281"/>
      <c r="F23" s="281"/>
      <c r="G23" s="281"/>
      <c r="H23" s="281"/>
      <c r="I23" s="281"/>
      <c r="J23" s="281"/>
      <c r="K23" s="281"/>
      <c r="L23" s="281"/>
      <c r="M23" s="281"/>
      <c r="N23" s="281"/>
      <c r="O23" s="281"/>
      <c r="P23" s="282"/>
      <c r="R23" s="280"/>
      <c r="S23" s="281"/>
      <c r="T23" s="281"/>
      <c r="U23" s="281"/>
      <c r="V23" s="281"/>
      <c r="W23" s="281"/>
      <c r="X23" s="281"/>
      <c r="Y23" s="281"/>
      <c r="Z23" s="281"/>
      <c r="AA23" s="281"/>
      <c r="AB23" s="281"/>
      <c r="AC23" s="281"/>
      <c r="AD23" s="281"/>
      <c r="AE23" s="281"/>
      <c r="AF23" s="282"/>
      <c r="AH23" s="280"/>
      <c r="AI23" s="281"/>
      <c r="AJ23" s="281"/>
      <c r="AK23" s="281"/>
      <c r="AL23" s="281"/>
      <c r="AM23" s="281"/>
      <c r="AN23" s="281"/>
      <c r="AO23" s="281"/>
      <c r="AP23" s="281"/>
      <c r="AQ23" s="281"/>
      <c r="AR23" s="281"/>
      <c r="AS23" s="281"/>
      <c r="AT23" s="281"/>
      <c r="AU23" s="281"/>
      <c r="AV23" s="282"/>
      <c r="AX23" s="280"/>
      <c r="AY23" s="281"/>
      <c r="AZ23" s="281"/>
      <c r="BA23" s="281"/>
      <c r="BB23" s="281"/>
      <c r="BC23" s="281"/>
      <c r="BD23" s="281"/>
      <c r="BE23" s="281"/>
      <c r="BF23" s="281"/>
      <c r="BG23" s="281"/>
      <c r="BH23" s="281"/>
      <c r="BI23" s="281"/>
      <c r="BJ23" s="281"/>
      <c r="BK23" s="281"/>
      <c r="BL23" s="282"/>
      <c r="BN23" s="280"/>
      <c r="BO23" s="281"/>
      <c r="BP23" s="281"/>
      <c r="BQ23" s="281"/>
      <c r="BR23" s="281"/>
      <c r="BS23" s="281"/>
      <c r="BT23" s="281"/>
      <c r="BU23" s="281"/>
      <c r="BV23" s="281"/>
      <c r="BW23" s="281"/>
      <c r="BX23" s="281"/>
      <c r="BY23" s="281"/>
      <c r="BZ23" s="281"/>
      <c r="CA23" s="281"/>
      <c r="CB23" s="282"/>
      <c r="CD23" s="280"/>
      <c r="CE23" s="281"/>
      <c r="CF23" s="281"/>
      <c r="CG23" s="281"/>
      <c r="CH23" s="281"/>
      <c r="CI23" s="281"/>
      <c r="CJ23" s="281"/>
      <c r="CK23" s="281"/>
      <c r="CL23" s="281"/>
      <c r="CM23" s="281"/>
      <c r="CN23" s="281"/>
      <c r="CO23" s="281"/>
      <c r="CP23" s="281"/>
      <c r="CQ23" s="281"/>
      <c r="CR23" s="282"/>
    </row>
    <row r="24" spans="2:96" ht="15" x14ac:dyDescent="0.25">
      <c r="B24" s="274" t="s">
        <v>215</v>
      </c>
      <c r="C24" s="274"/>
      <c r="D24" s="274"/>
      <c r="E24" s="274"/>
      <c r="F24" s="274"/>
      <c r="G24" s="274"/>
      <c r="H24" s="274"/>
      <c r="I24" s="274"/>
      <c r="J24" s="274"/>
      <c r="K24" s="274"/>
      <c r="L24" s="274"/>
      <c r="M24" s="274"/>
      <c r="N24" s="274"/>
      <c r="O24" s="274"/>
      <c r="P24" s="274"/>
      <c r="R24" s="274" t="s">
        <v>215</v>
      </c>
      <c r="S24" s="274"/>
      <c r="T24" s="274"/>
      <c r="U24" s="274"/>
      <c r="V24" s="274"/>
      <c r="W24" s="274"/>
      <c r="X24" s="274"/>
      <c r="Y24" s="274"/>
      <c r="Z24" s="274"/>
      <c r="AA24" s="274"/>
      <c r="AB24" s="274"/>
      <c r="AC24" s="274"/>
      <c r="AD24" s="274"/>
      <c r="AE24" s="274"/>
      <c r="AF24" s="274"/>
      <c r="AH24" s="274" t="s">
        <v>215</v>
      </c>
      <c r="AI24" s="274"/>
      <c r="AJ24" s="274"/>
      <c r="AK24" s="274"/>
      <c r="AL24" s="274"/>
      <c r="AM24" s="274"/>
      <c r="AN24" s="274"/>
      <c r="AO24" s="274"/>
      <c r="AP24" s="274"/>
      <c r="AQ24" s="274"/>
      <c r="AR24" s="274"/>
      <c r="AS24" s="274"/>
      <c r="AT24" s="274"/>
      <c r="AU24" s="274"/>
      <c r="AV24" s="274"/>
      <c r="AX24" s="274" t="s">
        <v>215</v>
      </c>
      <c r="AY24" s="274"/>
      <c r="AZ24" s="274"/>
      <c r="BA24" s="274"/>
      <c r="BB24" s="274"/>
      <c r="BC24" s="274"/>
      <c r="BD24" s="274"/>
      <c r="BE24" s="274"/>
      <c r="BF24" s="274"/>
      <c r="BG24" s="274"/>
      <c r="BH24" s="274"/>
      <c r="BI24" s="274"/>
      <c r="BJ24" s="274"/>
      <c r="BK24" s="274"/>
      <c r="BL24" s="274"/>
      <c r="BN24" s="274" t="s">
        <v>215</v>
      </c>
      <c r="BO24" s="274"/>
      <c r="BP24" s="274"/>
      <c r="BQ24" s="274"/>
      <c r="BR24" s="274"/>
      <c r="BS24" s="274"/>
      <c r="BT24" s="274"/>
      <c r="BU24" s="274"/>
      <c r="BV24" s="274"/>
      <c r="BW24" s="274"/>
      <c r="BX24" s="274"/>
      <c r="BY24" s="274"/>
      <c r="BZ24" s="274"/>
      <c r="CA24" s="274"/>
      <c r="CB24" s="274"/>
      <c r="CD24" s="274" t="s">
        <v>215</v>
      </c>
      <c r="CE24" s="274"/>
      <c r="CF24" s="274"/>
      <c r="CG24" s="274"/>
      <c r="CH24" s="274"/>
      <c r="CI24" s="274"/>
      <c r="CJ24" s="274"/>
      <c r="CK24" s="274"/>
      <c r="CL24" s="274"/>
      <c r="CM24" s="274"/>
      <c r="CN24" s="274"/>
      <c r="CO24" s="274"/>
      <c r="CP24" s="274"/>
      <c r="CQ24" s="274"/>
      <c r="CR24" s="274"/>
    </row>
    <row r="25" spans="2:96" s="104" customFormat="1" ht="50.25" customHeight="1" x14ac:dyDescent="0.25">
      <c r="B25" s="288" t="s">
        <v>93</v>
      </c>
      <c r="C25" s="288"/>
      <c r="D25" s="323" t="s">
        <v>277</v>
      </c>
      <c r="E25" s="324"/>
      <c r="F25" s="324"/>
      <c r="G25" s="324"/>
      <c r="H25" s="324"/>
      <c r="I25" s="324"/>
      <c r="J25" s="324"/>
      <c r="K25" s="324"/>
      <c r="L25" s="324"/>
      <c r="M25" s="324"/>
      <c r="N25" s="324"/>
      <c r="O25" s="324"/>
      <c r="P25" s="325"/>
      <c r="R25" s="288" t="s">
        <v>93</v>
      </c>
      <c r="S25" s="288"/>
      <c r="T25" s="323" t="s">
        <v>272</v>
      </c>
      <c r="U25" s="324"/>
      <c r="V25" s="324"/>
      <c r="W25" s="324"/>
      <c r="X25" s="324"/>
      <c r="Y25" s="324"/>
      <c r="Z25" s="324"/>
      <c r="AA25" s="324"/>
      <c r="AB25" s="324"/>
      <c r="AC25" s="324"/>
      <c r="AD25" s="324"/>
      <c r="AE25" s="324"/>
      <c r="AF25" s="325"/>
      <c r="AH25" s="288" t="s">
        <v>93</v>
      </c>
      <c r="AI25" s="288"/>
      <c r="AJ25" s="323" t="s">
        <v>273</v>
      </c>
      <c r="AK25" s="324"/>
      <c r="AL25" s="324"/>
      <c r="AM25" s="324"/>
      <c r="AN25" s="324"/>
      <c r="AO25" s="324"/>
      <c r="AP25" s="324"/>
      <c r="AQ25" s="324"/>
      <c r="AR25" s="324"/>
      <c r="AS25" s="324"/>
      <c r="AT25" s="324"/>
      <c r="AU25" s="324"/>
      <c r="AV25" s="325"/>
      <c r="AX25" s="288" t="s">
        <v>93</v>
      </c>
      <c r="AY25" s="288"/>
      <c r="AZ25" s="323" t="s">
        <v>274</v>
      </c>
      <c r="BA25" s="324"/>
      <c r="BB25" s="324"/>
      <c r="BC25" s="324"/>
      <c r="BD25" s="324"/>
      <c r="BE25" s="324"/>
      <c r="BF25" s="324"/>
      <c r="BG25" s="324"/>
      <c r="BH25" s="324"/>
      <c r="BI25" s="324"/>
      <c r="BJ25" s="324"/>
      <c r="BK25" s="324"/>
      <c r="BL25" s="325"/>
      <c r="BN25" s="288" t="s">
        <v>93</v>
      </c>
      <c r="BO25" s="288"/>
      <c r="BP25" s="323" t="s">
        <v>275</v>
      </c>
      <c r="BQ25" s="324"/>
      <c r="BR25" s="324"/>
      <c r="BS25" s="324"/>
      <c r="BT25" s="324"/>
      <c r="BU25" s="324"/>
      <c r="BV25" s="324"/>
      <c r="BW25" s="324"/>
      <c r="BX25" s="324"/>
      <c r="BY25" s="324"/>
      <c r="BZ25" s="324"/>
      <c r="CA25" s="324"/>
      <c r="CB25" s="325"/>
      <c r="CD25" s="288" t="s">
        <v>93</v>
      </c>
      <c r="CE25" s="288"/>
      <c r="CF25" s="323" t="s">
        <v>276</v>
      </c>
      <c r="CG25" s="324"/>
      <c r="CH25" s="324"/>
      <c r="CI25" s="324"/>
      <c r="CJ25" s="324"/>
      <c r="CK25" s="324"/>
      <c r="CL25" s="324"/>
      <c r="CM25" s="324"/>
      <c r="CN25" s="324"/>
      <c r="CO25" s="324"/>
      <c r="CP25" s="324"/>
      <c r="CQ25" s="324"/>
      <c r="CR25" s="325"/>
    </row>
    <row r="26" spans="2:96" s="104" customFormat="1" ht="81.75" customHeight="1" x14ac:dyDescent="0.25">
      <c r="B26" s="288" t="s">
        <v>94</v>
      </c>
      <c r="C26" s="288"/>
      <c r="D26" s="323" t="s">
        <v>279</v>
      </c>
      <c r="E26" s="324"/>
      <c r="F26" s="324"/>
      <c r="G26" s="324"/>
      <c r="H26" s="324"/>
      <c r="I26" s="324"/>
      <c r="J26" s="324"/>
      <c r="K26" s="324"/>
      <c r="L26" s="324"/>
      <c r="M26" s="324"/>
      <c r="N26" s="324"/>
      <c r="O26" s="324"/>
      <c r="P26" s="325"/>
      <c r="R26" s="288" t="s">
        <v>94</v>
      </c>
      <c r="S26" s="288"/>
      <c r="T26" s="323" t="s">
        <v>280</v>
      </c>
      <c r="U26" s="324"/>
      <c r="V26" s="324"/>
      <c r="W26" s="324"/>
      <c r="X26" s="324"/>
      <c r="Y26" s="324"/>
      <c r="Z26" s="324"/>
      <c r="AA26" s="324"/>
      <c r="AB26" s="324"/>
      <c r="AC26" s="324"/>
      <c r="AD26" s="324"/>
      <c r="AE26" s="324"/>
      <c r="AF26" s="325"/>
      <c r="AH26" s="288" t="s">
        <v>94</v>
      </c>
      <c r="AI26" s="288"/>
      <c r="AJ26" s="323" t="s">
        <v>281</v>
      </c>
      <c r="AK26" s="324"/>
      <c r="AL26" s="324"/>
      <c r="AM26" s="324"/>
      <c r="AN26" s="324"/>
      <c r="AO26" s="324"/>
      <c r="AP26" s="324"/>
      <c r="AQ26" s="324"/>
      <c r="AR26" s="324"/>
      <c r="AS26" s="324"/>
      <c r="AT26" s="324"/>
      <c r="AU26" s="324"/>
      <c r="AV26" s="325"/>
      <c r="AX26" s="288" t="s">
        <v>94</v>
      </c>
      <c r="AY26" s="288"/>
      <c r="AZ26" s="323" t="s">
        <v>274</v>
      </c>
      <c r="BA26" s="324"/>
      <c r="BB26" s="324"/>
      <c r="BC26" s="324"/>
      <c r="BD26" s="324"/>
      <c r="BE26" s="324"/>
      <c r="BF26" s="324"/>
      <c r="BG26" s="324"/>
      <c r="BH26" s="324"/>
      <c r="BI26" s="324"/>
      <c r="BJ26" s="324"/>
      <c r="BK26" s="324"/>
      <c r="BL26" s="325"/>
      <c r="BN26" s="288" t="s">
        <v>94</v>
      </c>
      <c r="BO26" s="288"/>
      <c r="BP26" s="323" t="s">
        <v>282</v>
      </c>
      <c r="BQ26" s="324"/>
      <c r="BR26" s="324"/>
      <c r="BS26" s="324"/>
      <c r="BT26" s="324"/>
      <c r="BU26" s="324"/>
      <c r="BV26" s="324"/>
      <c r="BW26" s="324"/>
      <c r="BX26" s="324"/>
      <c r="BY26" s="324"/>
      <c r="BZ26" s="324"/>
      <c r="CA26" s="324"/>
      <c r="CB26" s="325"/>
      <c r="CD26" s="288" t="s">
        <v>94</v>
      </c>
      <c r="CE26" s="288"/>
      <c r="CF26" s="323" t="s">
        <v>283</v>
      </c>
      <c r="CG26" s="324"/>
      <c r="CH26" s="324"/>
      <c r="CI26" s="324"/>
      <c r="CJ26" s="324"/>
      <c r="CK26" s="324"/>
      <c r="CL26" s="324"/>
      <c r="CM26" s="324"/>
      <c r="CN26" s="324"/>
      <c r="CO26" s="324"/>
      <c r="CP26" s="324"/>
      <c r="CQ26" s="324"/>
      <c r="CR26" s="325"/>
    </row>
    <row r="27" spans="2:96" s="104" customFormat="1" ht="17.45" customHeight="1" x14ac:dyDescent="0.25">
      <c r="B27" s="288" t="s">
        <v>95</v>
      </c>
      <c r="C27" s="288"/>
      <c r="D27" s="323"/>
      <c r="E27" s="324"/>
      <c r="F27" s="324"/>
      <c r="G27" s="324"/>
      <c r="H27" s="324"/>
      <c r="I27" s="324"/>
      <c r="J27" s="324"/>
      <c r="K27" s="324"/>
      <c r="L27" s="324"/>
      <c r="M27" s="324"/>
      <c r="N27" s="324"/>
      <c r="O27" s="324"/>
      <c r="P27" s="325"/>
      <c r="R27" s="288" t="s">
        <v>95</v>
      </c>
      <c r="S27" s="288"/>
      <c r="T27" s="323"/>
      <c r="U27" s="324"/>
      <c r="V27" s="324"/>
      <c r="W27" s="324"/>
      <c r="X27" s="324"/>
      <c r="Y27" s="324"/>
      <c r="Z27" s="324"/>
      <c r="AA27" s="324"/>
      <c r="AB27" s="324"/>
      <c r="AC27" s="324"/>
      <c r="AD27" s="324"/>
      <c r="AE27" s="324"/>
      <c r="AF27" s="325"/>
      <c r="AH27" s="288" t="s">
        <v>95</v>
      </c>
      <c r="AI27" s="288"/>
      <c r="AJ27" s="323"/>
      <c r="AK27" s="324"/>
      <c r="AL27" s="324"/>
      <c r="AM27" s="324"/>
      <c r="AN27" s="324"/>
      <c r="AO27" s="324"/>
      <c r="AP27" s="324"/>
      <c r="AQ27" s="324"/>
      <c r="AR27" s="324"/>
      <c r="AS27" s="324"/>
      <c r="AT27" s="324"/>
      <c r="AU27" s="324"/>
      <c r="AV27" s="325"/>
      <c r="AX27" s="288" t="s">
        <v>95</v>
      </c>
      <c r="AY27" s="288"/>
      <c r="AZ27" s="323"/>
      <c r="BA27" s="324"/>
      <c r="BB27" s="324"/>
      <c r="BC27" s="324"/>
      <c r="BD27" s="324"/>
      <c r="BE27" s="324"/>
      <c r="BF27" s="324"/>
      <c r="BG27" s="324"/>
      <c r="BH27" s="324"/>
      <c r="BI27" s="324"/>
      <c r="BJ27" s="324"/>
      <c r="BK27" s="324"/>
      <c r="BL27" s="325"/>
      <c r="BN27" s="288" t="s">
        <v>95</v>
      </c>
      <c r="BO27" s="288"/>
      <c r="BP27" s="323"/>
      <c r="BQ27" s="324"/>
      <c r="BR27" s="324"/>
      <c r="BS27" s="324"/>
      <c r="BT27" s="324"/>
      <c r="BU27" s="324"/>
      <c r="BV27" s="324"/>
      <c r="BW27" s="324"/>
      <c r="BX27" s="324"/>
      <c r="BY27" s="324"/>
      <c r="BZ27" s="324"/>
      <c r="CA27" s="324"/>
      <c r="CB27" s="325"/>
      <c r="CD27" s="288" t="s">
        <v>95</v>
      </c>
      <c r="CE27" s="288"/>
      <c r="CF27" s="323"/>
      <c r="CG27" s="324"/>
      <c r="CH27" s="324"/>
      <c r="CI27" s="324"/>
      <c r="CJ27" s="324"/>
      <c r="CK27" s="324"/>
      <c r="CL27" s="324"/>
      <c r="CM27" s="324"/>
      <c r="CN27" s="324"/>
      <c r="CO27" s="324"/>
      <c r="CP27" s="324"/>
      <c r="CQ27" s="324"/>
      <c r="CR27" s="325"/>
    </row>
    <row r="28" spans="2:96" s="104" customFormat="1" ht="17.45" customHeight="1" x14ac:dyDescent="0.25">
      <c r="B28" s="288" t="s">
        <v>96</v>
      </c>
      <c r="C28" s="288"/>
      <c r="D28" s="323"/>
      <c r="E28" s="324"/>
      <c r="F28" s="324"/>
      <c r="G28" s="324"/>
      <c r="H28" s="324"/>
      <c r="I28" s="324"/>
      <c r="J28" s="324"/>
      <c r="K28" s="324"/>
      <c r="L28" s="324"/>
      <c r="M28" s="324"/>
      <c r="N28" s="324"/>
      <c r="O28" s="324"/>
      <c r="P28" s="325"/>
      <c r="R28" s="288" t="s">
        <v>96</v>
      </c>
      <c r="S28" s="288"/>
      <c r="T28" s="323"/>
      <c r="U28" s="324"/>
      <c r="V28" s="324"/>
      <c r="W28" s="324"/>
      <c r="X28" s="324"/>
      <c r="Y28" s="324"/>
      <c r="Z28" s="324"/>
      <c r="AA28" s="324"/>
      <c r="AB28" s="324"/>
      <c r="AC28" s="324"/>
      <c r="AD28" s="324"/>
      <c r="AE28" s="324"/>
      <c r="AF28" s="325"/>
      <c r="AH28" s="288" t="s">
        <v>96</v>
      </c>
      <c r="AI28" s="288"/>
      <c r="AJ28" s="323"/>
      <c r="AK28" s="324"/>
      <c r="AL28" s="324"/>
      <c r="AM28" s="324"/>
      <c r="AN28" s="324"/>
      <c r="AO28" s="324"/>
      <c r="AP28" s="324"/>
      <c r="AQ28" s="324"/>
      <c r="AR28" s="324"/>
      <c r="AS28" s="324"/>
      <c r="AT28" s="324"/>
      <c r="AU28" s="324"/>
      <c r="AV28" s="325"/>
      <c r="AX28" s="288" t="s">
        <v>96</v>
      </c>
      <c r="AY28" s="288"/>
      <c r="AZ28" s="323"/>
      <c r="BA28" s="324"/>
      <c r="BB28" s="324"/>
      <c r="BC28" s="324"/>
      <c r="BD28" s="324"/>
      <c r="BE28" s="324"/>
      <c r="BF28" s="324"/>
      <c r="BG28" s="324"/>
      <c r="BH28" s="324"/>
      <c r="BI28" s="324"/>
      <c r="BJ28" s="324"/>
      <c r="BK28" s="324"/>
      <c r="BL28" s="325"/>
      <c r="BN28" s="288" t="s">
        <v>96</v>
      </c>
      <c r="BO28" s="288"/>
      <c r="BP28" s="323"/>
      <c r="BQ28" s="324"/>
      <c r="BR28" s="324"/>
      <c r="BS28" s="324"/>
      <c r="BT28" s="324"/>
      <c r="BU28" s="324"/>
      <c r="BV28" s="324"/>
      <c r="BW28" s="324"/>
      <c r="BX28" s="324"/>
      <c r="BY28" s="324"/>
      <c r="BZ28" s="324"/>
      <c r="CA28" s="324"/>
      <c r="CB28" s="325"/>
      <c r="CD28" s="288" t="s">
        <v>96</v>
      </c>
      <c r="CE28" s="288"/>
      <c r="CF28" s="323"/>
      <c r="CG28" s="324"/>
      <c r="CH28" s="324"/>
      <c r="CI28" s="324"/>
      <c r="CJ28" s="324"/>
      <c r="CK28" s="324"/>
      <c r="CL28" s="324"/>
      <c r="CM28" s="324"/>
      <c r="CN28" s="324"/>
      <c r="CO28" s="324"/>
      <c r="CP28" s="324"/>
      <c r="CQ28" s="324"/>
      <c r="CR28" s="325"/>
    </row>
    <row r="29" spans="2:96" s="104" customFormat="1" ht="17.45" customHeight="1" x14ac:dyDescent="0.25">
      <c r="B29" s="288" t="s">
        <v>115</v>
      </c>
      <c r="C29" s="288"/>
      <c r="D29" s="323"/>
      <c r="E29" s="324"/>
      <c r="F29" s="324"/>
      <c r="G29" s="324"/>
      <c r="H29" s="324"/>
      <c r="I29" s="324"/>
      <c r="J29" s="324"/>
      <c r="K29" s="324"/>
      <c r="L29" s="324"/>
      <c r="M29" s="324"/>
      <c r="N29" s="324"/>
      <c r="O29" s="324"/>
      <c r="P29" s="325"/>
      <c r="R29" s="288" t="s">
        <v>115</v>
      </c>
      <c r="S29" s="288"/>
      <c r="T29" s="323"/>
      <c r="U29" s="324"/>
      <c r="V29" s="324"/>
      <c r="W29" s="324"/>
      <c r="X29" s="324"/>
      <c r="Y29" s="324"/>
      <c r="Z29" s="324"/>
      <c r="AA29" s="324"/>
      <c r="AB29" s="324"/>
      <c r="AC29" s="324"/>
      <c r="AD29" s="324"/>
      <c r="AE29" s="324"/>
      <c r="AF29" s="325"/>
      <c r="AH29" s="288" t="s">
        <v>115</v>
      </c>
      <c r="AI29" s="288"/>
      <c r="AJ29" s="323"/>
      <c r="AK29" s="324"/>
      <c r="AL29" s="324"/>
      <c r="AM29" s="324"/>
      <c r="AN29" s="324"/>
      <c r="AO29" s="324"/>
      <c r="AP29" s="324"/>
      <c r="AQ29" s="324"/>
      <c r="AR29" s="324"/>
      <c r="AS29" s="324"/>
      <c r="AT29" s="324"/>
      <c r="AU29" s="324"/>
      <c r="AV29" s="325"/>
      <c r="AX29" s="288" t="s">
        <v>115</v>
      </c>
      <c r="AY29" s="288"/>
      <c r="AZ29" s="323"/>
      <c r="BA29" s="324"/>
      <c r="BB29" s="324"/>
      <c r="BC29" s="324"/>
      <c r="BD29" s="324"/>
      <c r="BE29" s="324"/>
      <c r="BF29" s="324"/>
      <c r="BG29" s="324"/>
      <c r="BH29" s="324"/>
      <c r="BI29" s="324"/>
      <c r="BJ29" s="324"/>
      <c r="BK29" s="324"/>
      <c r="BL29" s="325"/>
      <c r="BN29" s="288" t="s">
        <v>115</v>
      </c>
      <c r="BO29" s="288"/>
      <c r="BP29" s="323"/>
      <c r="BQ29" s="324"/>
      <c r="BR29" s="324"/>
      <c r="BS29" s="324"/>
      <c r="BT29" s="324"/>
      <c r="BU29" s="324"/>
      <c r="BV29" s="324"/>
      <c r="BW29" s="324"/>
      <c r="BX29" s="324"/>
      <c r="BY29" s="324"/>
      <c r="BZ29" s="324"/>
      <c r="CA29" s="324"/>
      <c r="CB29" s="325"/>
      <c r="CD29" s="288" t="s">
        <v>115</v>
      </c>
      <c r="CE29" s="288"/>
      <c r="CF29" s="323"/>
      <c r="CG29" s="324"/>
      <c r="CH29" s="324"/>
      <c r="CI29" s="324"/>
      <c r="CJ29" s="324"/>
      <c r="CK29" s="324"/>
      <c r="CL29" s="324"/>
      <c r="CM29" s="324"/>
      <c r="CN29" s="324"/>
      <c r="CO29" s="324"/>
      <c r="CP29" s="324"/>
      <c r="CQ29" s="324"/>
      <c r="CR29" s="325"/>
    </row>
    <row r="30" spans="2:96" s="104" customFormat="1" ht="17.45" customHeight="1" x14ac:dyDescent="0.25">
      <c r="B30" s="288" t="s">
        <v>112</v>
      </c>
      <c r="C30" s="288"/>
      <c r="D30" s="323"/>
      <c r="E30" s="324"/>
      <c r="F30" s="324"/>
      <c r="G30" s="324"/>
      <c r="H30" s="324"/>
      <c r="I30" s="324"/>
      <c r="J30" s="324"/>
      <c r="K30" s="324"/>
      <c r="L30" s="324"/>
      <c r="M30" s="324"/>
      <c r="N30" s="324"/>
      <c r="O30" s="324"/>
      <c r="P30" s="325"/>
      <c r="R30" s="288" t="s">
        <v>112</v>
      </c>
      <c r="S30" s="288"/>
      <c r="T30" s="323"/>
      <c r="U30" s="324"/>
      <c r="V30" s="324"/>
      <c r="W30" s="324"/>
      <c r="X30" s="324"/>
      <c r="Y30" s="324"/>
      <c r="Z30" s="324"/>
      <c r="AA30" s="324"/>
      <c r="AB30" s="324"/>
      <c r="AC30" s="324"/>
      <c r="AD30" s="324"/>
      <c r="AE30" s="324"/>
      <c r="AF30" s="325"/>
      <c r="AH30" s="288" t="s">
        <v>112</v>
      </c>
      <c r="AI30" s="288"/>
      <c r="AJ30" s="323"/>
      <c r="AK30" s="324"/>
      <c r="AL30" s="324"/>
      <c r="AM30" s="324"/>
      <c r="AN30" s="324"/>
      <c r="AO30" s="324"/>
      <c r="AP30" s="324"/>
      <c r="AQ30" s="324"/>
      <c r="AR30" s="324"/>
      <c r="AS30" s="324"/>
      <c r="AT30" s="324"/>
      <c r="AU30" s="324"/>
      <c r="AV30" s="325"/>
      <c r="AX30" s="288" t="s">
        <v>112</v>
      </c>
      <c r="AY30" s="288"/>
      <c r="AZ30" s="323"/>
      <c r="BA30" s="324"/>
      <c r="BB30" s="324"/>
      <c r="BC30" s="324"/>
      <c r="BD30" s="324"/>
      <c r="BE30" s="324"/>
      <c r="BF30" s="324"/>
      <c r="BG30" s="324"/>
      <c r="BH30" s="324"/>
      <c r="BI30" s="324"/>
      <c r="BJ30" s="324"/>
      <c r="BK30" s="324"/>
      <c r="BL30" s="325"/>
      <c r="BN30" s="288" t="s">
        <v>112</v>
      </c>
      <c r="BO30" s="288"/>
      <c r="BP30" s="323"/>
      <c r="BQ30" s="324"/>
      <c r="BR30" s="324"/>
      <c r="BS30" s="324"/>
      <c r="BT30" s="324"/>
      <c r="BU30" s="324"/>
      <c r="BV30" s="324"/>
      <c r="BW30" s="324"/>
      <c r="BX30" s="324"/>
      <c r="BY30" s="324"/>
      <c r="BZ30" s="324"/>
      <c r="CA30" s="324"/>
      <c r="CB30" s="325"/>
      <c r="CD30" s="288" t="s">
        <v>112</v>
      </c>
      <c r="CE30" s="288"/>
      <c r="CF30" s="323"/>
      <c r="CG30" s="324"/>
      <c r="CH30" s="324"/>
      <c r="CI30" s="324"/>
      <c r="CJ30" s="324"/>
      <c r="CK30" s="324"/>
      <c r="CL30" s="324"/>
      <c r="CM30" s="324"/>
      <c r="CN30" s="324"/>
      <c r="CO30" s="324"/>
      <c r="CP30" s="324"/>
      <c r="CQ30" s="324"/>
      <c r="CR30" s="325"/>
    </row>
    <row r="31" spans="2:96" s="104" customFormat="1" ht="17.45" customHeight="1" x14ac:dyDescent="0.25">
      <c r="B31" s="288" t="s">
        <v>117</v>
      </c>
      <c r="C31" s="288"/>
      <c r="D31" s="323"/>
      <c r="E31" s="324"/>
      <c r="F31" s="324"/>
      <c r="G31" s="324"/>
      <c r="H31" s="324"/>
      <c r="I31" s="324"/>
      <c r="J31" s="324"/>
      <c r="K31" s="324"/>
      <c r="L31" s="324"/>
      <c r="M31" s="324"/>
      <c r="N31" s="324"/>
      <c r="O31" s="324"/>
      <c r="P31" s="325"/>
      <c r="R31" s="288" t="s">
        <v>117</v>
      </c>
      <c r="S31" s="288"/>
      <c r="T31" s="323"/>
      <c r="U31" s="324"/>
      <c r="V31" s="324"/>
      <c r="W31" s="324"/>
      <c r="X31" s="324"/>
      <c r="Y31" s="324"/>
      <c r="Z31" s="324"/>
      <c r="AA31" s="324"/>
      <c r="AB31" s="324"/>
      <c r="AC31" s="324"/>
      <c r="AD31" s="324"/>
      <c r="AE31" s="324"/>
      <c r="AF31" s="325"/>
      <c r="AH31" s="288" t="s">
        <v>117</v>
      </c>
      <c r="AI31" s="288"/>
      <c r="AJ31" s="323"/>
      <c r="AK31" s="324"/>
      <c r="AL31" s="324"/>
      <c r="AM31" s="324"/>
      <c r="AN31" s="324"/>
      <c r="AO31" s="324"/>
      <c r="AP31" s="324"/>
      <c r="AQ31" s="324"/>
      <c r="AR31" s="324"/>
      <c r="AS31" s="324"/>
      <c r="AT31" s="324"/>
      <c r="AU31" s="324"/>
      <c r="AV31" s="325"/>
      <c r="AX31" s="288" t="s">
        <v>117</v>
      </c>
      <c r="AY31" s="288"/>
      <c r="AZ31" s="323"/>
      <c r="BA31" s="324"/>
      <c r="BB31" s="324"/>
      <c r="BC31" s="324"/>
      <c r="BD31" s="324"/>
      <c r="BE31" s="324"/>
      <c r="BF31" s="324"/>
      <c r="BG31" s="324"/>
      <c r="BH31" s="324"/>
      <c r="BI31" s="324"/>
      <c r="BJ31" s="324"/>
      <c r="BK31" s="324"/>
      <c r="BL31" s="325"/>
      <c r="BN31" s="288" t="s">
        <v>117</v>
      </c>
      <c r="BO31" s="288"/>
      <c r="BP31" s="323"/>
      <c r="BQ31" s="324"/>
      <c r="BR31" s="324"/>
      <c r="BS31" s="324"/>
      <c r="BT31" s="324"/>
      <c r="BU31" s="324"/>
      <c r="BV31" s="324"/>
      <c r="BW31" s="324"/>
      <c r="BX31" s="324"/>
      <c r="BY31" s="324"/>
      <c r="BZ31" s="324"/>
      <c r="CA31" s="324"/>
      <c r="CB31" s="325"/>
      <c r="CD31" s="288" t="s">
        <v>117</v>
      </c>
      <c r="CE31" s="288"/>
      <c r="CF31" s="323"/>
      <c r="CG31" s="324"/>
      <c r="CH31" s="324"/>
      <c r="CI31" s="324"/>
      <c r="CJ31" s="324"/>
      <c r="CK31" s="324"/>
      <c r="CL31" s="324"/>
      <c r="CM31" s="324"/>
      <c r="CN31" s="324"/>
      <c r="CO31" s="324"/>
      <c r="CP31" s="324"/>
      <c r="CQ31" s="324"/>
      <c r="CR31" s="325"/>
    </row>
    <row r="32" spans="2:96" s="104" customFormat="1" ht="17.45" customHeight="1" x14ac:dyDescent="0.25">
      <c r="B32" s="288" t="s">
        <v>68</v>
      </c>
      <c r="C32" s="288"/>
      <c r="D32" s="323"/>
      <c r="E32" s="324"/>
      <c r="F32" s="324"/>
      <c r="G32" s="324"/>
      <c r="H32" s="324"/>
      <c r="I32" s="324"/>
      <c r="J32" s="324"/>
      <c r="K32" s="324"/>
      <c r="L32" s="324"/>
      <c r="M32" s="324"/>
      <c r="N32" s="324"/>
      <c r="O32" s="324"/>
      <c r="P32" s="325"/>
      <c r="R32" s="288" t="s">
        <v>68</v>
      </c>
      <c r="S32" s="288"/>
      <c r="T32" s="323"/>
      <c r="U32" s="324"/>
      <c r="V32" s="324"/>
      <c r="W32" s="324"/>
      <c r="X32" s="324"/>
      <c r="Y32" s="324"/>
      <c r="Z32" s="324"/>
      <c r="AA32" s="324"/>
      <c r="AB32" s="324"/>
      <c r="AC32" s="324"/>
      <c r="AD32" s="324"/>
      <c r="AE32" s="324"/>
      <c r="AF32" s="325"/>
      <c r="AH32" s="288" t="s">
        <v>68</v>
      </c>
      <c r="AI32" s="288"/>
      <c r="AJ32" s="323"/>
      <c r="AK32" s="324"/>
      <c r="AL32" s="324"/>
      <c r="AM32" s="324"/>
      <c r="AN32" s="324"/>
      <c r="AO32" s="324"/>
      <c r="AP32" s="324"/>
      <c r="AQ32" s="324"/>
      <c r="AR32" s="324"/>
      <c r="AS32" s="324"/>
      <c r="AT32" s="324"/>
      <c r="AU32" s="324"/>
      <c r="AV32" s="325"/>
      <c r="AX32" s="288" t="s">
        <v>68</v>
      </c>
      <c r="AY32" s="288"/>
      <c r="AZ32" s="323"/>
      <c r="BA32" s="324"/>
      <c r="BB32" s="324"/>
      <c r="BC32" s="324"/>
      <c r="BD32" s="324"/>
      <c r="BE32" s="324"/>
      <c r="BF32" s="324"/>
      <c r="BG32" s="324"/>
      <c r="BH32" s="324"/>
      <c r="BI32" s="324"/>
      <c r="BJ32" s="324"/>
      <c r="BK32" s="324"/>
      <c r="BL32" s="325"/>
      <c r="BN32" s="288" t="s">
        <v>68</v>
      </c>
      <c r="BO32" s="288"/>
      <c r="BP32" s="323"/>
      <c r="BQ32" s="324"/>
      <c r="BR32" s="324"/>
      <c r="BS32" s="324"/>
      <c r="BT32" s="324"/>
      <c r="BU32" s="324"/>
      <c r="BV32" s="324"/>
      <c r="BW32" s="324"/>
      <c r="BX32" s="324"/>
      <c r="BY32" s="324"/>
      <c r="BZ32" s="324"/>
      <c r="CA32" s="324"/>
      <c r="CB32" s="325"/>
      <c r="CD32" s="288" t="s">
        <v>68</v>
      </c>
      <c r="CE32" s="288"/>
      <c r="CF32" s="323"/>
      <c r="CG32" s="324"/>
      <c r="CH32" s="324"/>
      <c r="CI32" s="324"/>
      <c r="CJ32" s="324"/>
      <c r="CK32" s="324"/>
      <c r="CL32" s="324"/>
      <c r="CM32" s="324"/>
      <c r="CN32" s="324"/>
      <c r="CO32" s="324"/>
      <c r="CP32" s="324"/>
      <c r="CQ32" s="324"/>
      <c r="CR32" s="325"/>
    </row>
    <row r="33" spans="2:96" s="104" customFormat="1" ht="17.45" customHeight="1" x14ac:dyDescent="0.25">
      <c r="B33" s="288" t="s">
        <v>69</v>
      </c>
      <c r="C33" s="288"/>
      <c r="D33" s="323"/>
      <c r="E33" s="324"/>
      <c r="F33" s="324"/>
      <c r="G33" s="324"/>
      <c r="H33" s="324"/>
      <c r="I33" s="324"/>
      <c r="J33" s="324"/>
      <c r="K33" s="324"/>
      <c r="L33" s="324"/>
      <c r="M33" s="324"/>
      <c r="N33" s="324"/>
      <c r="O33" s="324"/>
      <c r="P33" s="325"/>
      <c r="R33" s="288" t="s">
        <v>69</v>
      </c>
      <c r="S33" s="288"/>
      <c r="T33" s="323"/>
      <c r="U33" s="324"/>
      <c r="V33" s="324"/>
      <c r="W33" s="324"/>
      <c r="X33" s="324"/>
      <c r="Y33" s="324"/>
      <c r="Z33" s="324"/>
      <c r="AA33" s="324"/>
      <c r="AB33" s="324"/>
      <c r="AC33" s="324"/>
      <c r="AD33" s="324"/>
      <c r="AE33" s="324"/>
      <c r="AF33" s="325"/>
      <c r="AH33" s="288" t="s">
        <v>69</v>
      </c>
      <c r="AI33" s="288"/>
      <c r="AJ33" s="323"/>
      <c r="AK33" s="324"/>
      <c r="AL33" s="324"/>
      <c r="AM33" s="324"/>
      <c r="AN33" s="324"/>
      <c r="AO33" s="324"/>
      <c r="AP33" s="324"/>
      <c r="AQ33" s="324"/>
      <c r="AR33" s="324"/>
      <c r="AS33" s="324"/>
      <c r="AT33" s="324"/>
      <c r="AU33" s="324"/>
      <c r="AV33" s="325"/>
      <c r="AX33" s="288" t="s">
        <v>69</v>
      </c>
      <c r="AY33" s="288"/>
      <c r="AZ33" s="323"/>
      <c r="BA33" s="324"/>
      <c r="BB33" s="324"/>
      <c r="BC33" s="324"/>
      <c r="BD33" s="324"/>
      <c r="BE33" s="324"/>
      <c r="BF33" s="324"/>
      <c r="BG33" s="324"/>
      <c r="BH33" s="324"/>
      <c r="BI33" s="324"/>
      <c r="BJ33" s="324"/>
      <c r="BK33" s="324"/>
      <c r="BL33" s="325"/>
      <c r="BN33" s="288" t="s">
        <v>69</v>
      </c>
      <c r="BO33" s="288"/>
      <c r="BP33" s="323"/>
      <c r="BQ33" s="324"/>
      <c r="BR33" s="324"/>
      <c r="BS33" s="324"/>
      <c r="BT33" s="324"/>
      <c r="BU33" s="324"/>
      <c r="BV33" s="324"/>
      <c r="BW33" s="324"/>
      <c r="BX33" s="324"/>
      <c r="BY33" s="324"/>
      <c r="BZ33" s="324"/>
      <c r="CA33" s="324"/>
      <c r="CB33" s="325"/>
      <c r="CD33" s="288" t="s">
        <v>69</v>
      </c>
      <c r="CE33" s="288"/>
      <c r="CF33" s="323"/>
      <c r="CG33" s="324"/>
      <c r="CH33" s="324"/>
      <c r="CI33" s="324"/>
      <c r="CJ33" s="324"/>
      <c r="CK33" s="324"/>
      <c r="CL33" s="324"/>
      <c r="CM33" s="324"/>
      <c r="CN33" s="324"/>
      <c r="CO33" s="324"/>
      <c r="CP33" s="324"/>
      <c r="CQ33" s="324"/>
      <c r="CR33" s="325"/>
    </row>
    <row r="34" spans="2:96" s="104" customFormat="1" ht="17.45" customHeight="1" x14ac:dyDescent="0.25">
      <c r="B34" s="288" t="s">
        <v>70</v>
      </c>
      <c r="C34" s="288"/>
      <c r="D34" s="323"/>
      <c r="E34" s="324"/>
      <c r="F34" s="324"/>
      <c r="G34" s="324"/>
      <c r="H34" s="324"/>
      <c r="I34" s="324"/>
      <c r="J34" s="324"/>
      <c r="K34" s="324"/>
      <c r="L34" s="324"/>
      <c r="M34" s="324"/>
      <c r="N34" s="324"/>
      <c r="O34" s="324"/>
      <c r="P34" s="325"/>
      <c r="R34" s="288" t="s">
        <v>70</v>
      </c>
      <c r="S34" s="288"/>
      <c r="T34" s="323"/>
      <c r="U34" s="324"/>
      <c r="V34" s="324"/>
      <c r="W34" s="324"/>
      <c r="X34" s="324"/>
      <c r="Y34" s="324"/>
      <c r="Z34" s="324"/>
      <c r="AA34" s="324"/>
      <c r="AB34" s="324"/>
      <c r="AC34" s="324"/>
      <c r="AD34" s="324"/>
      <c r="AE34" s="324"/>
      <c r="AF34" s="325"/>
      <c r="AH34" s="288" t="s">
        <v>70</v>
      </c>
      <c r="AI34" s="288"/>
      <c r="AJ34" s="323"/>
      <c r="AK34" s="324"/>
      <c r="AL34" s="324"/>
      <c r="AM34" s="324"/>
      <c r="AN34" s="324"/>
      <c r="AO34" s="324"/>
      <c r="AP34" s="324"/>
      <c r="AQ34" s="324"/>
      <c r="AR34" s="324"/>
      <c r="AS34" s="324"/>
      <c r="AT34" s="324"/>
      <c r="AU34" s="324"/>
      <c r="AV34" s="325"/>
      <c r="AX34" s="288" t="s">
        <v>70</v>
      </c>
      <c r="AY34" s="288"/>
      <c r="AZ34" s="323"/>
      <c r="BA34" s="324"/>
      <c r="BB34" s="324"/>
      <c r="BC34" s="324"/>
      <c r="BD34" s="324"/>
      <c r="BE34" s="324"/>
      <c r="BF34" s="324"/>
      <c r="BG34" s="324"/>
      <c r="BH34" s="324"/>
      <c r="BI34" s="324"/>
      <c r="BJ34" s="324"/>
      <c r="BK34" s="324"/>
      <c r="BL34" s="325"/>
      <c r="BN34" s="288" t="s">
        <v>70</v>
      </c>
      <c r="BO34" s="288"/>
      <c r="BP34" s="323"/>
      <c r="BQ34" s="324"/>
      <c r="BR34" s="324"/>
      <c r="BS34" s="324"/>
      <c r="BT34" s="324"/>
      <c r="BU34" s="324"/>
      <c r="BV34" s="324"/>
      <c r="BW34" s="324"/>
      <c r="BX34" s="324"/>
      <c r="BY34" s="324"/>
      <c r="BZ34" s="324"/>
      <c r="CA34" s="324"/>
      <c r="CB34" s="325"/>
      <c r="CD34" s="288" t="s">
        <v>70</v>
      </c>
      <c r="CE34" s="288"/>
      <c r="CF34" s="323"/>
      <c r="CG34" s="324"/>
      <c r="CH34" s="324"/>
      <c r="CI34" s="324"/>
      <c r="CJ34" s="324"/>
      <c r="CK34" s="324"/>
      <c r="CL34" s="324"/>
      <c r="CM34" s="324"/>
      <c r="CN34" s="324"/>
      <c r="CO34" s="324"/>
      <c r="CP34" s="324"/>
      <c r="CQ34" s="324"/>
      <c r="CR34" s="325"/>
    </row>
    <row r="35" spans="2:96" s="104" customFormat="1" ht="17.45" customHeight="1" x14ac:dyDescent="0.25">
      <c r="B35" s="288" t="s">
        <v>71</v>
      </c>
      <c r="C35" s="288"/>
      <c r="D35" s="297"/>
      <c r="E35" s="297"/>
      <c r="F35" s="297"/>
      <c r="G35" s="297"/>
      <c r="H35" s="297"/>
      <c r="I35" s="297"/>
      <c r="J35" s="297"/>
      <c r="K35" s="297"/>
      <c r="L35" s="297"/>
      <c r="M35" s="297"/>
      <c r="N35" s="297"/>
      <c r="O35" s="297"/>
      <c r="P35" s="297"/>
      <c r="R35" s="288" t="s">
        <v>71</v>
      </c>
      <c r="S35" s="288"/>
      <c r="T35" s="297"/>
      <c r="U35" s="297"/>
      <c r="V35" s="297"/>
      <c r="W35" s="297"/>
      <c r="X35" s="297"/>
      <c r="Y35" s="297"/>
      <c r="Z35" s="297"/>
      <c r="AA35" s="297"/>
      <c r="AB35" s="297"/>
      <c r="AC35" s="297"/>
      <c r="AD35" s="297"/>
      <c r="AE35" s="297"/>
      <c r="AF35" s="297"/>
      <c r="AH35" s="288" t="s">
        <v>71</v>
      </c>
      <c r="AI35" s="288"/>
      <c r="AJ35" s="297"/>
      <c r="AK35" s="297"/>
      <c r="AL35" s="297"/>
      <c r="AM35" s="297"/>
      <c r="AN35" s="297"/>
      <c r="AO35" s="297"/>
      <c r="AP35" s="297"/>
      <c r="AQ35" s="297"/>
      <c r="AR35" s="297"/>
      <c r="AS35" s="297"/>
      <c r="AT35" s="297"/>
      <c r="AU35" s="297"/>
      <c r="AV35" s="297"/>
      <c r="AX35" s="288" t="s">
        <v>71</v>
      </c>
      <c r="AY35" s="288"/>
      <c r="AZ35" s="297"/>
      <c r="BA35" s="297"/>
      <c r="BB35" s="297"/>
      <c r="BC35" s="297"/>
      <c r="BD35" s="297"/>
      <c r="BE35" s="297"/>
      <c r="BF35" s="297"/>
      <c r="BG35" s="297"/>
      <c r="BH35" s="297"/>
      <c r="BI35" s="297"/>
      <c r="BJ35" s="297"/>
      <c r="BK35" s="297"/>
      <c r="BL35" s="297"/>
      <c r="BN35" s="288" t="s">
        <v>71</v>
      </c>
      <c r="BO35" s="288"/>
      <c r="BP35" s="297"/>
      <c r="BQ35" s="297"/>
      <c r="BR35" s="297"/>
      <c r="BS35" s="297"/>
      <c r="BT35" s="297"/>
      <c r="BU35" s="297"/>
      <c r="BV35" s="297"/>
      <c r="BW35" s="297"/>
      <c r="BX35" s="297"/>
      <c r="BY35" s="297"/>
      <c r="BZ35" s="297"/>
      <c r="CA35" s="297"/>
      <c r="CB35" s="297"/>
      <c r="CD35" s="288" t="s">
        <v>71</v>
      </c>
      <c r="CE35" s="288"/>
      <c r="CF35" s="297"/>
      <c r="CG35" s="297"/>
      <c r="CH35" s="297"/>
      <c r="CI35" s="297"/>
      <c r="CJ35" s="297"/>
      <c r="CK35" s="297"/>
      <c r="CL35" s="297"/>
      <c r="CM35" s="297"/>
      <c r="CN35" s="297"/>
      <c r="CO35" s="297"/>
      <c r="CP35" s="297"/>
      <c r="CQ35" s="297"/>
      <c r="CR35" s="297"/>
    </row>
    <row r="36" spans="2:96" s="104" customFormat="1" ht="17.45" customHeight="1" x14ac:dyDescent="0.25">
      <c r="B36" s="288" t="s">
        <v>216</v>
      </c>
      <c r="C36" s="288"/>
      <c r="D36" s="297"/>
      <c r="E36" s="297"/>
      <c r="F36" s="297"/>
      <c r="G36" s="297"/>
      <c r="H36" s="297"/>
      <c r="I36" s="297"/>
      <c r="J36" s="297"/>
      <c r="K36" s="297"/>
      <c r="L36" s="297"/>
      <c r="M36" s="297"/>
      <c r="N36" s="297"/>
      <c r="O36" s="297"/>
      <c r="P36" s="297"/>
      <c r="R36" s="288" t="s">
        <v>216</v>
      </c>
      <c r="S36" s="288"/>
      <c r="T36" s="297"/>
      <c r="U36" s="297"/>
      <c r="V36" s="297"/>
      <c r="W36" s="297"/>
      <c r="X36" s="297"/>
      <c r="Y36" s="297"/>
      <c r="Z36" s="297"/>
      <c r="AA36" s="297"/>
      <c r="AB36" s="297"/>
      <c r="AC36" s="297"/>
      <c r="AD36" s="297"/>
      <c r="AE36" s="297"/>
      <c r="AF36" s="297"/>
      <c r="AH36" s="288" t="s">
        <v>216</v>
      </c>
      <c r="AI36" s="288"/>
      <c r="AJ36" s="297"/>
      <c r="AK36" s="297"/>
      <c r="AL36" s="297"/>
      <c r="AM36" s="297"/>
      <c r="AN36" s="297"/>
      <c r="AO36" s="297"/>
      <c r="AP36" s="297"/>
      <c r="AQ36" s="297"/>
      <c r="AR36" s="297"/>
      <c r="AS36" s="297"/>
      <c r="AT36" s="297"/>
      <c r="AU36" s="297"/>
      <c r="AV36" s="297"/>
      <c r="AX36" s="288" t="s">
        <v>216</v>
      </c>
      <c r="AY36" s="288"/>
      <c r="AZ36" s="297"/>
      <c r="BA36" s="297"/>
      <c r="BB36" s="297"/>
      <c r="BC36" s="297"/>
      <c r="BD36" s="297"/>
      <c r="BE36" s="297"/>
      <c r="BF36" s="297"/>
      <c r="BG36" s="297"/>
      <c r="BH36" s="297"/>
      <c r="BI36" s="297"/>
      <c r="BJ36" s="297"/>
      <c r="BK36" s="297"/>
      <c r="BL36" s="297"/>
      <c r="BN36" s="288" t="s">
        <v>216</v>
      </c>
      <c r="BO36" s="288"/>
      <c r="BP36" s="297"/>
      <c r="BQ36" s="297"/>
      <c r="BR36" s="297"/>
      <c r="BS36" s="297"/>
      <c r="BT36" s="297"/>
      <c r="BU36" s="297"/>
      <c r="BV36" s="297"/>
      <c r="BW36" s="297"/>
      <c r="BX36" s="297"/>
      <c r="BY36" s="297"/>
      <c r="BZ36" s="297"/>
      <c r="CA36" s="297"/>
      <c r="CB36" s="297"/>
      <c r="CD36" s="288" t="s">
        <v>216</v>
      </c>
      <c r="CE36" s="288"/>
      <c r="CF36" s="297"/>
      <c r="CG36" s="297"/>
      <c r="CH36" s="297"/>
      <c r="CI36" s="297"/>
      <c r="CJ36" s="297"/>
      <c r="CK36" s="297"/>
      <c r="CL36" s="297"/>
      <c r="CM36" s="297"/>
      <c r="CN36" s="297"/>
      <c r="CO36" s="297"/>
      <c r="CP36" s="297"/>
      <c r="CQ36" s="297"/>
      <c r="CR36" s="297"/>
    </row>
  </sheetData>
  <mergeCells count="168">
    <mergeCell ref="B24:P24"/>
    <mergeCell ref="R24:AF24"/>
    <mergeCell ref="B25:C25"/>
    <mergeCell ref="D25:P25"/>
    <mergeCell ref="R25:S25"/>
    <mergeCell ref="T25:AF25"/>
    <mergeCell ref="B1:P2"/>
    <mergeCell ref="R1:AF2"/>
    <mergeCell ref="B3:P3"/>
    <mergeCell ref="R3:AF3"/>
    <mergeCell ref="B7:P23"/>
    <mergeCell ref="R7:AF23"/>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R33:S33"/>
    <mergeCell ref="T33:AF33"/>
    <mergeCell ref="B30:C30"/>
    <mergeCell ref="D30:P30"/>
    <mergeCell ref="R30:S30"/>
    <mergeCell ref="T30:AF30"/>
    <mergeCell ref="B31:C31"/>
    <mergeCell ref="D31:P31"/>
    <mergeCell ref="R31:S31"/>
    <mergeCell ref="T31:AF31"/>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X31:AY31"/>
    <mergeCell ref="AZ31:BL31"/>
    <mergeCell ref="AX26:AY26"/>
    <mergeCell ref="AZ26:BL26"/>
    <mergeCell ref="AX27:AY27"/>
    <mergeCell ref="AZ27:BL27"/>
    <mergeCell ref="AX28:AY28"/>
    <mergeCell ref="AZ28:BL28"/>
    <mergeCell ref="AH35:AI35"/>
    <mergeCell ref="AJ35:AV35"/>
    <mergeCell ref="AH28:AI28"/>
    <mergeCell ref="AJ28:AV28"/>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CD29:CE29"/>
    <mergeCell ref="CF29:CR29"/>
    <mergeCell ref="CD30:CE30"/>
    <mergeCell ref="CF30:CR30"/>
    <mergeCell ref="CD31:CE31"/>
    <mergeCell ref="CF31:CR31"/>
    <mergeCell ref="CD26:CE26"/>
    <mergeCell ref="CF26:CR26"/>
    <mergeCell ref="CD27:CE27"/>
    <mergeCell ref="CF27:CR27"/>
    <mergeCell ref="CD28:CE28"/>
    <mergeCell ref="CF28:CR28"/>
    <mergeCell ref="CD35:CE35"/>
    <mergeCell ref="CF35:CR35"/>
    <mergeCell ref="CD36:CE36"/>
    <mergeCell ref="CF36:CR36"/>
    <mergeCell ref="CD32:CE32"/>
    <mergeCell ref="CF32:CR32"/>
    <mergeCell ref="CD33:CE33"/>
    <mergeCell ref="CF33:CR33"/>
    <mergeCell ref="CD34:CE34"/>
    <mergeCell ref="CF34:CR34"/>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9.5" customHeight="1" x14ac:dyDescent="0.25">
      <c r="B1" s="271" t="s">
        <v>253</v>
      </c>
      <c r="C1" s="271"/>
      <c r="D1" s="271"/>
      <c r="E1" s="271"/>
      <c r="F1" s="271"/>
      <c r="G1" s="271"/>
      <c r="H1" s="271"/>
      <c r="I1" s="271"/>
      <c r="J1" s="271"/>
      <c r="K1" s="271"/>
      <c r="L1" s="271"/>
      <c r="M1" s="271"/>
      <c r="N1" s="271"/>
      <c r="O1" s="271"/>
      <c r="P1" s="271"/>
    </row>
    <row r="2" spans="2:16" s="104" customFormat="1" ht="23.25" customHeight="1" x14ac:dyDescent="0.25">
      <c r="B2" s="296"/>
      <c r="C2" s="296"/>
      <c r="D2" s="296"/>
      <c r="E2" s="296"/>
      <c r="F2" s="296"/>
      <c r="G2" s="296"/>
      <c r="H2" s="296"/>
      <c r="I2" s="296"/>
      <c r="J2" s="296"/>
      <c r="K2" s="296"/>
      <c r="L2" s="296"/>
      <c r="M2" s="296"/>
      <c r="N2" s="296"/>
      <c r="O2" s="296"/>
      <c r="P2" s="296"/>
    </row>
    <row r="3" spans="2:16" s="104" customFormat="1" ht="15" x14ac:dyDescent="0.25">
      <c r="B3" s="284" t="s">
        <v>199</v>
      </c>
      <c r="C3" s="284"/>
      <c r="D3" s="284"/>
      <c r="E3" s="284"/>
      <c r="F3" s="284"/>
      <c r="G3" s="284"/>
      <c r="H3" s="284"/>
      <c r="I3" s="284"/>
      <c r="J3" s="284"/>
      <c r="K3" s="284"/>
      <c r="L3" s="284"/>
      <c r="M3" s="284"/>
      <c r="N3" s="284"/>
      <c r="O3" s="284"/>
      <c r="P3" s="284"/>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88">
        <f>11/12</f>
        <v>0.91666666666666663</v>
      </c>
      <c r="E5" s="143"/>
      <c r="F5" s="143"/>
      <c r="G5" s="115"/>
      <c r="H5" s="143"/>
      <c r="I5" s="143"/>
      <c r="J5" s="115"/>
      <c r="K5" s="143"/>
      <c r="L5" s="143"/>
      <c r="M5" s="115"/>
      <c r="N5" s="110">
        <f>+(D5+G5+J5+M5)/4</f>
        <v>0.22916666666666666</v>
      </c>
      <c r="O5" s="110">
        <v>0.8</v>
      </c>
      <c r="P5" s="110">
        <v>1</v>
      </c>
    </row>
    <row r="6" spans="2:16" s="104" customFormat="1" ht="0.75" customHeight="1" x14ac:dyDescent="0.2">
      <c r="B6" s="120">
        <f>+$O$5</f>
        <v>0.8</v>
      </c>
      <c r="C6" s="121">
        <f t="shared" ref="C6:M6" si="0">+$O$5</f>
        <v>0.8</v>
      </c>
      <c r="D6" s="121">
        <f t="shared" si="0"/>
        <v>0.8</v>
      </c>
      <c r="E6" s="121">
        <f t="shared" si="0"/>
        <v>0.8</v>
      </c>
      <c r="F6" s="121">
        <f t="shared" si="0"/>
        <v>0.8</v>
      </c>
      <c r="G6" s="121">
        <f t="shared" si="0"/>
        <v>0.8</v>
      </c>
      <c r="H6" s="121">
        <f t="shared" si="0"/>
        <v>0.8</v>
      </c>
      <c r="I6" s="121">
        <f t="shared" si="0"/>
        <v>0.8</v>
      </c>
      <c r="J6" s="121">
        <f t="shared" si="0"/>
        <v>0.8</v>
      </c>
      <c r="K6" s="121">
        <f t="shared" si="0"/>
        <v>0.8</v>
      </c>
      <c r="L6" s="121">
        <f t="shared" si="0"/>
        <v>0.8</v>
      </c>
      <c r="M6" s="121">
        <f t="shared" si="0"/>
        <v>0.8</v>
      </c>
      <c r="N6" s="118"/>
      <c r="O6" s="118"/>
      <c r="P6" s="119"/>
    </row>
    <row r="7" spans="2:16" s="104" customFormat="1" x14ac:dyDescent="0.25">
      <c r="B7" s="277"/>
      <c r="C7" s="278"/>
      <c r="D7" s="278"/>
      <c r="E7" s="278"/>
      <c r="F7" s="278"/>
      <c r="G7" s="278"/>
      <c r="H7" s="278"/>
      <c r="I7" s="278"/>
      <c r="J7" s="278"/>
      <c r="K7" s="278"/>
      <c r="L7" s="278"/>
      <c r="M7" s="278"/>
      <c r="N7" s="278"/>
      <c r="O7" s="278"/>
      <c r="P7" s="279"/>
    </row>
    <row r="8" spans="2:16" s="104" customFormat="1" x14ac:dyDescent="0.25">
      <c r="B8" s="277"/>
      <c r="C8" s="278"/>
      <c r="D8" s="278"/>
      <c r="E8" s="278"/>
      <c r="F8" s="278"/>
      <c r="G8" s="278"/>
      <c r="H8" s="278"/>
      <c r="I8" s="278"/>
      <c r="J8" s="278"/>
      <c r="K8" s="278"/>
      <c r="L8" s="278"/>
      <c r="M8" s="278"/>
      <c r="N8" s="278"/>
      <c r="O8" s="278"/>
      <c r="P8" s="279"/>
    </row>
    <row r="9" spans="2:16" s="104" customFormat="1" x14ac:dyDescent="0.25">
      <c r="B9" s="277"/>
      <c r="C9" s="278"/>
      <c r="D9" s="278"/>
      <c r="E9" s="278"/>
      <c r="F9" s="278"/>
      <c r="G9" s="278"/>
      <c r="H9" s="278"/>
      <c r="I9" s="278"/>
      <c r="J9" s="278"/>
      <c r="K9" s="278"/>
      <c r="L9" s="278"/>
      <c r="M9" s="278"/>
      <c r="N9" s="278"/>
      <c r="O9" s="278"/>
      <c r="P9" s="279"/>
    </row>
    <row r="10" spans="2:16" s="104" customFormat="1" x14ac:dyDescent="0.25">
      <c r="B10" s="277"/>
      <c r="C10" s="278"/>
      <c r="D10" s="278"/>
      <c r="E10" s="278"/>
      <c r="F10" s="278"/>
      <c r="G10" s="278"/>
      <c r="H10" s="278"/>
      <c r="I10" s="278"/>
      <c r="J10" s="278"/>
      <c r="K10" s="278"/>
      <c r="L10" s="278"/>
      <c r="M10" s="278"/>
      <c r="N10" s="278"/>
      <c r="O10" s="278"/>
      <c r="P10" s="279"/>
    </row>
    <row r="11" spans="2:16" s="104" customFormat="1" x14ac:dyDescent="0.25">
      <c r="B11" s="277"/>
      <c r="C11" s="278"/>
      <c r="D11" s="278"/>
      <c r="E11" s="278"/>
      <c r="F11" s="278"/>
      <c r="G11" s="278"/>
      <c r="H11" s="278"/>
      <c r="I11" s="278"/>
      <c r="J11" s="278"/>
      <c r="K11" s="278"/>
      <c r="L11" s="278"/>
      <c r="M11" s="278"/>
      <c r="N11" s="278"/>
      <c r="O11" s="278"/>
      <c r="P11" s="279"/>
    </row>
    <row r="12" spans="2:16" s="104" customFormat="1" x14ac:dyDescent="0.25">
      <c r="B12" s="277"/>
      <c r="C12" s="278"/>
      <c r="D12" s="278"/>
      <c r="E12" s="278"/>
      <c r="F12" s="278"/>
      <c r="G12" s="278"/>
      <c r="H12" s="278"/>
      <c r="I12" s="278"/>
      <c r="J12" s="278"/>
      <c r="K12" s="278"/>
      <c r="L12" s="278"/>
      <c r="M12" s="278"/>
      <c r="N12" s="278"/>
      <c r="O12" s="278"/>
      <c r="P12" s="279"/>
    </row>
    <row r="13" spans="2:16" s="104" customFormat="1" x14ac:dyDescent="0.25">
      <c r="B13" s="277"/>
      <c r="C13" s="278"/>
      <c r="D13" s="278"/>
      <c r="E13" s="278"/>
      <c r="F13" s="278"/>
      <c r="G13" s="278"/>
      <c r="H13" s="278"/>
      <c r="I13" s="278"/>
      <c r="J13" s="278"/>
      <c r="K13" s="278"/>
      <c r="L13" s="278"/>
      <c r="M13" s="278"/>
      <c r="N13" s="278"/>
      <c r="O13" s="278"/>
      <c r="P13" s="279"/>
    </row>
    <row r="14" spans="2:16" s="104" customFormat="1" x14ac:dyDescent="0.25">
      <c r="B14" s="277"/>
      <c r="C14" s="278"/>
      <c r="D14" s="278"/>
      <c r="E14" s="278"/>
      <c r="F14" s="278"/>
      <c r="G14" s="278"/>
      <c r="H14" s="278"/>
      <c r="I14" s="278"/>
      <c r="J14" s="278"/>
      <c r="K14" s="278"/>
      <c r="L14" s="278"/>
      <c r="M14" s="278"/>
      <c r="N14" s="278"/>
      <c r="O14" s="278"/>
      <c r="P14" s="279"/>
    </row>
    <row r="15" spans="2:16" s="104" customFormat="1" x14ac:dyDescent="0.25">
      <c r="B15" s="277"/>
      <c r="C15" s="278"/>
      <c r="D15" s="278"/>
      <c r="E15" s="278"/>
      <c r="F15" s="278"/>
      <c r="G15" s="278"/>
      <c r="H15" s="278"/>
      <c r="I15" s="278"/>
      <c r="J15" s="278"/>
      <c r="K15" s="278"/>
      <c r="L15" s="278"/>
      <c r="M15" s="278"/>
      <c r="N15" s="278"/>
      <c r="O15" s="278"/>
      <c r="P15" s="279"/>
    </row>
    <row r="16" spans="2:16" s="104" customFormat="1" x14ac:dyDescent="0.25">
      <c r="B16" s="277"/>
      <c r="C16" s="278"/>
      <c r="D16" s="278"/>
      <c r="E16" s="278"/>
      <c r="F16" s="278"/>
      <c r="G16" s="278"/>
      <c r="H16" s="278"/>
      <c r="I16" s="278"/>
      <c r="J16" s="278"/>
      <c r="K16" s="278"/>
      <c r="L16" s="278"/>
      <c r="M16" s="278"/>
      <c r="N16" s="278"/>
      <c r="O16" s="278"/>
      <c r="P16" s="279"/>
    </row>
    <row r="17" spans="2:16" s="104" customFormat="1" x14ac:dyDescent="0.25">
      <c r="B17" s="277"/>
      <c r="C17" s="278"/>
      <c r="D17" s="278"/>
      <c r="E17" s="278"/>
      <c r="F17" s="278"/>
      <c r="G17" s="278"/>
      <c r="H17" s="278"/>
      <c r="I17" s="278"/>
      <c r="J17" s="278"/>
      <c r="K17" s="278"/>
      <c r="L17" s="278"/>
      <c r="M17" s="278"/>
      <c r="N17" s="278"/>
      <c r="O17" s="278"/>
      <c r="P17" s="279"/>
    </row>
    <row r="18" spans="2:16" s="104" customFormat="1" x14ac:dyDescent="0.25">
      <c r="B18" s="277"/>
      <c r="C18" s="278"/>
      <c r="D18" s="278"/>
      <c r="E18" s="278"/>
      <c r="F18" s="278"/>
      <c r="G18" s="278"/>
      <c r="H18" s="278"/>
      <c r="I18" s="278"/>
      <c r="J18" s="278"/>
      <c r="K18" s="278"/>
      <c r="L18" s="278"/>
      <c r="M18" s="278"/>
      <c r="N18" s="278"/>
      <c r="O18" s="278"/>
      <c r="P18" s="279"/>
    </row>
    <row r="19" spans="2:16" s="104" customFormat="1" x14ac:dyDescent="0.25">
      <c r="B19" s="277"/>
      <c r="C19" s="278"/>
      <c r="D19" s="278"/>
      <c r="E19" s="278"/>
      <c r="F19" s="278"/>
      <c r="G19" s="278"/>
      <c r="H19" s="278"/>
      <c r="I19" s="278"/>
      <c r="J19" s="278"/>
      <c r="K19" s="278"/>
      <c r="L19" s="278"/>
      <c r="M19" s="278"/>
      <c r="N19" s="278"/>
      <c r="O19" s="278"/>
      <c r="P19" s="279"/>
    </row>
    <row r="20" spans="2:16" s="104" customFormat="1" x14ac:dyDescent="0.25">
      <c r="B20" s="277"/>
      <c r="C20" s="278"/>
      <c r="D20" s="278"/>
      <c r="E20" s="278"/>
      <c r="F20" s="278"/>
      <c r="G20" s="278"/>
      <c r="H20" s="278"/>
      <c r="I20" s="278"/>
      <c r="J20" s="278"/>
      <c r="K20" s="278"/>
      <c r="L20" s="278"/>
      <c r="M20" s="278"/>
      <c r="N20" s="278"/>
      <c r="O20" s="278"/>
      <c r="P20" s="279"/>
    </row>
    <row r="21" spans="2:16" s="104" customFormat="1" x14ac:dyDescent="0.25">
      <c r="B21" s="277"/>
      <c r="C21" s="278"/>
      <c r="D21" s="278"/>
      <c r="E21" s="278"/>
      <c r="F21" s="278"/>
      <c r="G21" s="278"/>
      <c r="H21" s="278"/>
      <c r="I21" s="278"/>
      <c r="J21" s="278"/>
      <c r="K21" s="278"/>
      <c r="L21" s="278"/>
      <c r="M21" s="278"/>
      <c r="N21" s="278"/>
      <c r="O21" s="278"/>
      <c r="P21" s="279"/>
    </row>
    <row r="22" spans="2:16" x14ac:dyDescent="0.2">
      <c r="B22" s="277"/>
      <c r="C22" s="278"/>
      <c r="D22" s="278"/>
      <c r="E22" s="278"/>
      <c r="F22" s="278"/>
      <c r="G22" s="278"/>
      <c r="H22" s="278"/>
      <c r="I22" s="278"/>
      <c r="J22" s="278"/>
      <c r="K22" s="278"/>
      <c r="L22" s="278"/>
      <c r="M22" s="278"/>
      <c r="N22" s="278"/>
      <c r="O22" s="278"/>
      <c r="P22" s="279"/>
    </row>
    <row r="23" spans="2:16" x14ac:dyDescent="0.2">
      <c r="B23" s="280"/>
      <c r="C23" s="281"/>
      <c r="D23" s="281"/>
      <c r="E23" s="281"/>
      <c r="F23" s="281"/>
      <c r="G23" s="281"/>
      <c r="H23" s="281"/>
      <c r="I23" s="281"/>
      <c r="J23" s="281"/>
      <c r="K23" s="281"/>
      <c r="L23" s="281"/>
      <c r="M23" s="281"/>
      <c r="N23" s="281"/>
      <c r="O23" s="281"/>
      <c r="P23" s="282"/>
    </row>
    <row r="24" spans="2:16" ht="15" x14ac:dyDescent="0.25">
      <c r="B24" s="274" t="s">
        <v>215</v>
      </c>
      <c r="C24" s="274"/>
      <c r="D24" s="274"/>
      <c r="E24" s="274"/>
      <c r="F24" s="274"/>
      <c r="G24" s="274"/>
      <c r="H24" s="274"/>
      <c r="I24" s="274"/>
      <c r="J24" s="274"/>
      <c r="K24" s="274"/>
      <c r="L24" s="274"/>
      <c r="M24" s="274"/>
      <c r="N24" s="274"/>
      <c r="O24" s="274"/>
      <c r="P24" s="274"/>
    </row>
    <row r="25" spans="2:16" s="104" customFormat="1" ht="83.25" customHeight="1" x14ac:dyDescent="0.25">
      <c r="B25" s="288" t="s">
        <v>255</v>
      </c>
      <c r="C25" s="288"/>
      <c r="D25" s="305" t="s">
        <v>284</v>
      </c>
      <c r="E25" s="306"/>
      <c r="F25" s="306"/>
      <c r="G25" s="306"/>
      <c r="H25" s="306"/>
      <c r="I25" s="306"/>
      <c r="J25" s="306"/>
      <c r="K25" s="306"/>
      <c r="L25" s="306"/>
      <c r="M25" s="306"/>
      <c r="N25" s="306"/>
      <c r="O25" s="306"/>
      <c r="P25" s="307"/>
    </row>
    <row r="26" spans="2:16" s="104" customFormat="1" ht="33" customHeight="1" x14ac:dyDescent="0.25">
      <c r="B26" s="288" t="s">
        <v>254</v>
      </c>
      <c r="C26" s="288"/>
      <c r="D26" s="290"/>
      <c r="E26" s="291"/>
      <c r="F26" s="291"/>
      <c r="G26" s="291"/>
      <c r="H26" s="291"/>
      <c r="I26" s="291"/>
      <c r="J26" s="291"/>
      <c r="K26" s="291"/>
      <c r="L26" s="291"/>
      <c r="M26" s="291"/>
      <c r="N26" s="291"/>
      <c r="O26" s="291"/>
      <c r="P26" s="292"/>
    </row>
    <row r="27" spans="2:16" s="104" customFormat="1" ht="30.75" customHeight="1" x14ac:dyDescent="0.25">
      <c r="B27" s="288" t="s">
        <v>256</v>
      </c>
      <c r="C27" s="288"/>
      <c r="D27" s="290"/>
      <c r="E27" s="291"/>
      <c r="F27" s="291"/>
      <c r="G27" s="291"/>
      <c r="H27" s="291"/>
      <c r="I27" s="291"/>
      <c r="J27" s="291"/>
      <c r="K27" s="291"/>
      <c r="L27" s="291"/>
      <c r="M27" s="291"/>
      <c r="N27" s="291"/>
      <c r="O27" s="291"/>
      <c r="P27" s="292"/>
    </row>
  </sheetData>
  <mergeCells count="10">
    <mergeCell ref="B1:P2"/>
    <mergeCell ref="B3:P3"/>
    <mergeCell ref="B7:P23"/>
    <mergeCell ref="B26:C26"/>
    <mergeCell ref="D26:P26"/>
    <mergeCell ref="B27:C27"/>
    <mergeCell ref="D27:P27"/>
    <mergeCell ref="B24:P24"/>
    <mergeCell ref="B25:C25"/>
    <mergeCell ref="D25:P25"/>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191</v>
      </c>
      <c r="C2" s="87" t="s">
        <v>108</v>
      </c>
      <c r="D2" s="87" t="s">
        <v>192</v>
      </c>
      <c r="E2" s="87" t="s">
        <v>194</v>
      </c>
    </row>
    <row r="3" spans="1:5" ht="28.5" x14ac:dyDescent="0.25">
      <c r="A3" s="84" t="s">
        <v>193</v>
      </c>
      <c r="B3" s="84"/>
      <c r="C3" s="88"/>
      <c r="D3" s="89"/>
      <c r="E3" s="90"/>
    </row>
    <row r="4" spans="1:5" x14ac:dyDescent="0.25">
      <c r="A4" s="84" t="s">
        <v>119</v>
      </c>
      <c r="B4" s="84"/>
      <c r="C4" s="88"/>
      <c r="D4" s="86"/>
      <c r="E4" s="85"/>
    </row>
    <row r="5" spans="1:5" x14ac:dyDescent="0.25">
      <c r="A5" s="289" t="s">
        <v>19</v>
      </c>
      <c r="B5" s="84"/>
      <c r="C5" s="84"/>
      <c r="D5" s="91"/>
      <c r="E5" s="85"/>
    </row>
    <row r="6" spans="1:5" x14ac:dyDescent="0.25">
      <c r="A6" s="289"/>
      <c r="B6" s="84"/>
      <c r="C6" s="84"/>
      <c r="D6" s="91"/>
      <c r="E6" s="85"/>
    </row>
    <row r="7" spans="1:5" x14ac:dyDescent="0.25">
      <c r="A7" s="289"/>
      <c r="B7" s="84"/>
      <c r="C7" s="88"/>
      <c r="D7" s="86"/>
      <c r="E7" s="93"/>
    </row>
    <row r="8" spans="1:5" x14ac:dyDescent="0.25">
      <c r="A8" s="289"/>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289" t="s">
        <v>30</v>
      </c>
      <c r="B11" s="84"/>
      <c r="C11" s="9"/>
      <c r="D11" s="84"/>
      <c r="E11" s="92"/>
    </row>
    <row r="12" spans="1:5" x14ac:dyDescent="0.25">
      <c r="A12" s="289"/>
      <c r="B12" s="84"/>
      <c r="C12" s="14"/>
      <c r="D12" s="84"/>
      <c r="E12" s="92"/>
    </row>
    <row r="13" spans="1:5" x14ac:dyDescent="0.25">
      <c r="A13" s="289"/>
      <c r="B13" s="84"/>
      <c r="C13" s="14"/>
      <c r="D13" s="84"/>
      <c r="E13" s="92"/>
    </row>
    <row r="14" spans="1:5" x14ac:dyDescent="0.25">
      <c r="A14" s="289"/>
      <c r="B14" s="84"/>
      <c r="C14" s="11"/>
      <c r="D14" s="84"/>
      <c r="E14" s="92"/>
    </row>
    <row r="15" spans="1:5" ht="28.5" x14ac:dyDescent="0.25">
      <c r="A15" s="84" t="s">
        <v>195</v>
      </c>
      <c r="B15" s="84"/>
      <c r="C15" s="11"/>
      <c r="D15" s="84"/>
      <c r="E15" s="92"/>
    </row>
    <row r="16" spans="1:5" x14ac:dyDescent="0.25">
      <c r="A16" s="289" t="s">
        <v>40</v>
      </c>
      <c r="B16" s="84"/>
      <c r="C16" s="94"/>
      <c r="D16" s="84"/>
      <c r="E16" s="92"/>
    </row>
    <row r="17" spans="1:5" x14ac:dyDescent="0.25">
      <c r="A17" s="289"/>
      <c r="B17" s="84"/>
      <c r="C17" s="94"/>
      <c r="D17" s="84"/>
      <c r="E17" s="92"/>
    </row>
    <row r="18" spans="1:5" ht="28.5" x14ac:dyDescent="0.25">
      <c r="A18" s="84" t="s">
        <v>196</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G6"/>
  <sheetViews>
    <sheetView showGridLines="0" topLeftCell="H1" zoomScale="91" zoomScaleNormal="91" zoomScaleSheetLayoutView="100" workbookViewId="0">
      <selection activeCell="M7" sqref="M7"/>
    </sheetView>
  </sheetViews>
  <sheetFormatPr baseColWidth="10" defaultColWidth="11.42578125" defaultRowHeight="15" x14ac:dyDescent="0.25"/>
  <cols>
    <col min="1" max="1" width="25.42578125" style="104" customWidth="1"/>
    <col min="2" max="2" width="31.140625" style="166" customWidth="1"/>
    <col min="3" max="3" width="38.28515625" style="104" customWidth="1"/>
    <col min="4" max="4" width="12.42578125" style="104" customWidth="1"/>
    <col min="5" max="5" width="18.5703125" style="104" customWidth="1"/>
    <col min="6" max="6" width="5.28515625" style="104" customWidth="1"/>
    <col min="7" max="7" width="13.140625" style="104" customWidth="1"/>
    <col min="8" max="8" width="16.28515625" style="104" customWidth="1"/>
    <col min="9" max="9" width="22.85546875" style="104" customWidth="1"/>
    <col min="10" max="10" width="11.42578125" style="104" bestFit="1" customWidth="1"/>
    <col min="11" max="11" width="10.140625" style="104" customWidth="1"/>
    <col min="12" max="12" width="11.5703125" style="104" customWidth="1"/>
    <col min="13" max="13" width="12" style="104" customWidth="1"/>
    <col min="14" max="14" width="10.140625" style="104" customWidth="1"/>
    <col min="15" max="15" width="11.140625" style="104" customWidth="1"/>
    <col min="16" max="21" width="10.140625" style="104" customWidth="1"/>
    <col min="22" max="33" width="14.140625" bestFit="1" customWidth="1"/>
  </cols>
  <sheetData>
    <row r="1" spans="1:33" s="126" customFormat="1" ht="26.25" customHeight="1" x14ac:dyDescent="0.25">
      <c r="A1" s="257" t="s">
        <v>1</v>
      </c>
      <c r="B1" s="256" t="s">
        <v>78</v>
      </c>
      <c r="C1" s="257" t="s">
        <v>11</v>
      </c>
      <c r="D1" s="257" t="s">
        <v>79</v>
      </c>
      <c r="E1" s="257" t="s">
        <v>24</v>
      </c>
      <c r="F1" s="257" t="s">
        <v>23</v>
      </c>
      <c r="G1" s="257"/>
      <c r="H1" s="257" t="s">
        <v>80</v>
      </c>
      <c r="I1" s="257" t="s">
        <v>44</v>
      </c>
      <c r="J1" s="257" t="s">
        <v>73</v>
      </c>
      <c r="K1" s="257"/>
      <c r="L1" s="257"/>
      <c r="M1" s="257"/>
      <c r="N1" s="257"/>
      <c r="O1" s="257"/>
      <c r="P1" s="257"/>
      <c r="Q1" s="257"/>
      <c r="R1" s="257"/>
      <c r="S1" s="257"/>
      <c r="T1" s="257"/>
      <c r="U1" s="258"/>
      <c r="V1" s="255" t="s">
        <v>298</v>
      </c>
      <c r="W1" s="255" t="s">
        <v>299</v>
      </c>
      <c r="X1" s="255" t="s">
        <v>300</v>
      </c>
      <c r="Y1" s="255" t="s">
        <v>301</v>
      </c>
      <c r="Z1" s="255" t="s">
        <v>302</v>
      </c>
      <c r="AA1" s="255" t="s">
        <v>303</v>
      </c>
      <c r="AB1" s="255" t="s">
        <v>304</v>
      </c>
      <c r="AC1" s="255" t="s">
        <v>305</v>
      </c>
      <c r="AD1" s="255" t="s">
        <v>306</v>
      </c>
      <c r="AE1" s="255" t="s">
        <v>307</v>
      </c>
      <c r="AF1" s="255" t="s">
        <v>308</v>
      </c>
      <c r="AG1" s="255" t="s">
        <v>309</v>
      </c>
    </row>
    <row r="2" spans="1:33" s="126" customFormat="1" ht="21" customHeight="1" x14ac:dyDescent="0.25">
      <c r="A2" s="257"/>
      <c r="B2" s="256"/>
      <c r="C2" s="257"/>
      <c r="D2" s="257"/>
      <c r="E2" s="257"/>
      <c r="F2" s="257"/>
      <c r="G2" s="257"/>
      <c r="H2" s="257"/>
      <c r="I2" s="257"/>
      <c r="J2" s="139" t="s">
        <v>169</v>
      </c>
      <c r="K2" s="139" t="s">
        <v>170</v>
      </c>
      <c r="L2" s="139" t="s">
        <v>171</v>
      </c>
      <c r="M2" s="139" t="s">
        <v>172</v>
      </c>
      <c r="N2" s="139" t="s">
        <v>173</v>
      </c>
      <c r="O2" s="139" t="s">
        <v>174</v>
      </c>
      <c r="P2" s="139" t="s">
        <v>175</v>
      </c>
      <c r="Q2" s="139" t="s">
        <v>176</v>
      </c>
      <c r="R2" s="139" t="s">
        <v>190</v>
      </c>
      <c r="S2" s="139" t="s">
        <v>178</v>
      </c>
      <c r="T2" s="139" t="s">
        <v>179</v>
      </c>
      <c r="U2" s="208" t="s">
        <v>180</v>
      </c>
      <c r="V2" s="255"/>
      <c r="W2" s="255"/>
      <c r="X2" s="255"/>
      <c r="Y2" s="255"/>
      <c r="Z2" s="255"/>
      <c r="AA2" s="255"/>
      <c r="AB2" s="255"/>
      <c r="AC2" s="255"/>
      <c r="AD2" s="255"/>
      <c r="AE2" s="255"/>
      <c r="AF2" s="255"/>
      <c r="AG2" s="255"/>
    </row>
    <row r="3" spans="1:33" ht="60" customHeight="1" x14ac:dyDescent="0.25">
      <c r="A3" s="196" t="s">
        <v>311</v>
      </c>
      <c r="B3" s="165" t="s">
        <v>222</v>
      </c>
      <c r="C3" s="165" t="s">
        <v>223</v>
      </c>
      <c r="D3" s="103" t="s">
        <v>89</v>
      </c>
      <c r="E3" s="103" t="s">
        <v>28</v>
      </c>
      <c r="F3" s="103" t="s">
        <v>75</v>
      </c>
      <c r="G3" s="102">
        <v>0.9</v>
      </c>
      <c r="H3" s="102" t="s">
        <v>90</v>
      </c>
      <c r="I3" s="204" t="s">
        <v>236</v>
      </c>
      <c r="J3" s="216" t="s">
        <v>187</v>
      </c>
      <c r="K3" s="216" t="s">
        <v>187</v>
      </c>
      <c r="L3" s="176"/>
      <c r="M3" s="210"/>
      <c r="N3" s="176"/>
      <c r="O3" s="176"/>
      <c r="P3" s="210"/>
      <c r="Q3" s="176"/>
      <c r="R3" s="176"/>
      <c r="S3" s="176"/>
      <c r="T3" s="176"/>
      <c r="U3" s="176"/>
      <c r="V3" s="206" t="s">
        <v>310</v>
      </c>
      <c r="W3" s="206" t="s">
        <v>315</v>
      </c>
      <c r="X3" s="206"/>
      <c r="Y3" s="209"/>
      <c r="Z3" s="206"/>
      <c r="AA3" s="206"/>
      <c r="AB3" s="209"/>
      <c r="AC3" s="206"/>
      <c r="AD3" s="206"/>
      <c r="AE3" s="206"/>
      <c r="AF3" s="209"/>
      <c r="AG3" s="209"/>
    </row>
    <row r="4" spans="1:33" s="195" customFormat="1" ht="60" customHeight="1" x14ac:dyDescent="0.25">
      <c r="A4" s="259" t="s">
        <v>226</v>
      </c>
      <c r="B4" s="193" t="s">
        <v>286</v>
      </c>
      <c r="C4" s="193" t="s">
        <v>264</v>
      </c>
      <c r="D4" s="174" t="s">
        <v>261</v>
      </c>
      <c r="E4" s="174" t="s">
        <v>28</v>
      </c>
      <c r="F4" s="174" t="s">
        <v>224</v>
      </c>
      <c r="G4" s="167">
        <v>2</v>
      </c>
      <c r="H4" s="194" t="s">
        <v>90</v>
      </c>
      <c r="I4" s="174" t="s">
        <v>236</v>
      </c>
      <c r="J4" s="200">
        <v>0</v>
      </c>
      <c r="K4" s="200">
        <v>0</v>
      </c>
      <c r="L4" s="200"/>
      <c r="M4" s="200"/>
      <c r="N4" s="200"/>
      <c r="O4" s="200"/>
      <c r="P4" s="200"/>
      <c r="Q4" s="200"/>
      <c r="R4" s="200"/>
      <c r="S4" s="200"/>
      <c r="T4" s="200"/>
      <c r="U4" s="200"/>
      <c r="V4" s="206" t="s">
        <v>312</v>
      </c>
      <c r="W4" s="206" t="s">
        <v>312</v>
      </c>
      <c r="X4" s="206"/>
      <c r="Y4" s="209"/>
      <c r="Z4" s="206"/>
      <c r="AA4" s="206"/>
      <c r="AB4" s="206"/>
      <c r="AC4" s="206"/>
      <c r="AD4" s="206"/>
      <c r="AE4" s="206"/>
      <c r="AF4" s="206"/>
      <c r="AG4" s="206"/>
    </row>
    <row r="5" spans="1:33" s="195" customFormat="1" ht="60" customHeight="1" x14ac:dyDescent="0.25">
      <c r="A5" s="260"/>
      <c r="B5" s="164" t="s">
        <v>227</v>
      </c>
      <c r="C5" s="106" t="s">
        <v>228</v>
      </c>
      <c r="D5" s="174" t="s">
        <v>229</v>
      </c>
      <c r="E5" s="174" t="s">
        <v>28</v>
      </c>
      <c r="F5" s="261" t="s">
        <v>229</v>
      </c>
      <c r="G5" s="261"/>
      <c r="H5" s="194" t="s">
        <v>90</v>
      </c>
      <c r="I5" s="174" t="s">
        <v>236</v>
      </c>
      <c r="J5" s="199" t="s">
        <v>313</v>
      </c>
      <c r="K5" s="199" t="s">
        <v>313</v>
      </c>
      <c r="L5" s="199"/>
      <c r="M5" s="210"/>
      <c r="N5" s="199"/>
      <c r="O5" s="199"/>
      <c r="P5" s="214"/>
      <c r="Q5" s="199"/>
      <c r="R5" s="199"/>
      <c r="S5" s="199"/>
      <c r="T5" s="199"/>
      <c r="U5" s="199"/>
      <c r="V5" s="206" t="s">
        <v>266</v>
      </c>
      <c r="W5" s="206" t="s">
        <v>266</v>
      </c>
      <c r="X5" s="206"/>
      <c r="Y5" s="209"/>
      <c r="Z5" s="206"/>
      <c r="AA5" s="206"/>
      <c r="AB5" s="206"/>
      <c r="AC5" s="206"/>
      <c r="AD5" s="206"/>
      <c r="AE5" s="206"/>
      <c r="AF5" s="206"/>
      <c r="AG5" s="206"/>
    </row>
    <row r="6" spans="1:33" s="195" customFormat="1" ht="60" customHeight="1" thickBot="1" x14ac:dyDescent="0.3">
      <c r="A6" s="197" t="s">
        <v>225</v>
      </c>
      <c r="B6" s="164" t="s">
        <v>287</v>
      </c>
      <c r="C6" s="100" t="s">
        <v>288</v>
      </c>
      <c r="D6" s="174" t="s">
        <v>89</v>
      </c>
      <c r="E6" s="174" t="s">
        <v>28</v>
      </c>
      <c r="F6" s="174" t="s">
        <v>75</v>
      </c>
      <c r="G6" s="205">
        <v>-5.9999999999999995E-4</v>
      </c>
      <c r="H6" s="194" t="s">
        <v>197</v>
      </c>
      <c r="I6" s="174" t="s">
        <v>236</v>
      </c>
      <c r="J6" s="216">
        <v>-1.7871498390526538E-4</v>
      </c>
      <c r="K6" s="217">
        <v>-5.9999999999999995E-4</v>
      </c>
      <c r="L6" s="198"/>
      <c r="M6" s="211"/>
      <c r="N6" s="198"/>
      <c r="O6" s="198"/>
      <c r="P6" s="198"/>
      <c r="Q6" s="211"/>
      <c r="R6" s="211"/>
      <c r="S6" s="211"/>
      <c r="T6" s="211"/>
      <c r="U6" s="215"/>
      <c r="V6" s="207" t="s">
        <v>314</v>
      </c>
      <c r="W6" s="206" t="s">
        <v>316</v>
      </c>
      <c r="X6" s="206"/>
      <c r="Y6" s="206"/>
      <c r="Z6" s="206"/>
      <c r="AA6" s="206"/>
      <c r="AB6" s="206"/>
      <c r="AC6" s="206"/>
      <c r="AD6" s="206"/>
      <c r="AE6" s="206"/>
      <c r="AF6" s="206"/>
      <c r="AG6" s="206"/>
    </row>
  </sheetData>
  <mergeCells count="23">
    <mergeCell ref="A4:A5"/>
    <mergeCell ref="F5:G5"/>
    <mergeCell ref="C1:C2"/>
    <mergeCell ref="E1:E2"/>
    <mergeCell ref="D1:D2"/>
    <mergeCell ref="F1:G2"/>
    <mergeCell ref="V1:V2"/>
    <mergeCell ref="Y1:Y2"/>
    <mergeCell ref="Z1:Z2"/>
    <mergeCell ref="B1:B2"/>
    <mergeCell ref="A1:A2"/>
    <mergeCell ref="H1:H2"/>
    <mergeCell ref="I1:I2"/>
    <mergeCell ref="J1:U1"/>
    <mergeCell ref="AF1:AF2"/>
    <mergeCell ref="AG1:AG2"/>
    <mergeCell ref="W1:W2"/>
    <mergeCell ref="X1:X2"/>
    <mergeCell ref="AA1:AA2"/>
    <mergeCell ref="AB1:AB2"/>
    <mergeCell ref="AC1:AC2"/>
    <mergeCell ref="AD1:AD2"/>
    <mergeCell ref="AE1:A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4"/>
  <sheetViews>
    <sheetView showGridLines="0" topLeftCell="A7" zoomScale="60" zoomScaleNormal="60" zoomScaleSheetLayoutView="100" workbookViewId="0">
      <pane xSplit="3" ySplit="3" topLeftCell="D10" activePane="bottomRight" state="frozen"/>
      <selection activeCell="B7" sqref="B7:P23"/>
      <selection pane="topRight" activeCell="B7" sqref="B7:P23"/>
      <selection pane="bottomLeft" activeCell="B7" sqref="B7:P23"/>
      <selection pane="bottomRight" activeCell="B40" sqref="B39:B40"/>
    </sheetView>
  </sheetViews>
  <sheetFormatPr baseColWidth="10" defaultColWidth="11.42578125" defaultRowHeight="15" x14ac:dyDescent="0.25"/>
  <cols>
    <col min="1" max="1" width="18" customWidth="1"/>
    <col min="2" max="2" width="28.28515625" customWidth="1"/>
    <col min="3" max="3" width="35.5703125" customWidth="1"/>
    <col min="4" max="4" width="38.28515625" customWidth="1"/>
    <col min="5" max="5" width="12.7109375" customWidth="1"/>
    <col min="6" max="6" width="25.5703125" customWidth="1"/>
    <col min="7" max="7" width="25.7109375" customWidth="1"/>
    <col min="8" max="8" width="11.42578125" bestFit="1" customWidth="1"/>
    <col min="9" max="9" width="11.85546875" customWidth="1"/>
    <col min="10" max="10" width="11.5703125" customWidth="1"/>
    <col min="11" max="14" width="10.140625" customWidth="1"/>
    <col min="15" max="15" width="11.5703125" customWidth="1"/>
    <col min="16" max="16" width="10.140625" customWidth="1"/>
    <col min="17" max="17" width="12.7109375" customWidth="1"/>
    <col min="18" max="19" width="10.140625" customWidth="1"/>
    <col min="20" max="20" width="14.42578125" customWidth="1"/>
    <col min="21" max="21" width="37.42578125" customWidth="1"/>
    <col min="22" max="22" width="11.42578125" style="63" customWidth="1"/>
  </cols>
  <sheetData>
    <row r="1" spans="1:22" s="63" customFormat="1" ht="19.5" customHeight="1" x14ac:dyDescent="0.25"/>
    <row r="2" spans="1:22" s="63" customFormat="1" ht="19.5" customHeight="1" x14ac:dyDescent="0.25"/>
    <row r="3" spans="1:22" s="63" customFormat="1" ht="19.5" customHeight="1" x14ac:dyDescent="0.25"/>
    <row r="4" spans="1:22" s="63" customFormat="1" ht="19.5" customHeight="1" x14ac:dyDescent="0.25"/>
    <row r="5" spans="1:22" s="63" customFormat="1" ht="19.5" customHeight="1" x14ac:dyDescent="0.25"/>
    <row r="6" spans="1:22" s="63" customFormat="1" ht="19.5" customHeight="1" x14ac:dyDescent="0.25"/>
    <row r="7" spans="1:22" s="63" customFormat="1" ht="19.5" customHeight="1" thickBot="1" x14ac:dyDescent="0.3"/>
    <row r="8" spans="1:22" s="178" customFormat="1" ht="18" x14ac:dyDescent="0.25">
      <c r="A8" s="269" t="s">
        <v>0</v>
      </c>
      <c r="B8" s="264" t="s">
        <v>1</v>
      </c>
      <c r="C8" s="264" t="s">
        <v>78</v>
      </c>
      <c r="D8" s="264" t="s">
        <v>11</v>
      </c>
      <c r="E8" s="264" t="s">
        <v>79</v>
      </c>
      <c r="F8" s="264" t="s">
        <v>24</v>
      </c>
      <c r="G8" s="264" t="s">
        <v>44</v>
      </c>
      <c r="H8" s="264" t="s">
        <v>73</v>
      </c>
      <c r="I8" s="264"/>
      <c r="J8" s="264"/>
      <c r="K8" s="264"/>
      <c r="L8" s="264"/>
      <c r="M8" s="264"/>
      <c r="N8" s="264"/>
      <c r="O8" s="264"/>
      <c r="P8" s="264"/>
      <c r="Q8" s="264"/>
      <c r="R8" s="264"/>
      <c r="S8" s="264"/>
      <c r="T8" s="264" t="s">
        <v>81</v>
      </c>
      <c r="U8" s="267" t="s">
        <v>82</v>
      </c>
      <c r="V8" s="177"/>
    </row>
    <row r="9" spans="1:22" s="178" customFormat="1" ht="22.5" customHeight="1" x14ac:dyDescent="0.25">
      <c r="A9" s="270"/>
      <c r="B9" s="257"/>
      <c r="C9" s="257"/>
      <c r="D9" s="257"/>
      <c r="E9" s="257"/>
      <c r="F9" s="257"/>
      <c r="G9" s="257"/>
      <c r="H9" s="170" t="s">
        <v>93</v>
      </c>
      <c r="I9" s="170" t="s">
        <v>94</v>
      </c>
      <c r="J9" s="170" t="s">
        <v>95</v>
      </c>
      <c r="K9" s="170" t="s">
        <v>96</v>
      </c>
      <c r="L9" s="170" t="s">
        <v>65</v>
      </c>
      <c r="M9" s="170" t="s">
        <v>66</v>
      </c>
      <c r="N9" s="170" t="s">
        <v>67</v>
      </c>
      <c r="O9" s="170" t="s">
        <v>68</v>
      </c>
      <c r="P9" s="170" t="s">
        <v>190</v>
      </c>
      <c r="Q9" s="170" t="s">
        <v>70</v>
      </c>
      <c r="R9" s="170" t="s">
        <v>179</v>
      </c>
      <c r="S9" s="170" t="s">
        <v>180</v>
      </c>
      <c r="T9" s="257"/>
      <c r="U9" s="268"/>
      <c r="V9" s="177"/>
    </row>
    <row r="10" spans="1:22" s="97" customFormat="1" ht="42" customHeight="1" x14ac:dyDescent="0.2">
      <c r="A10" s="265" t="s">
        <v>241</v>
      </c>
      <c r="B10" s="169" t="s">
        <v>118</v>
      </c>
      <c r="C10" s="160" t="s">
        <v>221</v>
      </c>
      <c r="D10" s="172"/>
      <c r="E10" s="172" t="s">
        <v>89</v>
      </c>
      <c r="F10" s="172" t="s">
        <v>26</v>
      </c>
      <c r="G10" s="172" t="s">
        <v>165</v>
      </c>
      <c r="H10" s="105"/>
      <c r="I10" s="105"/>
      <c r="J10" s="105"/>
      <c r="K10" s="105"/>
      <c r="L10" s="105"/>
      <c r="M10" s="105"/>
      <c r="N10" s="105"/>
      <c r="O10" s="105"/>
      <c r="P10" s="105"/>
      <c r="Q10" s="105"/>
      <c r="R10" s="105"/>
      <c r="S10" s="135"/>
      <c r="T10" s="136" t="e">
        <f t="shared" ref="T10" si="0">+AVERAGE(H10:S10)</f>
        <v>#DIV/0!</v>
      </c>
      <c r="U10" s="179"/>
      <c r="V10" s="133"/>
    </row>
    <row r="11" spans="1:22" s="97" customFormat="1" ht="42" customHeight="1" x14ac:dyDescent="0.2">
      <c r="A11" s="266"/>
      <c r="B11" s="169" t="s">
        <v>118</v>
      </c>
      <c r="C11" s="172" t="s">
        <v>16</v>
      </c>
      <c r="D11" s="172" t="s">
        <v>186</v>
      </c>
      <c r="E11" s="172" t="s">
        <v>89</v>
      </c>
      <c r="F11" s="172" t="s">
        <v>26</v>
      </c>
      <c r="G11" s="172" t="s">
        <v>166</v>
      </c>
      <c r="H11" s="105"/>
      <c r="I11" s="105"/>
      <c r="J11" s="105"/>
      <c r="K11" s="105"/>
      <c r="L11" s="105"/>
      <c r="M11" s="105"/>
      <c r="N11" s="105"/>
      <c r="O11" s="105"/>
      <c r="P11" s="105"/>
      <c r="Q11" s="105"/>
      <c r="R11" s="105"/>
      <c r="S11" s="135"/>
      <c r="T11" s="136" t="e">
        <f t="shared" ref="T11" si="1">+AVERAGE(H11:S11)</f>
        <v>#DIV/0!</v>
      </c>
      <c r="U11" s="179"/>
      <c r="V11" s="133"/>
    </row>
    <row r="12" spans="1:22" s="133" customFormat="1" ht="41.25" customHeight="1" x14ac:dyDescent="0.2">
      <c r="A12" s="189" t="s">
        <v>12</v>
      </c>
      <c r="B12" s="134" t="s">
        <v>198</v>
      </c>
      <c r="C12" s="172" t="s">
        <v>243</v>
      </c>
      <c r="D12" s="172" t="s">
        <v>242</v>
      </c>
      <c r="E12" s="172" t="s">
        <v>79</v>
      </c>
      <c r="F12" s="172" t="s">
        <v>28</v>
      </c>
      <c r="G12" s="172" t="s">
        <v>236</v>
      </c>
      <c r="H12" s="174" t="s">
        <v>268</v>
      </c>
      <c r="I12" s="174" t="s">
        <v>268</v>
      </c>
      <c r="J12" s="174" t="s">
        <v>268</v>
      </c>
      <c r="K12" s="174"/>
      <c r="L12" s="174"/>
      <c r="M12" s="174"/>
      <c r="N12" s="174"/>
      <c r="O12" s="174"/>
      <c r="P12" s="174"/>
      <c r="Q12" s="174"/>
      <c r="R12" s="174"/>
      <c r="S12" s="137"/>
      <c r="T12" s="138"/>
      <c r="U12" s="180"/>
    </row>
    <row r="13" spans="1:22" s="133" customFormat="1" ht="45" customHeight="1" x14ac:dyDescent="0.2">
      <c r="A13" s="262" t="s">
        <v>31</v>
      </c>
      <c r="B13" s="134" t="s">
        <v>30</v>
      </c>
      <c r="C13" s="172" t="s">
        <v>32</v>
      </c>
      <c r="D13" s="172" t="s">
        <v>240</v>
      </c>
      <c r="E13" s="172" t="s">
        <v>92</v>
      </c>
      <c r="F13" s="173" t="s">
        <v>26</v>
      </c>
      <c r="G13" s="172" t="s">
        <v>167</v>
      </c>
      <c r="H13" s="105"/>
      <c r="I13" s="105"/>
      <c r="J13" s="105"/>
      <c r="K13" s="105"/>
      <c r="L13" s="105"/>
      <c r="M13" s="105"/>
      <c r="N13" s="105"/>
      <c r="O13" s="105"/>
      <c r="P13" s="105"/>
      <c r="Q13" s="105"/>
      <c r="R13" s="105"/>
      <c r="S13" s="101"/>
      <c r="T13" s="136" t="e">
        <f t="shared" ref="T13:T14" si="2">+AVERAGE(H13:S13)</f>
        <v>#DIV/0!</v>
      </c>
      <c r="U13" s="179"/>
    </row>
    <row r="14" spans="1:22" s="133" customFormat="1" ht="33" customHeight="1" thickBot="1" x14ac:dyDescent="0.25">
      <c r="A14" s="263"/>
      <c r="B14" s="181" t="s">
        <v>59</v>
      </c>
      <c r="C14" s="182" t="s">
        <v>244</v>
      </c>
      <c r="D14" s="182" t="s">
        <v>42</v>
      </c>
      <c r="E14" s="182" t="s">
        <v>89</v>
      </c>
      <c r="F14" s="183" t="s">
        <v>98</v>
      </c>
      <c r="G14" s="182" t="s">
        <v>168</v>
      </c>
      <c r="H14" s="184"/>
      <c r="I14" s="184"/>
      <c r="J14" s="184"/>
      <c r="K14" s="184"/>
      <c r="L14" s="184"/>
      <c r="M14" s="185"/>
      <c r="N14" s="184"/>
      <c r="O14" s="184"/>
      <c r="P14" s="184"/>
      <c r="Q14" s="184"/>
      <c r="R14" s="184"/>
      <c r="S14" s="185"/>
      <c r="T14" s="186" t="e">
        <f t="shared" si="2"/>
        <v>#DIV/0!</v>
      </c>
      <c r="U14" s="187"/>
    </row>
  </sheetData>
  <autoFilter ref="C8:U14">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U8:U9"/>
    <mergeCell ref="A8:A9"/>
    <mergeCell ref="B8:B9"/>
    <mergeCell ref="C8:C9"/>
    <mergeCell ref="D8:D9"/>
    <mergeCell ref="E8:E9"/>
    <mergeCell ref="F8:F9"/>
    <mergeCell ref="A13:A14"/>
    <mergeCell ref="G8:G9"/>
    <mergeCell ref="H8:S8"/>
    <mergeCell ref="T8:T9"/>
    <mergeCell ref="A10:A11"/>
  </mergeCells>
  <conditionalFormatting sqref="S11">
    <cfRule type="cellIs" dxfId="17" priority="268" operator="lessThan">
      <formula>#REF!</formula>
    </cfRule>
    <cfRule type="cellIs" dxfId="16" priority="269" operator="equal">
      <formula>#REF!</formula>
    </cfRule>
  </conditionalFormatting>
  <conditionalFormatting sqref="S12">
    <cfRule type="cellIs" dxfId="15" priority="266" operator="greaterThan">
      <formula>#REF!</formula>
    </cfRule>
    <cfRule type="cellIs" dxfId="14" priority="267" operator="lessThanOrEqual">
      <formula>#REF!</formula>
    </cfRule>
  </conditionalFormatting>
  <conditionalFormatting sqref="S13">
    <cfRule type="cellIs" dxfId="13" priority="258" operator="lessThan">
      <formula>#REF!</formula>
    </cfRule>
    <cfRule type="cellIs" dxfId="12" priority="259" operator="greaterThanOrEqual">
      <formula>#REF!</formula>
    </cfRule>
  </conditionalFormatting>
  <conditionalFormatting sqref="M14 S14">
    <cfRule type="cellIs" dxfId="11" priority="252" operator="lessThan">
      <formula>#REF!</formula>
    </cfRule>
  </conditionalFormatting>
  <conditionalFormatting sqref="M14 S14">
    <cfRule type="cellIs" dxfId="10" priority="253" operator="greaterThanOrEqual">
      <formula>#REF!</formula>
    </cfRule>
  </conditionalFormatting>
  <conditionalFormatting sqref="S10">
    <cfRule type="cellIs" dxfId="9" priority="1" operator="lessThan">
      <formula>#REF!</formula>
    </cfRule>
    <cfRule type="cellIs" dxfId="8" priority="2" operator="equal">
      <formula>#REF!</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zoomScale="90" zoomScaleNormal="90" workbookViewId="0">
      <selection activeCell="B7" sqref="B7:P23"/>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07" customWidth="1"/>
    <col min="17" max="19" width="5" style="97" customWidth="1"/>
    <col min="20" max="20" width="5.42578125" style="97" bestFit="1" customWidth="1"/>
    <col min="21" max="29" width="5.28515625" style="97" bestFit="1" customWidth="1"/>
    <col min="30" max="30" width="15.42578125" style="107" customWidth="1"/>
    <col min="31" max="31" width="9" style="107" customWidth="1"/>
    <col min="32" max="32" width="8.5703125" style="107" customWidth="1"/>
    <col min="33" max="33" width="11.42578125" style="97"/>
    <col min="34" max="16384" width="11.42578125" style="83"/>
  </cols>
  <sheetData>
    <row r="1" spans="2:32" ht="17.25" customHeight="1" x14ac:dyDescent="0.2">
      <c r="B1" s="271" t="s">
        <v>230</v>
      </c>
      <c r="C1" s="272"/>
      <c r="D1" s="272"/>
      <c r="E1" s="272"/>
      <c r="F1" s="272"/>
      <c r="G1" s="272"/>
      <c r="H1" s="272"/>
      <c r="I1" s="272"/>
      <c r="J1" s="272"/>
      <c r="K1" s="272"/>
      <c r="L1" s="272"/>
      <c r="M1" s="272"/>
      <c r="N1" s="272"/>
      <c r="O1" s="272"/>
      <c r="P1" s="272"/>
      <c r="R1" s="271" t="s">
        <v>231</v>
      </c>
      <c r="S1" s="272"/>
      <c r="T1" s="272"/>
      <c r="U1" s="272"/>
      <c r="V1" s="272"/>
      <c r="W1" s="272"/>
      <c r="X1" s="272"/>
      <c r="Y1" s="272"/>
      <c r="Z1" s="272"/>
      <c r="AA1" s="272"/>
      <c r="AB1" s="272"/>
      <c r="AC1" s="272"/>
      <c r="AD1" s="272"/>
      <c r="AE1" s="272"/>
      <c r="AF1" s="272"/>
    </row>
    <row r="2" spans="2:32" ht="19.5" customHeight="1" x14ac:dyDescent="0.2">
      <c r="B2" s="273"/>
      <c r="C2" s="273"/>
      <c r="D2" s="273"/>
      <c r="E2" s="273"/>
      <c r="F2" s="273"/>
      <c r="G2" s="273"/>
      <c r="H2" s="273"/>
      <c r="I2" s="273"/>
      <c r="J2" s="273"/>
      <c r="K2" s="273"/>
      <c r="L2" s="273"/>
      <c r="M2" s="273"/>
      <c r="N2" s="273"/>
      <c r="O2" s="273"/>
      <c r="P2" s="273"/>
      <c r="R2" s="273"/>
      <c r="S2" s="273"/>
      <c r="T2" s="273"/>
      <c r="U2" s="273"/>
      <c r="V2" s="273"/>
      <c r="W2" s="273"/>
      <c r="X2" s="273"/>
      <c r="Y2" s="273"/>
      <c r="Z2" s="273"/>
      <c r="AA2" s="273"/>
      <c r="AB2" s="273"/>
      <c r="AC2" s="273"/>
      <c r="AD2" s="273"/>
      <c r="AE2" s="273"/>
      <c r="AF2" s="273"/>
    </row>
    <row r="3" spans="2:32" ht="15" x14ac:dyDescent="0.25">
      <c r="B3" s="284" t="s">
        <v>199</v>
      </c>
      <c r="C3" s="284"/>
      <c r="D3" s="284"/>
      <c r="E3" s="284"/>
      <c r="F3" s="284"/>
      <c r="G3" s="284"/>
      <c r="H3" s="284"/>
      <c r="I3" s="284"/>
      <c r="J3" s="284"/>
      <c r="K3" s="284"/>
      <c r="L3" s="284"/>
      <c r="M3" s="284"/>
      <c r="N3" s="284"/>
      <c r="O3" s="284"/>
      <c r="P3" s="284"/>
      <c r="R3" s="274" t="s">
        <v>199</v>
      </c>
      <c r="S3" s="274"/>
      <c r="T3" s="274"/>
      <c r="U3" s="274"/>
      <c r="V3" s="274"/>
      <c r="W3" s="274"/>
      <c r="X3" s="274"/>
      <c r="Y3" s="274"/>
      <c r="Z3" s="274"/>
      <c r="AA3" s="274"/>
      <c r="AB3" s="274"/>
      <c r="AC3" s="274"/>
      <c r="AD3" s="274"/>
      <c r="AE3" s="274"/>
      <c r="AF3" s="274"/>
    </row>
    <row r="4" spans="2:32" ht="23.25" customHeight="1" x14ac:dyDescent="0.2">
      <c r="B4" s="171" t="s">
        <v>200</v>
      </c>
      <c r="C4" s="171" t="s">
        <v>201</v>
      </c>
      <c r="D4" s="171" t="s">
        <v>202</v>
      </c>
      <c r="E4" s="171" t="s">
        <v>203</v>
      </c>
      <c r="F4" s="171" t="s">
        <v>204</v>
      </c>
      <c r="G4" s="171" t="s">
        <v>205</v>
      </c>
      <c r="H4" s="171" t="s">
        <v>206</v>
      </c>
      <c r="I4" s="171" t="s">
        <v>207</v>
      </c>
      <c r="J4" s="171" t="s">
        <v>208</v>
      </c>
      <c r="K4" s="171" t="s">
        <v>209</v>
      </c>
      <c r="L4" s="171" t="s">
        <v>210</v>
      </c>
      <c r="M4" s="171" t="s">
        <v>211</v>
      </c>
      <c r="N4" s="149" t="s">
        <v>212</v>
      </c>
      <c r="O4" s="149" t="s">
        <v>213</v>
      </c>
      <c r="P4" s="149" t="s">
        <v>214</v>
      </c>
      <c r="R4" s="171" t="s">
        <v>200</v>
      </c>
      <c r="S4" s="171" t="s">
        <v>201</v>
      </c>
      <c r="T4" s="171" t="s">
        <v>202</v>
      </c>
      <c r="U4" s="171" t="s">
        <v>203</v>
      </c>
      <c r="V4" s="171" t="s">
        <v>204</v>
      </c>
      <c r="W4" s="171" t="s">
        <v>205</v>
      </c>
      <c r="X4" s="171" t="s">
        <v>206</v>
      </c>
      <c r="Y4" s="171" t="s">
        <v>207</v>
      </c>
      <c r="Z4" s="171" t="s">
        <v>208</v>
      </c>
      <c r="AA4" s="171" t="s">
        <v>209</v>
      </c>
      <c r="AB4" s="171" t="s">
        <v>210</v>
      </c>
      <c r="AC4" s="171" t="s">
        <v>211</v>
      </c>
      <c r="AD4" s="149" t="s">
        <v>212</v>
      </c>
      <c r="AE4" s="149" t="s">
        <v>213</v>
      </c>
      <c r="AF4" s="149" t="s">
        <v>214</v>
      </c>
    </row>
    <row r="5" spans="2:32" s="111" customFormat="1" ht="17.25" customHeight="1" x14ac:dyDescent="0.25">
      <c r="B5" s="146"/>
      <c r="C5" s="146"/>
      <c r="D5" s="146"/>
      <c r="E5" s="146"/>
      <c r="F5" s="146"/>
      <c r="G5" s="146"/>
      <c r="H5" s="146"/>
      <c r="I5" s="146"/>
      <c r="J5" s="146"/>
      <c r="K5" s="146"/>
      <c r="L5" s="146"/>
      <c r="M5" s="159"/>
      <c r="N5" s="147">
        <f>M5</f>
        <v>0</v>
      </c>
      <c r="O5" s="117">
        <v>0.8</v>
      </c>
      <c r="P5" s="117">
        <v>1</v>
      </c>
      <c r="R5" s="146"/>
      <c r="S5" s="146"/>
      <c r="T5" s="146"/>
      <c r="U5" s="146"/>
      <c r="V5" s="146"/>
      <c r="W5" s="146"/>
      <c r="X5" s="146"/>
      <c r="Y5" s="146"/>
      <c r="Z5" s="146"/>
      <c r="AA5" s="146"/>
      <c r="AB5" s="146"/>
      <c r="AC5" s="159"/>
      <c r="AD5" s="117">
        <f>AC5</f>
        <v>0</v>
      </c>
      <c r="AE5" s="117">
        <v>0.8</v>
      </c>
      <c r="AF5" s="117">
        <v>1</v>
      </c>
    </row>
    <row r="6" spans="2:32" x14ac:dyDescent="0.2">
      <c r="B6" s="154">
        <f>+$O$5</f>
        <v>0.8</v>
      </c>
      <c r="C6" s="155">
        <f>+$O$5</f>
        <v>0.8</v>
      </c>
      <c r="D6" s="155">
        <f t="shared" ref="D6:L6" si="0">+$O$5</f>
        <v>0.8</v>
      </c>
      <c r="E6" s="155">
        <f t="shared" si="0"/>
        <v>0.8</v>
      </c>
      <c r="F6" s="155">
        <f t="shared" si="0"/>
        <v>0.8</v>
      </c>
      <c r="G6" s="155">
        <f t="shared" si="0"/>
        <v>0.8</v>
      </c>
      <c r="H6" s="155">
        <f t="shared" si="0"/>
        <v>0.8</v>
      </c>
      <c r="I6" s="155">
        <f t="shared" si="0"/>
        <v>0.8</v>
      </c>
      <c r="J6" s="155">
        <f t="shared" si="0"/>
        <v>0.8</v>
      </c>
      <c r="K6" s="155">
        <f t="shared" si="0"/>
        <v>0.8</v>
      </c>
      <c r="L6" s="155">
        <f t="shared" si="0"/>
        <v>0.8</v>
      </c>
      <c r="M6" s="155">
        <f>+$O$5</f>
        <v>0.8</v>
      </c>
      <c r="N6" s="129"/>
      <c r="O6" s="129"/>
      <c r="P6" s="158"/>
      <c r="R6" s="154">
        <f>+$AE$5</f>
        <v>0.8</v>
      </c>
      <c r="S6" s="155">
        <f>+$AE$5</f>
        <v>0.8</v>
      </c>
      <c r="T6" s="155">
        <f t="shared" ref="T6:AC6" si="1">+$AE$5</f>
        <v>0.8</v>
      </c>
      <c r="U6" s="155">
        <f t="shared" si="1"/>
        <v>0.8</v>
      </c>
      <c r="V6" s="155">
        <f t="shared" si="1"/>
        <v>0.8</v>
      </c>
      <c r="W6" s="155">
        <f t="shared" si="1"/>
        <v>0.8</v>
      </c>
      <c r="X6" s="155">
        <f t="shared" si="1"/>
        <v>0.8</v>
      </c>
      <c r="Y6" s="155">
        <f t="shared" si="1"/>
        <v>0.8</v>
      </c>
      <c r="Z6" s="155">
        <f t="shared" si="1"/>
        <v>0.8</v>
      </c>
      <c r="AA6" s="155">
        <f t="shared" si="1"/>
        <v>0.8</v>
      </c>
      <c r="AB6" s="155">
        <f t="shared" si="1"/>
        <v>0.8</v>
      </c>
      <c r="AC6" s="155">
        <f t="shared" si="1"/>
        <v>0.8</v>
      </c>
      <c r="AD6" s="156"/>
      <c r="AE6" s="156"/>
      <c r="AF6" s="157"/>
    </row>
    <row r="7" spans="2:32" x14ac:dyDescent="0.2">
      <c r="B7" s="277"/>
      <c r="C7" s="278"/>
      <c r="D7" s="278"/>
      <c r="E7" s="278"/>
      <c r="F7" s="278"/>
      <c r="G7" s="278"/>
      <c r="H7" s="278"/>
      <c r="I7" s="278"/>
      <c r="J7" s="278"/>
      <c r="K7" s="278"/>
      <c r="L7" s="278"/>
      <c r="M7" s="278"/>
      <c r="N7" s="278"/>
      <c r="O7" s="278"/>
      <c r="P7" s="279"/>
      <c r="R7" s="277"/>
      <c r="S7" s="278"/>
      <c r="T7" s="278"/>
      <c r="U7" s="278"/>
      <c r="V7" s="278"/>
      <c r="W7" s="278"/>
      <c r="X7" s="278"/>
      <c r="Y7" s="278"/>
      <c r="Z7" s="278"/>
      <c r="AA7" s="278"/>
      <c r="AB7" s="278"/>
      <c r="AC7" s="278"/>
      <c r="AD7" s="278"/>
      <c r="AE7" s="278"/>
      <c r="AF7" s="279"/>
    </row>
    <row r="8" spans="2:32" x14ac:dyDescent="0.2">
      <c r="B8" s="277"/>
      <c r="C8" s="278"/>
      <c r="D8" s="278"/>
      <c r="E8" s="278"/>
      <c r="F8" s="278"/>
      <c r="G8" s="278"/>
      <c r="H8" s="278"/>
      <c r="I8" s="278"/>
      <c r="J8" s="278"/>
      <c r="K8" s="278"/>
      <c r="L8" s="278"/>
      <c r="M8" s="278"/>
      <c r="N8" s="278"/>
      <c r="O8" s="278"/>
      <c r="P8" s="279"/>
      <c r="R8" s="277"/>
      <c r="S8" s="278"/>
      <c r="T8" s="278"/>
      <c r="U8" s="278"/>
      <c r="V8" s="278"/>
      <c r="W8" s="278"/>
      <c r="X8" s="278"/>
      <c r="Y8" s="278"/>
      <c r="Z8" s="278"/>
      <c r="AA8" s="278"/>
      <c r="AB8" s="278"/>
      <c r="AC8" s="278"/>
      <c r="AD8" s="278"/>
      <c r="AE8" s="278"/>
      <c r="AF8" s="279"/>
    </row>
    <row r="9" spans="2:32" x14ac:dyDescent="0.2">
      <c r="B9" s="277"/>
      <c r="C9" s="278"/>
      <c r="D9" s="278"/>
      <c r="E9" s="278"/>
      <c r="F9" s="278"/>
      <c r="G9" s="278"/>
      <c r="H9" s="278"/>
      <c r="I9" s="278"/>
      <c r="J9" s="278"/>
      <c r="K9" s="278"/>
      <c r="L9" s="278"/>
      <c r="M9" s="278"/>
      <c r="N9" s="278"/>
      <c r="O9" s="278"/>
      <c r="P9" s="279"/>
      <c r="R9" s="277"/>
      <c r="S9" s="278"/>
      <c r="T9" s="278"/>
      <c r="U9" s="278"/>
      <c r="V9" s="278"/>
      <c r="W9" s="278"/>
      <c r="X9" s="278"/>
      <c r="Y9" s="278"/>
      <c r="Z9" s="278"/>
      <c r="AA9" s="278"/>
      <c r="AB9" s="278"/>
      <c r="AC9" s="278"/>
      <c r="AD9" s="278"/>
      <c r="AE9" s="278"/>
      <c r="AF9" s="279"/>
    </row>
    <row r="10" spans="2:32" x14ac:dyDescent="0.2">
      <c r="B10" s="277"/>
      <c r="C10" s="278"/>
      <c r="D10" s="278"/>
      <c r="E10" s="278"/>
      <c r="F10" s="278"/>
      <c r="G10" s="278"/>
      <c r="H10" s="278"/>
      <c r="I10" s="278"/>
      <c r="J10" s="278"/>
      <c r="K10" s="278"/>
      <c r="L10" s="278"/>
      <c r="M10" s="278"/>
      <c r="N10" s="278"/>
      <c r="O10" s="278"/>
      <c r="P10" s="279"/>
      <c r="R10" s="277"/>
      <c r="S10" s="278"/>
      <c r="T10" s="278"/>
      <c r="U10" s="278"/>
      <c r="V10" s="278"/>
      <c r="W10" s="278"/>
      <c r="X10" s="278"/>
      <c r="Y10" s="278"/>
      <c r="Z10" s="278"/>
      <c r="AA10" s="278"/>
      <c r="AB10" s="278"/>
      <c r="AC10" s="278"/>
      <c r="AD10" s="278"/>
      <c r="AE10" s="278"/>
      <c r="AF10" s="279"/>
    </row>
    <row r="11" spans="2:32" x14ac:dyDescent="0.2">
      <c r="B11" s="277"/>
      <c r="C11" s="278"/>
      <c r="D11" s="278"/>
      <c r="E11" s="278"/>
      <c r="F11" s="278"/>
      <c r="G11" s="278"/>
      <c r="H11" s="278"/>
      <c r="I11" s="278"/>
      <c r="J11" s="278"/>
      <c r="K11" s="278"/>
      <c r="L11" s="278"/>
      <c r="M11" s="278"/>
      <c r="N11" s="278"/>
      <c r="O11" s="278"/>
      <c r="P11" s="279"/>
      <c r="R11" s="277"/>
      <c r="S11" s="278"/>
      <c r="T11" s="278"/>
      <c r="U11" s="278"/>
      <c r="V11" s="278"/>
      <c r="W11" s="278"/>
      <c r="X11" s="278"/>
      <c r="Y11" s="278"/>
      <c r="Z11" s="278"/>
      <c r="AA11" s="278"/>
      <c r="AB11" s="278"/>
      <c r="AC11" s="278"/>
      <c r="AD11" s="278"/>
      <c r="AE11" s="278"/>
      <c r="AF11" s="279"/>
    </row>
    <row r="12" spans="2:32" x14ac:dyDescent="0.2">
      <c r="B12" s="277"/>
      <c r="C12" s="278"/>
      <c r="D12" s="278"/>
      <c r="E12" s="278"/>
      <c r="F12" s="278"/>
      <c r="G12" s="278"/>
      <c r="H12" s="278"/>
      <c r="I12" s="278"/>
      <c r="J12" s="278"/>
      <c r="K12" s="278"/>
      <c r="L12" s="278"/>
      <c r="M12" s="278"/>
      <c r="N12" s="278"/>
      <c r="O12" s="278"/>
      <c r="P12" s="279"/>
      <c r="R12" s="277"/>
      <c r="S12" s="278"/>
      <c r="T12" s="278"/>
      <c r="U12" s="278"/>
      <c r="V12" s="278"/>
      <c r="W12" s="278"/>
      <c r="X12" s="278"/>
      <c r="Y12" s="278"/>
      <c r="Z12" s="278"/>
      <c r="AA12" s="278"/>
      <c r="AB12" s="278"/>
      <c r="AC12" s="278"/>
      <c r="AD12" s="278"/>
      <c r="AE12" s="278"/>
      <c r="AF12" s="279"/>
    </row>
    <row r="13" spans="2:32" x14ac:dyDescent="0.2">
      <c r="B13" s="277"/>
      <c r="C13" s="278"/>
      <c r="D13" s="278"/>
      <c r="E13" s="278"/>
      <c r="F13" s="278"/>
      <c r="G13" s="278"/>
      <c r="H13" s="278"/>
      <c r="I13" s="278"/>
      <c r="J13" s="278"/>
      <c r="K13" s="278"/>
      <c r="L13" s="278"/>
      <c r="M13" s="278"/>
      <c r="N13" s="278"/>
      <c r="O13" s="278"/>
      <c r="P13" s="279"/>
      <c r="R13" s="277"/>
      <c r="S13" s="278"/>
      <c r="T13" s="278"/>
      <c r="U13" s="278"/>
      <c r="V13" s="278"/>
      <c r="W13" s="278"/>
      <c r="X13" s="278"/>
      <c r="Y13" s="278"/>
      <c r="Z13" s="278"/>
      <c r="AA13" s="278"/>
      <c r="AB13" s="278"/>
      <c r="AC13" s="278"/>
      <c r="AD13" s="278"/>
      <c r="AE13" s="278"/>
      <c r="AF13" s="279"/>
    </row>
    <row r="14" spans="2:32" x14ac:dyDescent="0.2">
      <c r="B14" s="277"/>
      <c r="C14" s="278"/>
      <c r="D14" s="278"/>
      <c r="E14" s="278"/>
      <c r="F14" s="278"/>
      <c r="G14" s="278"/>
      <c r="H14" s="278"/>
      <c r="I14" s="278"/>
      <c r="J14" s="278"/>
      <c r="K14" s="278"/>
      <c r="L14" s="278"/>
      <c r="M14" s="278"/>
      <c r="N14" s="278"/>
      <c r="O14" s="278"/>
      <c r="P14" s="279"/>
      <c r="R14" s="277"/>
      <c r="S14" s="278"/>
      <c r="T14" s="278"/>
      <c r="U14" s="278"/>
      <c r="V14" s="278"/>
      <c r="W14" s="278"/>
      <c r="X14" s="278"/>
      <c r="Y14" s="278"/>
      <c r="Z14" s="278"/>
      <c r="AA14" s="278"/>
      <c r="AB14" s="278"/>
      <c r="AC14" s="278"/>
      <c r="AD14" s="278"/>
      <c r="AE14" s="278"/>
      <c r="AF14" s="279"/>
    </row>
    <row r="15" spans="2:32" x14ac:dyDescent="0.2">
      <c r="B15" s="277"/>
      <c r="C15" s="278"/>
      <c r="D15" s="278"/>
      <c r="E15" s="278"/>
      <c r="F15" s="278"/>
      <c r="G15" s="278"/>
      <c r="H15" s="278"/>
      <c r="I15" s="278"/>
      <c r="J15" s="278"/>
      <c r="K15" s="278"/>
      <c r="L15" s="278"/>
      <c r="M15" s="278"/>
      <c r="N15" s="278"/>
      <c r="O15" s="278"/>
      <c r="P15" s="279"/>
      <c r="R15" s="277"/>
      <c r="S15" s="278"/>
      <c r="T15" s="278"/>
      <c r="U15" s="278"/>
      <c r="V15" s="278"/>
      <c r="W15" s="278"/>
      <c r="X15" s="278"/>
      <c r="Y15" s="278"/>
      <c r="Z15" s="278"/>
      <c r="AA15" s="278"/>
      <c r="AB15" s="278"/>
      <c r="AC15" s="278"/>
      <c r="AD15" s="278"/>
      <c r="AE15" s="278"/>
      <c r="AF15" s="279"/>
    </row>
    <row r="16" spans="2:32" x14ac:dyDescent="0.2">
      <c r="B16" s="277"/>
      <c r="C16" s="278"/>
      <c r="D16" s="278"/>
      <c r="E16" s="278"/>
      <c r="F16" s="278"/>
      <c r="G16" s="278"/>
      <c r="H16" s="278"/>
      <c r="I16" s="278"/>
      <c r="J16" s="278"/>
      <c r="K16" s="278"/>
      <c r="L16" s="278"/>
      <c r="M16" s="278"/>
      <c r="N16" s="278"/>
      <c r="O16" s="278"/>
      <c r="P16" s="279"/>
      <c r="R16" s="277"/>
      <c r="S16" s="278"/>
      <c r="T16" s="278"/>
      <c r="U16" s="278"/>
      <c r="V16" s="278"/>
      <c r="W16" s="278"/>
      <c r="X16" s="278"/>
      <c r="Y16" s="278"/>
      <c r="Z16" s="278"/>
      <c r="AA16" s="278"/>
      <c r="AB16" s="278"/>
      <c r="AC16" s="278"/>
      <c r="AD16" s="278"/>
      <c r="AE16" s="278"/>
      <c r="AF16" s="279"/>
    </row>
    <row r="17" spans="2:32" x14ac:dyDescent="0.2">
      <c r="B17" s="277"/>
      <c r="C17" s="278"/>
      <c r="D17" s="278"/>
      <c r="E17" s="278"/>
      <c r="F17" s="278"/>
      <c r="G17" s="278"/>
      <c r="H17" s="278"/>
      <c r="I17" s="278"/>
      <c r="J17" s="278"/>
      <c r="K17" s="278"/>
      <c r="L17" s="278"/>
      <c r="M17" s="278"/>
      <c r="N17" s="278"/>
      <c r="O17" s="278"/>
      <c r="P17" s="279"/>
      <c r="R17" s="277"/>
      <c r="S17" s="278"/>
      <c r="T17" s="278"/>
      <c r="U17" s="278"/>
      <c r="V17" s="278"/>
      <c r="W17" s="278"/>
      <c r="X17" s="278"/>
      <c r="Y17" s="278"/>
      <c r="Z17" s="278"/>
      <c r="AA17" s="278"/>
      <c r="AB17" s="278"/>
      <c r="AC17" s="278"/>
      <c r="AD17" s="278"/>
      <c r="AE17" s="278"/>
      <c r="AF17" s="279"/>
    </row>
    <row r="18" spans="2:32" x14ac:dyDescent="0.2">
      <c r="B18" s="277"/>
      <c r="C18" s="278"/>
      <c r="D18" s="278"/>
      <c r="E18" s="278"/>
      <c r="F18" s="278"/>
      <c r="G18" s="278"/>
      <c r="H18" s="278"/>
      <c r="I18" s="278"/>
      <c r="J18" s="278"/>
      <c r="K18" s="278"/>
      <c r="L18" s="278"/>
      <c r="M18" s="278"/>
      <c r="N18" s="278"/>
      <c r="O18" s="278"/>
      <c r="P18" s="279"/>
      <c r="R18" s="277"/>
      <c r="S18" s="278"/>
      <c r="T18" s="278"/>
      <c r="U18" s="278"/>
      <c r="V18" s="278"/>
      <c r="W18" s="278"/>
      <c r="X18" s="278"/>
      <c r="Y18" s="278"/>
      <c r="Z18" s="278"/>
      <c r="AA18" s="278"/>
      <c r="AB18" s="278"/>
      <c r="AC18" s="278"/>
      <c r="AD18" s="278"/>
      <c r="AE18" s="278"/>
      <c r="AF18" s="279"/>
    </row>
    <row r="19" spans="2:32" x14ac:dyDescent="0.2">
      <c r="B19" s="277"/>
      <c r="C19" s="278"/>
      <c r="D19" s="278"/>
      <c r="E19" s="278"/>
      <c r="F19" s="278"/>
      <c r="G19" s="278"/>
      <c r="H19" s="278"/>
      <c r="I19" s="278"/>
      <c r="J19" s="278"/>
      <c r="K19" s="278"/>
      <c r="L19" s="278"/>
      <c r="M19" s="278"/>
      <c r="N19" s="278"/>
      <c r="O19" s="278"/>
      <c r="P19" s="279"/>
      <c r="R19" s="277"/>
      <c r="S19" s="278"/>
      <c r="T19" s="278"/>
      <c r="U19" s="278"/>
      <c r="V19" s="278"/>
      <c r="W19" s="278"/>
      <c r="X19" s="278"/>
      <c r="Y19" s="278"/>
      <c r="Z19" s="278"/>
      <c r="AA19" s="278"/>
      <c r="AB19" s="278"/>
      <c r="AC19" s="278"/>
      <c r="AD19" s="278"/>
      <c r="AE19" s="278"/>
      <c r="AF19" s="279"/>
    </row>
    <row r="20" spans="2:32" x14ac:dyDescent="0.2">
      <c r="B20" s="277"/>
      <c r="C20" s="278"/>
      <c r="D20" s="278"/>
      <c r="E20" s="278"/>
      <c r="F20" s="278"/>
      <c r="G20" s="278"/>
      <c r="H20" s="278"/>
      <c r="I20" s="278"/>
      <c r="J20" s="278"/>
      <c r="K20" s="278"/>
      <c r="L20" s="278"/>
      <c r="M20" s="278"/>
      <c r="N20" s="278"/>
      <c r="O20" s="278"/>
      <c r="P20" s="279"/>
      <c r="R20" s="277"/>
      <c r="S20" s="278"/>
      <c r="T20" s="278"/>
      <c r="U20" s="278"/>
      <c r="V20" s="278"/>
      <c r="W20" s="278"/>
      <c r="X20" s="278"/>
      <c r="Y20" s="278"/>
      <c r="Z20" s="278"/>
      <c r="AA20" s="278"/>
      <c r="AB20" s="278"/>
      <c r="AC20" s="278"/>
      <c r="AD20" s="278"/>
      <c r="AE20" s="278"/>
      <c r="AF20" s="279"/>
    </row>
    <row r="21" spans="2:32" x14ac:dyDescent="0.2">
      <c r="B21" s="277"/>
      <c r="C21" s="278"/>
      <c r="D21" s="278"/>
      <c r="E21" s="278"/>
      <c r="F21" s="278"/>
      <c r="G21" s="278"/>
      <c r="H21" s="278"/>
      <c r="I21" s="278"/>
      <c r="J21" s="278"/>
      <c r="K21" s="278"/>
      <c r="L21" s="278"/>
      <c r="M21" s="278"/>
      <c r="N21" s="278"/>
      <c r="O21" s="278"/>
      <c r="P21" s="279"/>
      <c r="R21" s="277"/>
      <c r="S21" s="278"/>
      <c r="T21" s="278"/>
      <c r="U21" s="278"/>
      <c r="V21" s="278"/>
      <c r="W21" s="278"/>
      <c r="X21" s="278"/>
      <c r="Y21" s="278"/>
      <c r="Z21" s="278"/>
      <c r="AA21" s="278"/>
      <c r="AB21" s="278"/>
      <c r="AC21" s="278"/>
      <c r="AD21" s="278"/>
      <c r="AE21" s="278"/>
      <c r="AF21" s="279"/>
    </row>
    <row r="22" spans="2:32" x14ac:dyDescent="0.2">
      <c r="B22" s="277"/>
      <c r="C22" s="278"/>
      <c r="D22" s="278"/>
      <c r="E22" s="278"/>
      <c r="F22" s="278"/>
      <c r="G22" s="278"/>
      <c r="H22" s="278"/>
      <c r="I22" s="278"/>
      <c r="J22" s="278"/>
      <c r="K22" s="278"/>
      <c r="L22" s="278"/>
      <c r="M22" s="278"/>
      <c r="N22" s="278"/>
      <c r="O22" s="278"/>
      <c r="P22" s="279"/>
      <c r="R22" s="277"/>
      <c r="S22" s="278"/>
      <c r="T22" s="278"/>
      <c r="U22" s="278"/>
      <c r="V22" s="278"/>
      <c r="W22" s="278"/>
      <c r="X22" s="278"/>
      <c r="Y22" s="278"/>
      <c r="Z22" s="278"/>
      <c r="AA22" s="278"/>
      <c r="AB22" s="278"/>
      <c r="AC22" s="278"/>
      <c r="AD22" s="278"/>
      <c r="AE22" s="278"/>
      <c r="AF22" s="279"/>
    </row>
    <row r="23" spans="2:32" x14ac:dyDescent="0.2">
      <c r="B23" s="280"/>
      <c r="C23" s="281"/>
      <c r="D23" s="281"/>
      <c r="E23" s="281"/>
      <c r="F23" s="281"/>
      <c r="G23" s="281"/>
      <c r="H23" s="281"/>
      <c r="I23" s="281"/>
      <c r="J23" s="281"/>
      <c r="K23" s="281"/>
      <c r="L23" s="281"/>
      <c r="M23" s="281"/>
      <c r="N23" s="281"/>
      <c r="O23" s="281"/>
      <c r="P23" s="282"/>
      <c r="R23" s="280"/>
      <c r="S23" s="281"/>
      <c r="T23" s="281"/>
      <c r="U23" s="281"/>
      <c r="V23" s="281"/>
      <c r="W23" s="281"/>
      <c r="X23" s="281"/>
      <c r="Y23" s="281"/>
      <c r="Z23" s="281"/>
      <c r="AA23" s="281"/>
      <c r="AB23" s="281"/>
      <c r="AC23" s="281"/>
      <c r="AD23" s="281"/>
      <c r="AE23" s="281"/>
      <c r="AF23" s="282"/>
    </row>
    <row r="24" spans="2:32" ht="15" x14ac:dyDescent="0.25">
      <c r="B24" s="274" t="s">
        <v>215</v>
      </c>
      <c r="C24" s="274"/>
      <c r="D24" s="274"/>
      <c r="E24" s="274"/>
      <c r="F24" s="274"/>
      <c r="G24" s="274"/>
      <c r="H24" s="274"/>
      <c r="I24" s="274"/>
      <c r="J24" s="274"/>
      <c r="K24" s="274"/>
      <c r="L24" s="274"/>
      <c r="M24" s="274"/>
      <c r="N24" s="274"/>
      <c r="O24" s="274"/>
      <c r="P24" s="274"/>
      <c r="R24" s="274" t="s">
        <v>215</v>
      </c>
      <c r="S24" s="274"/>
      <c r="T24" s="274"/>
      <c r="U24" s="274"/>
      <c r="V24" s="274"/>
      <c r="W24" s="274"/>
      <c r="X24" s="274"/>
      <c r="Y24" s="274"/>
      <c r="Z24" s="274"/>
      <c r="AA24" s="274"/>
      <c r="AB24" s="274"/>
      <c r="AC24" s="274"/>
      <c r="AD24" s="274"/>
      <c r="AE24" s="274"/>
      <c r="AF24" s="274"/>
    </row>
    <row r="25" spans="2:32" s="109" customFormat="1" ht="24" customHeight="1" x14ac:dyDescent="0.25">
      <c r="B25" s="275" t="s">
        <v>72</v>
      </c>
      <c r="C25" s="275"/>
      <c r="D25" s="276"/>
      <c r="E25" s="276"/>
      <c r="F25" s="276"/>
      <c r="G25" s="276"/>
      <c r="H25" s="276"/>
      <c r="I25" s="276"/>
      <c r="J25" s="276"/>
      <c r="K25" s="276"/>
      <c r="L25" s="276"/>
      <c r="M25" s="276"/>
      <c r="N25" s="276"/>
      <c r="O25" s="276"/>
      <c r="P25" s="276"/>
      <c r="R25" s="275" t="s">
        <v>72</v>
      </c>
      <c r="S25" s="275"/>
      <c r="T25" s="276"/>
      <c r="U25" s="276"/>
      <c r="V25" s="276"/>
      <c r="W25" s="276"/>
      <c r="X25" s="276"/>
      <c r="Y25" s="276"/>
      <c r="Z25" s="276"/>
      <c r="AA25" s="276"/>
      <c r="AB25" s="276"/>
      <c r="AC25" s="276"/>
      <c r="AD25" s="276"/>
      <c r="AE25" s="276"/>
      <c r="AF25" s="276"/>
    </row>
    <row r="26" spans="2:32" x14ac:dyDescent="0.2">
      <c r="B26" s="283"/>
      <c r="C26" s="283"/>
    </row>
  </sheetData>
  <mergeCells count="13">
    <mergeCell ref="B25:C25"/>
    <mergeCell ref="D25:P25"/>
    <mergeCell ref="B26:C26"/>
    <mergeCell ref="B1:P2"/>
    <mergeCell ref="B3:P3"/>
    <mergeCell ref="B24:P24"/>
    <mergeCell ref="B7:P23"/>
    <mergeCell ref="R1:AF2"/>
    <mergeCell ref="R3:AF3"/>
    <mergeCell ref="R24:AF24"/>
    <mergeCell ref="R25:S25"/>
    <mergeCell ref="T25:AF25"/>
    <mergeCell ref="R7:AF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285" t="s">
        <v>127</v>
      </c>
      <c r="C6" s="39" t="s">
        <v>128</v>
      </c>
      <c r="D6" s="39" t="s">
        <v>129</v>
      </c>
      <c r="E6" s="39" t="s">
        <v>130</v>
      </c>
      <c r="G6" s="41" t="s">
        <v>151</v>
      </c>
      <c r="H6" s="42" t="s">
        <v>156</v>
      </c>
      <c r="I6" s="44">
        <v>4</v>
      </c>
      <c r="J6" s="45">
        <f>+I6/9</f>
        <v>0.44444444444444442</v>
      </c>
      <c r="K6" s="46">
        <f>+J6</f>
        <v>0.44444444444444442</v>
      </c>
    </row>
    <row r="7" spans="2:11" ht="63.75" thickBot="1" x14ac:dyDescent="0.3">
      <c r="B7" s="286"/>
      <c r="C7" s="39" t="s">
        <v>131</v>
      </c>
      <c r="D7" s="39" t="s">
        <v>132</v>
      </c>
      <c r="E7" s="39" t="s">
        <v>130</v>
      </c>
      <c r="G7" s="41" t="s">
        <v>152</v>
      </c>
      <c r="H7" s="42" t="s">
        <v>155</v>
      </c>
      <c r="I7" s="44">
        <v>3</v>
      </c>
      <c r="J7" s="45">
        <f>+I7/9</f>
        <v>0.33333333333333331</v>
      </c>
      <c r="K7" s="46">
        <f>+J7+K6</f>
        <v>0.77777777777777768</v>
      </c>
    </row>
    <row r="8" spans="2:11" ht="48" thickBot="1" x14ac:dyDescent="0.3">
      <c r="B8" s="286"/>
      <c r="C8" s="39" t="s">
        <v>133</v>
      </c>
      <c r="D8" s="39" t="s">
        <v>134</v>
      </c>
      <c r="E8" s="39" t="s">
        <v>130</v>
      </c>
      <c r="G8" s="42" t="s">
        <v>153</v>
      </c>
      <c r="H8" s="42" t="s">
        <v>157</v>
      </c>
      <c r="I8" s="44">
        <v>1</v>
      </c>
      <c r="J8" s="45">
        <f>+I8/9</f>
        <v>0.1111111111111111</v>
      </c>
      <c r="K8" s="46">
        <f>+J8+K7</f>
        <v>0.88888888888888884</v>
      </c>
    </row>
    <row r="9" spans="2:11" ht="95.25" thickBot="1" x14ac:dyDescent="0.3">
      <c r="B9" s="286"/>
      <c r="C9" s="39" t="s">
        <v>135</v>
      </c>
      <c r="D9" s="39" t="s">
        <v>136</v>
      </c>
      <c r="E9" s="39" t="s">
        <v>130</v>
      </c>
      <c r="G9" s="42" t="s">
        <v>154</v>
      </c>
      <c r="H9" s="42" t="s">
        <v>158</v>
      </c>
      <c r="I9" s="44">
        <v>1</v>
      </c>
      <c r="J9" s="45">
        <f>+I9/9</f>
        <v>0.1111111111111111</v>
      </c>
      <c r="K9" s="46">
        <f>+J9+K8</f>
        <v>1</v>
      </c>
    </row>
    <row r="10" spans="2:11" ht="48" thickBot="1" x14ac:dyDescent="0.3">
      <c r="B10" s="286"/>
      <c r="C10" s="39" t="s">
        <v>138</v>
      </c>
      <c r="D10" s="39" t="s">
        <v>139</v>
      </c>
      <c r="E10" s="39" t="s">
        <v>130</v>
      </c>
    </row>
    <row r="11" spans="2:11" ht="48" thickBot="1" x14ac:dyDescent="0.3">
      <c r="B11" s="286"/>
      <c r="C11" s="39" t="s">
        <v>140</v>
      </c>
      <c r="D11" s="39" t="s">
        <v>141</v>
      </c>
      <c r="E11" s="39" t="s">
        <v>130</v>
      </c>
    </row>
    <row r="12" spans="2:11" ht="63.75" thickBot="1" x14ac:dyDescent="0.3">
      <c r="B12" s="287"/>
      <c r="C12" s="39" t="s">
        <v>142</v>
      </c>
      <c r="D12" s="39" t="s">
        <v>143</v>
      </c>
      <c r="E12" s="40" t="s">
        <v>137</v>
      </c>
    </row>
    <row r="13" spans="2:11" ht="63.75" thickBot="1" x14ac:dyDescent="0.3">
      <c r="B13" s="285" t="s">
        <v>144</v>
      </c>
      <c r="C13" s="39" t="s">
        <v>145</v>
      </c>
      <c r="D13" s="39" t="s">
        <v>143</v>
      </c>
      <c r="E13" s="40" t="s">
        <v>137</v>
      </c>
    </row>
    <row r="14" spans="2:11" ht="32.25" thickBot="1" x14ac:dyDescent="0.3">
      <c r="B14" s="287"/>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4.25" customHeight="1" x14ac:dyDescent="0.25">
      <c r="B1" s="271" t="s">
        <v>235</v>
      </c>
      <c r="C1" s="271"/>
      <c r="D1" s="271"/>
      <c r="E1" s="271"/>
      <c r="F1" s="271"/>
      <c r="G1" s="271"/>
      <c r="H1" s="271"/>
      <c r="I1" s="271"/>
      <c r="J1" s="271"/>
      <c r="K1" s="271"/>
      <c r="L1" s="271"/>
      <c r="M1" s="271"/>
      <c r="N1" s="271"/>
      <c r="O1" s="271"/>
      <c r="P1" s="271"/>
    </row>
    <row r="2" spans="2:16" s="104" customFormat="1" ht="23.25" customHeight="1" x14ac:dyDescent="0.25">
      <c r="B2" s="296"/>
      <c r="C2" s="296"/>
      <c r="D2" s="296"/>
      <c r="E2" s="296"/>
      <c r="F2" s="296"/>
      <c r="G2" s="296"/>
      <c r="H2" s="296"/>
      <c r="I2" s="296"/>
      <c r="J2" s="296"/>
      <c r="K2" s="296"/>
      <c r="L2" s="296"/>
      <c r="M2" s="296"/>
      <c r="N2" s="296"/>
      <c r="O2" s="296"/>
      <c r="P2" s="296"/>
    </row>
    <row r="3" spans="2:16" s="104" customFormat="1" ht="15" x14ac:dyDescent="0.25">
      <c r="B3" s="284" t="s">
        <v>199</v>
      </c>
      <c r="C3" s="284"/>
      <c r="D3" s="284"/>
      <c r="E3" s="284"/>
      <c r="F3" s="284"/>
      <c r="G3" s="284"/>
      <c r="H3" s="284"/>
      <c r="I3" s="284"/>
      <c r="J3" s="284"/>
      <c r="K3" s="284"/>
      <c r="L3" s="284"/>
      <c r="M3" s="284"/>
      <c r="N3" s="284"/>
      <c r="O3" s="284"/>
      <c r="P3" s="284"/>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43"/>
      <c r="E5" s="143"/>
      <c r="F5" s="143"/>
      <c r="G5" s="143"/>
      <c r="H5" s="143"/>
      <c r="I5" s="143"/>
      <c r="J5" s="143"/>
      <c r="K5" s="143"/>
      <c r="L5" s="143"/>
      <c r="M5" s="115"/>
      <c r="N5" s="110">
        <f>+M5</f>
        <v>0</v>
      </c>
      <c r="O5" s="110">
        <v>0.9</v>
      </c>
      <c r="P5" s="110">
        <v>1</v>
      </c>
    </row>
    <row r="6" spans="2:16" s="104" customFormat="1" ht="7.5" customHeight="1" x14ac:dyDescent="0.2">
      <c r="B6" s="120">
        <f>+$O$5</f>
        <v>0.9</v>
      </c>
      <c r="C6" s="121">
        <f t="shared" ref="C6:M6" si="0">+$O$5</f>
        <v>0.9</v>
      </c>
      <c r="D6" s="121">
        <f t="shared" si="0"/>
        <v>0.9</v>
      </c>
      <c r="E6" s="121">
        <f t="shared" si="0"/>
        <v>0.9</v>
      </c>
      <c r="F6" s="121">
        <f t="shared" si="0"/>
        <v>0.9</v>
      </c>
      <c r="G6" s="121">
        <f t="shared" si="0"/>
        <v>0.9</v>
      </c>
      <c r="H6" s="121">
        <f t="shared" si="0"/>
        <v>0.9</v>
      </c>
      <c r="I6" s="121">
        <f t="shared" si="0"/>
        <v>0.9</v>
      </c>
      <c r="J6" s="121">
        <f t="shared" si="0"/>
        <v>0.9</v>
      </c>
      <c r="K6" s="121">
        <f t="shared" si="0"/>
        <v>0.9</v>
      </c>
      <c r="L6" s="121">
        <f t="shared" si="0"/>
        <v>0.9</v>
      </c>
      <c r="M6" s="121">
        <f t="shared" si="0"/>
        <v>0.9</v>
      </c>
      <c r="N6" s="118"/>
      <c r="O6" s="118"/>
      <c r="P6" s="119"/>
    </row>
    <row r="7" spans="2:16" s="104" customFormat="1" x14ac:dyDescent="0.25">
      <c r="B7" s="277"/>
      <c r="C7" s="278"/>
      <c r="D7" s="278"/>
      <c r="E7" s="278"/>
      <c r="F7" s="278"/>
      <c r="G7" s="278"/>
      <c r="H7" s="278"/>
      <c r="I7" s="278"/>
      <c r="J7" s="278"/>
      <c r="K7" s="278"/>
      <c r="L7" s="278"/>
      <c r="M7" s="278"/>
      <c r="N7" s="278"/>
      <c r="O7" s="278"/>
      <c r="P7" s="279"/>
    </row>
    <row r="8" spans="2:16" s="104" customFormat="1" x14ac:dyDescent="0.25">
      <c r="B8" s="277"/>
      <c r="C8" s="278"/>
      <c r="D8" s="278"/>
      <c r="E8" s="278"/>
      <c r="F8" s="278"/>
      <c r="G8" s="278"/>
      <c r="H8" s="278"/>
      <c r="I8" s="278"/>
      <c r="J8" s="278"/>
      <c r="K8" s="278"/>
      <c r="L8" s="278"/>
      <c r="M8" s="278"/>
      <c r="N8" s="278"/>
      <c r="O8" s="278"/>
      <c r="P8" s="279"/>
    </row>
    <row r="9" spans="2:16" s="104" customFormat="1" x14ac:dyDescent="0.25">
      <c r="B9" s="277"/>
      <c r="C9" s="278"/>
      <c r="D9" s="278"/>
      <c r="E9" s="278"/>
      <c r="F9" s="278"/>
      <c r="G9" s="278"/>
      <c r="H9" s="278"/>
      <c r="I9" s="278"/>
      <c r="J9" s="278"/>
      <c r="K9" s="278"/>
      <c r="L9" s="278"/>
      <c r="M9" s="278"/>
      <c r="N9" s="278"/>
      <c r="O9" s="278"/>
      <c r="P9" s="279"/>
    </row>
    <row r="10" spans="2:16" s="104" customFormat="1" x14ac:dyDescent="0.25">
      <c r="B10" s="277"/>
      <c r="C10" s="278"/>
      <c r="D10" s="278"/>
      <c r="E10" s="278"/>
      <c r="F10" s="278"/>
      <c r="G10" s="278"/>
      <c r="H10" s="278"/>
      <c r="I10" s="278"/>
      <c r="J10" s="278"/>
      <c r="K10" s="278"/>
      <c r="L10" s="278"/>
      <c r="M10" s="278"/>
      <c r="N10" s="278"/>
      <c r="O10" s="278"/>
      <c r="P10" s="279"/>
    </row>
    <row r="11" spans="2:16" s="104" customFormat="1" x14ac:dyDescent="0.25">
      <c r="B11" s="277"/>
      <c r="C11" s="278"/>
      <c r="D11" s="278"/>
      <c r="E11" s="278"/>
      <c r="F11" s="278"/>
      <c r="G11" s="278"/>
      <c r="H11" s="278"/>
      <c r="I11" s="278"/>
      <c r="J11" s="278"/>
      <c r="K11" s="278"/>
      <c r="L11" s="278"/>
      <c r="M11" s="278"/>
      <c r="N11" s="278"/>
      <c r="O11" s="278"/>
      <c r="P11" s="279"/>
    </row>
    <row r="12" spans="2:16" s="104" customFormat="1" x14ac:dyDescent="0.25">
      <c r="B12" s="277"/>
      <c r="C12" s="278"/>
      <c r="D12" s="278"/>
      <c r="E12" s="278"/>
      <c r="F12" s="278"/>
      <c r="G12" s="278"/>
      <c r="H12" s="278"/>
      <c r="I12" s="278"/>
      <c r="J12" s="278"/>
      <c r="K12" s="278"/>
      <c r="L12" s="278"/>
      <c r="M12" s="278"/>
      <c r="N12" s="278"/>
      <c r="O12" s="278"/>
      <c r="P12" s="279"/>
    </row>
    <row r="13" spans="2:16" s="104" customFormat="1" x14ac:dyDescent="0.25">
      <c r="B13" s="277"/>
      <c r="C13" s="278"/>
      <c r="D13" s="278"/>
      <c r="E13" s="278"/>
      <c r="F13" s="278"/>
      <c r="G13" s="278"/>
      <c r="H13" s="278"/>
      <c r="I13" s="278"/>
      <c r="J13" s="278"/>
      <c r="K13" s="278"/>
      <c r="L13" s="278"/>
      <c r="M13" s="278"/>
      <c r="N13" s="278"/>
      <c r="O13" s="278"/>
      <c r="P13" s="279"/>
    </row>
    <row r="14" spans="2:16" s="104" customFormat="1" x14ac:dyDescent="0.25">
      <c r="B14" s="277"/>
      <c r="C14" s="278"/>
      <c r="D14" s="278"/>
      <c r="E14" s="278"/>
      <c r="F14" s="278"/>
      <c r="G14" s="278"/>
      <c r="H14" s="278"/>
      <c r="I14" s="278"/>
      <c r="J14" s="278"/>
      <c r="K14" s="278"/>
      <c r="L14" s="278"/>
      <c r="M14" s="278"/>
      <c r="N14" s="278"/>
      <c r="O14" s="278"/>
      <c r="P14" s="279"/>
    </row>
    <row r="15" spans="2:16" s="104" customFormat="1" x14ac:dyDescent="0.25">
      <c r="B15" s="277"/>
      <c r="C15" s="278"/>
      <c r="D15" s="278"/>
      <c r="E15" s="278"/>
      <c r="F15" s="278"/>
      <c r="G15" s="278"/>
      <c r="H15" s="278"/>
      <c r="I15" s="278"/>
      <c r="J15" s="278"/>
      <c r="K15" s="278"/>
      <c r="L15" s="278"/>
      <c r="M15" s="278"/>
      <c r="N15" s="278"/>
      <c r="O15" s="278"/>
      <c r="P15" s="279"/>
    </row>
    <row r="16" spans="2:16" s="104" customFormat="1" x14ac:dyDescent="0.25">
      <c r="B16" s="277"/>
      <c r="C16" s="278"/>
      <c r="D16" s="278"/>
      <c r="E16" s="278"/>
      <c r="F16" s="278"/>
      <c r="G16" s="278"/>
      <c r="H16" s="278"/>
      <c r="I16" s="278"/>
      <c r="J16" s="278"/>
      <c r="K16" s="278"/>
      <c r="L16" s="278"/>
      <c r="M16" s="278"/>
      <c r="N16" s="278"/>
      <c r="O16" s="278"/>
      <c r="P16" s="279"/>
    </row>
    <row r="17" spans="2:16" s="104" customFormat="1" x14ac:dyDescent="0.25">
      <c r="B17" s="277"/>
      <c r="C17" s="278"/>
      <c r="D17" s="278"/>
      <c r="E17" s="278"/>
      <c r="F17" s="278"/>
      <c r="G17" s="278"/>
      <c r="H17" s="278"/>
      <c r="I17" s="278"/>
      <c r="J17" s="278"/>
      <c r="K17" s="278"/>
      <c r="L17" s="278"/>
      <c r="M17" s="278"/>
      <c r="N17" s="278"/>
      <c r="O17" s="278"/>
      <c r="P17" s="279"/>
    </row>
    <row r="18" spans="2:16" s="104" customFormat="1" x14ac:dyDescent="0.25">
      <c r="B18" s="277"/>
      <c r="C18" s="278"/>
      <c r="D18" s="278"/>
      <c r="E18" s="278"/>
      <c r="F18" s="278"/>
      <c r="G18" s="278"/>
      <c r="H18" s="278"/>
      <c r="I18" s="278"/>
      <c r="J18" s="278"/>
      <c r="K18" s="278"/>
      <c r="L18" s="278"/>
      <c r="M18" s="278"/>
      <c r="N18" s="278"/>
      <c r="O18" s="278"/>
      <c r="P18" s="279"/>
    </row>
    <row r="19" spans="2:16" s="104" customFormat="1" x14ac:dyDescent="0.25">
      <c r="B19" s="277"/>
      <c r="C19" s="278"/>
      <c r="D19" s="278"/>
      <c r="E19" s="278"/>
      <c r="F19" s="278"/>
      <c r="G19" s="278"/>
      <c r="H19" s="278"/>
      <c r="I19" s="278"/>
      <c r="J19" s="278"/>
      <c r="K19" s="278"/>
      <c r="L19" s="278"/>
      <c r="M19" s="278"/>
      <c r="N19" s="278"/>
      <c r="O19" s="278"/>
      <c r="P19" s="279"/>
    </row>
    <row r="20" spans="2:16" s="104" customFormat="1" x14ac:dyDescent="0.25">
      <c r="B20" s="277"/>
      <c r="C20" s="278"/>
      <c r="D20" s="278"/>
      <c r="E20" s="278"/>
      <c r="F20" s="278"/>
      <c r="G20" s="278"/>
      <c r="H20" s="278"/>
      <c r="I20" s="278"/>
      <c r="J20" s="278"/>
      <c r="K20" s="278"/>
      <c r="L20" s="278"/>
      <c r="M20" s="278"/>
      <c r="N20" s="278"/>
      <c r="O20" s="278"/>
      <c r="P20" s="279"/>
    </row>
    <row r="21" spans="2:16" s="104" customFormat="1" x14ac:dyDescent="0.25">
      <c r="B21" s="277"/>
      <c r="C21" s="278"/>
      <c r="D21" s="278"/>
      <c r="E21" s="278"/>
      <c r="F21" s="278"/>
      <c r="G21" s="278"/>
      <c r="H21" s="278"/>
      <c r="I21" s="278"/>
      <c r="J21" s="278"/>
      <c r="K21" s="278"/>
      <c r="L21" s="278"/>
      <c r="M21" s="278"/>
      <c r="N21" s="278"/>
      <c r="O21" s="278"/>
      <c r="P21" s="279"/>
    </row>
    <row r="22" spans="2:16" x14ac:dyDescent="0.2">
      <c r="B22" s="277"/>
      <c r="C22" s="278"/>
      <c r="D22" s="278"/>
      <c r="E22" s="278"/>
      <c r="F22" s="278"/>
      <c r="G22" s="278"/>
      <c r="H22" s="278"/>
      <c r="I22" s="278"/>
      <c r="J22" s="278"/>
      <c r="K22" s="278"/>
      <c r="L22" s="278"/>
      <c r="M22" s="278"/>
      <c r="N22" s="278"/>
      <c r="O22" s="278"/>
      <c r="P22" s="279"/>
    </row>
    <row r="23" spans="2:16" x14ac:dyDescent="0.2">
      <c r="B23" s="280"/>
      <c r="C23" s="281"/>
      <c r="D23" s="281"/>
      <c r="E23" s="281"/>
      <c r="F23" s="281"/>
      <c r="G23" s="281"/>
      <c r="H23" s="281"/>
      <c r="I23" s="281"/>
      <c r="J23" s="281"/>
      <c r="K23" s="281"/>
      <c r="L23" s="281"/>
      <c r="M23" s="281"/>
      <c r="N23" s="281"/>
      <c r="O23" s="281"/>
      <c r="P23" s="282"/>
    </row>
    <row r="24" spans="2:16" ht="15" x14ac:dyDescent="0.25">
      <c r="B24" s="274" t="s">
        <v>215</v>
      </c>
      <c r="C24" s="274"/>
      <c r="D24" s="274"/>
      <c r="E24" s="274"/>
      <c r="F24" s="274"/>
      <c r="G24" s="274"/>
      <c r="H24" s="274"/>
      <c r="I24" s="274"/>
      <c r="J24" s="274"/>
      <c r="K24" s="274"/>
      <c r="L24" s="274"/>
      <c r="M24" s="274"/>
      <c r="N24" s="274"/>
      <c r="O24" s="274"/>
      <c r="P24" s="274"/>
    </row>
    <row r="25" spans="2:16" s="104" customFormat="1" ht="17.45" customHeight="1" x14ac:dyDescent="0.25">
      <c r="B25" s="288" t="s">
        <v>93</v>
      </c>
      <c r="C25" s="288"/>
      <c r="D25" s="293"/>
      <c r="E25" s="294"/>
      <c r="F25" s="294"/>
      <c r="G25" s="294"/>
      <c r="H25" s="294"/>
      <c r="I25" s="294"/>
      <c r="J25" s="294"/>
      <c r="K25" s="294"/>
      <c r="L25" s="294"/>
      <c r="M25" s="294"/>
      <c r="N25" s="294"/>
      <c r="O25" s="294"/>
      <c r="P25" s="295"/>
    </row>
    <row r="26" spans="2:16" s="104" customFormat="1" ht="17.45" customHeight="1" x14ac:dyDescent="0.25">
      <c r="B26" s="288" t="s">
        <v>94</v>
      </c>
      <c r="C26" s="288"/>
      <c r="D26" s="290"/>
      <c r="E26" s="291"/>
      <c r="F26" s="291"/>
      <c r="G26" s="291"/>
      <c r="H26" s="291"/>
      <c r="I26" s="291"/>
      <c r="J26" s="291"/>
      <c r="K26" s="291"/>
      <c r="L26" s="291"/>
      <c r="M26" s="291"/>
      <c r="N26" s="291"/>
      <c r="O26" s="291"/>
      <c r="P26" s="292"/>
    </row>
    <row r="27" spans="2:16" s="104" customFormat="1" ht="17.45" customHeight="1" x14ac:dyDescent="0.25">
      <c r="B27" s="288" t="s">
        <v>95</v>
      </c>
      <c r="C27" s="288"/>
      <c r="D27" s="290"/>
      <c r="E27" s="291"/>
      <c r="F27" s="291"/>
      <c r="G27" s="291"/>
      <c r="H27" s="291"/>
      <c r="I27" s="291"/>
      <c r="J27" s="291"/>
      <c r="K27" s="291"/>
      <c r="L27" s="291"/>
      <c r="M27" s="291"/>
      <c r="N27" s="291"/>
      <c r="O27" s="291"/>
      <c r="P27" s="292"/>
    </row>
    <row r="28" spans="2:16" s="104" customFormat="1" ht="17.45" customHeight="1" x14ac:dyDescent="0.25">
      <c r="B28" s="288" t="s">
        <v>96</v>
      </c>
      <c r="C28" s="288"/>
      <c r="D28" s="290"/>
      <c r="E28" s="291"/>
      <c r="F28" s="291"/>
      <c r="G28" s="291"/>
      <c r="H28" s="291"/>
      <c r="I28" s="291"/>
      <c r="J28" s="291"/>
      <c r="K28" s="291"/>
      <c r="L28" s="291"/>
      <c r="M28" s="291"/>
      <c r="N28" s="291"/>
      <c r="O28" s="291"/>
      <c r="P28" s="292"/>
    </row>
    <row r="29" spans="2:16" s="104" customFormat="1" ht="17.45" customHeight="1" x14ac:dyDescent="0.25">
      <c r="B29" s="288" t="s">
        <v>115</v>
      </c>
      <c r="C29" s="288"/>
      <c r="D29" s="290"/>
      <c r="E29" s="291"/>
      <c r="F29" s="291"/>
      <c r="G29" s="291"/>
      <c r="H29" s="291"/>
      <c r="I29" s="291"/>
      <c r="J29" s="291"/>
      <c r="K29" s="291"/>
      <c r="L29" s="291"/>
      <c r="M29" s="291"/>
      <c r="N29" s="291"/>
      <c r="O29" s="291"/>
      <c r="P29" s="292"/>
    </row>
    <row r="30" spans="2:16" s="104" customFormat="1" ht="17.45" customHeight="1" x14ac:dyDescent="0.25">
      <c r="B30" s="288" t="s">
        <v>112</v>
      </c>
      <c r="C30" s="288"/>
      <c r="D30" s="290"/>
      <c r="E30" s="291"/>
      <c r="F30" s="291"/>
      <c r="G30" s="291"/>
      <c r="H30" s="291"/>
      <c r="I30" s="291"/>
      <c r="J30" s="291"/>
      <c r="K30" s="291"/>
      <c r="L30" s="291"/>
      <c r="M30" s="291"/>
      <c r="N30" s="291"/>
      <c r="O30" s="291"/>
      <c r="P30" s="292"/>
    </row>
    <row r="31" spans="2:16" s="104" customFormat="1" ht="17.45" customHeight="1" x14ac:dyDescent="0.25">
      <c r="B31" s="288" t="s">
        <v>117</v>
      </c>
      <c r="C31" s="288"/>
      <c r="D31" s="290"/>
      <c r="E31" s="291"/>
      <c r="F31" s="291"/>
      <c r="G31" s="291"/>
      <c r="H31" s="291"/>
      <c r="I31" s="291"/>
      <c r="J31" s="291"/>
      <c r="K31" s="291"/>
      <c r="L31" s="291"/>
      <c r="M31" s="291"/>
      <c r="N31" s="291"/>
      <c r="O31" s="291"/>
      <c r="P31" s="292"/>
    </row>
    <row r="32" spans="2:16" s="104" customFormat="1" ht="17.45" customHeight="1" x14ac:dyDescent="0.25">
      <c r="B32" s="288" t="s">
        <v>68</v>
      </c>
      <c r="C32" s="288"/>
      <c r="D32" s="290"/>
      <c r="E32" s="291"/>
      <c r="F32" s="291"/>
      <c r="G32" s="291"/>
      <c r="H32" s="291"/>
      <c r="I32" s="291"/>
      <c r="J32" s="291"/>
      <c r="K32" s="291"/>
      <c r="L32" s="291"/>
      <c r="M32" s="291"/>
      <c r="N32" s="291"/>
      <c r="O32" s="291"/>
      <c r="P32" s="292"/>
    </row>
    <row r="33" spans="2:16" s="104" customFormat="1" ht="17.45" customHeight="1" x14ac:dyDescent="0.25">
      <c r="B33" s="288" t="s">
        <v>69</v>
      </c>
      <c r="C33" s="288"/>
      <c r="D33" s="290"/>
      <c r="E33" s="291"/>
      <c r="F33" s="291"/>
      <c r="G33" s="291"/>
      <c r="H33" s="291"/>
      <c r="I33" s="291"/>
      <c r="J33" s="291"/>
      <c r="K33" s="291"/>
      <c r="L33" s="291"/>
      <c r="M33" s="291"/>
      <c r="N33" s="291"/>
      <c r="O33" s="291"/>
      <c r="P33" s="292"/>
    </row>
    <row r="34" spans="2:16" s="104" customFormat="1" ht="17.45" customHeight="1" x14ac:dyDescent="0.25">
      <c r="B34" s="288" t="s">
        <v>70</v>
      </c>
      <c r="C34" s="288"/>
      <c r="D34" s="290"/>
      <c r="E34" s="291"/>
      <c r="F34" s="291"/>
      <c r="G34" s="291"/>
      <c r="H34" s="291"/>
      <c r="I34" s="291"/>
      <c r="J34" s="291"/>
      <c r="K34" s="291"/>
      <c r="L34" s="291"/>
      <c r="M34" s="291"/>
      <c r="N34" s="291"/>
      <c r="O34" s="291"/>
      <c r="P34" s="292"/>
    </row>
    <row r="35" spans="2:16" s="104" customFormat="1" ht="17.45" customHeight="1" x14ac:dyDescent="0.25">
      <c r="B35" s="288" t="s">
        <v>71</v>
      </c>
      <c r="C35" s="288"/>
      <c r="D35" s="289"/>
      <c r="E35" s="289"/>
      <c r="F35" s="289"/>
      <c r="G35" s="289"/>
      <c r="H35" s="289"/>
      <c r="I35" s="289"/>
      <c r="J35" s="289"/>
      <c r="K35" s="289"/>
      <c r="L35" s="289"/>
      <c r="M35" s="289"/>
      <c r="N35" s="289"/>
      <c r="O35" s="289"/>
      <c r="P35" s="289"/>
    </row>
    <row r="36" spans="2:16" s="104" customFormat="1" ht="17.45" customHeight="1" x14ac:dyDescent="0.25">
      <c r="B36" s="288" t="s">
        <v>216</v>
      </c>
      <c r="C36" s="288"/>
      <c r="D36" s="289"/>
      <c r="E36" s="289"/>
      <c r="F36" s="289"/>
      <c r="G36" s="289"/>
      <c r="H36" s="289"/>
      <c r="I36" s="289"/>
      <c r="J36" s="289"/>
      <c r="K36" s="289"/>
      <c r="L36" s="289"/>
      <c r="M36" s="289"/>
      <c r="N36" s="289"/>
      <c r="O36" s="289"/>
      <c r="P36" s="289"/>
    </row>
  </sheetData>
  <mergeCells count="28">
    <mergeCell ref="B24:P24"/>
    <mergeCell ref="B25:C25"/>
    <mergeCell ref="D25:P25"/>
    <mergeCell ref="B1:P2"/>
    <mergeCell ref="B3:P3"/>
    <mergeCell ref="B7:P23"/>
    <mergeCell ref="B28:C28"/>
    <mergeCell ref="D28:P28"/>
    <mergeCell ref="B29:C29"/>
    <mergeCell ref="D29:P29"/>
    <mergeCell ref="B26:C26"/>
    <mergeCell ref="D26:P26"/>
    <mergeCell ref="B27:C27"/>
    <mergeCell ref="D27:P27"/>
    <mergeCell ref="B32:C32"/>
    <mergeCell ref="D32:P32"/>
    <mergeCell ref="B33:C33"/>
    <mergeCell ref="D33:P33"/>
    <mergeCell ref="B30:C30"/>
    <mergeCell ref="D30:P30"/>
    <mergeCell ref="B31:C31"/>
    <mergeCell ref="D31:P31"/>
    <mergeCell ref="B36:C36"/>
    <mergeCell ref="D36:P36"/>
    <mergeCell ref="B34:C34"/>
    <mergeCell ref="D34:P34"/>
    <mergeCell ref="B35:C35"/>
    <mergeCell ref="D35:P3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topLeftCell="A6" zoomScale="80" zoomScaleNormal="80" workbookViewId="0">
      <selection activeCell="B7" sqref="B7:P23"/>
    </sheetView>
  </sheetViews>
  <sheetFormatPr baseColWidth="10" defaultRowHeight="14.25" x14ac:dyDescent="0.2"/>
  <cols>
    <col min="1" max="1" width="1.7109375" style="83" customWidth="1"/>
    <col min="2" max="2" width="7.28515625" style="107" customWidth="1"/>
    <col min="3" max="3" width="7.140625" style="107" customWidth="1"/>
    <col min="4" max="4" width="6.7109375" style="107" customWidth="1"/>
    <col min="5" max="5" width="6.28515625" style="107" customWidth="1"/>
    <col min="6" max="6" width="6.5703125" style="107" customWidth="1"/>
    <col min="7" max="7" width="6.85546875" style="107" customWidth="1"/>
    <col min="8" max="8" width="7" style="107" customWidth="1"/>
    <col min="9" max="9" width="7.42578125" style="107" customWidth="1"/>
    <col min="10" max="10" width="6.42578125" style="107" customWidth="1"/>
    <col min="11" max="13" width="5.5703125" style="107" bestFit="1" customWidth="1"/>
    <col min="14" max="14" width="16.28515625" style="108" customWidth="1"/>
    <col min="15" max="15" width="9.28515625" style="107" customWidth="1"/>
    <col min="16" max="16" width="9.42578125" style="107" customWidth="1"/>
    <col min="17" max="17" width="4.42578125" style="83" customWidth="1"/>
    <col min="18"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09" customFormat="1" ht="21.75" customHeight="1" x14ac:dyDescent="0.25">
      <c r="B1" s="271" t="s">
        <v>220</v>
      </c>
      <c r="C1" s="271"/>
      <c r="D1" s="271"/>
      <c r="E1" s="271"/>
      <c r="F1" s="271"/>
      <c r="G1" s="271"/>
      <c r="H1" s="271"/>
      <c r="I1" s="271"/>
      <c r="J1" s="271"/>
      <c r="K1" s="271"/>
      <c r="L1" s="271"/>
      <c r="M1" s="271"/>
      <c r="N1" s="271"/>
      <c r="O1" s="271"/>
      <c r="P1" s="271"/>
      <c r="R1" s="271" t="s">
        <v>232</v>
      </c>
      <c r="S1" s="271"/>
      <c r="T1" s="271"/>
      <c r="U1" s="271"/>
      <c r="V1" s="271"/>
      <c r="W1" s="271"/>
      <c r="X1" s="271"/>
      <c r="Y1" s="271"/>
      <c r="Z1" s="271"/>
      <c r="AA1" s="271"/>
      <c r="AB1" s="271"/>
      <c r="AC1" s="271"/>
      <c r="AD1" s="271"/>
      <c r="AE1" s="271"/>
      <c r="AF1" s="271"/>
    </row>
    <row r="2" spans="2:32" s="109" customFormat="1" ht="20.25" customHeight="1" x14ac:dyDescent="0.25">
      <c r="B2" s="296"/>
      <c r="C2" s="296"/>
      <c r="D2" s="296"/>
      <c r="E2" s="296"/>
      <c r="F2" s="296"/>
      <c r="G2" s="296"/>
      <c r="H2" s="296"/>
      <c r="I2" s="296"/>
      <c r="J2" s="296"/>
      <c r="K2" s="296"/>
      <c r="L2" s="296"/>
      <c r="M2" s="296"/>
      <c r="N2" s="296"/>
      <c r="O2" s="296"/>
      <c r="P2" s="296"/>
      <c r="R2" s="296"/>
      <c r="S2" s="296"/>
      <c r="T2" s="296"/>
      <c r="U2" s="296"/>
      <c r="V2" s="296"/>
      <c r="W2" s="296"/>
      <c r="X2" s="296"/>
      <c r="Y2" s="296"/>
      <c r="Z2" s="296"/>
      <c r="AA2" s="296"/>
      <c r="AB2" s="296"/>
      <c r="AC2" s="296"/>
      <c r="AD2" s="296"/>
      <c r="AE2" s="296"/>
      <c r="AF2" s="296"/>
    </row>
    <row r="3" spans="2:32" ht="15" x14ac:dyDescent="0.25">
      <c r="B3" s="304" t="s">
        <v>199</v>
      </c>
      <c r="C3" s="304"/>
      <c r="D3" s="304"/>
      <c r="E3" s="304"/>
      <c r="F3" s="304"/>
      <c r="G3" s="304"/>
      <c r="H3" s="304"/>
      <c r="I3" s="304"/>
      <c r="J3" s="304"/>
      <c r="K3" s="304"/>
      <c r="L3" s="304"/>
      <c r="M3" s="304"/>
      <c r="N3" s="304"/>
      <c r="O3" s="304"/>
      <c r="P3" s="304"/>
      <c r="R3" s="304" t="s">
        <v>199</v>
      </c>
      <c r="S3" s="304"/>
      <c r="T3" s="304"/>
      <c r="U3" s="304"/>
      <c r="V3" s="304"/>
      <c r="W3" s="304"/>
      <c r="X3" s="304"/>
      <c r="Y3" s="304"/>
      <c r="Z3" s="304"/>
      <c r="AA3" s="304"/>
      <c r="AB3" s="304"/>
      <c r="AC3" s="304"/>
      <c r="AD3" s="304"/>
      <c r="AE3" s="304"/>
      <c r="AF3" s="304"/>
    </row>
    <row r="4" spans="2:32" ht="26.25"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96" customFormat="1" ht="15.75" customHeight="1" x14ac:dyDescent="0.2">
      <c r="B5" s="114">
        <v>0</v>
      </c>
      <c r="C5" s="114"/>
      <c r="D5" s="114"/>
      <c r="E5" s="114"/>
      <c r="F5" s="114"/>
      <c r="G5" s="114"/>
      <c r="H5" s="114"/>
      <c r="I5" s="114"/>
      <c r="J5" s="114"/>
      <c r="K5" s="112"/>
      <c r="L5" s="112"/>
      <c r="M5" s="112"/>
      <c r="N5" s="113">
        <f>+M5</f>
        <v>0</v>
      </c>
      <c r="O5" s="113">
        <v>0</v>
      </c>
      <c r="P5" s="113">
        <v>0.124</v>
      </c>
      <c r="R5" s="122">
        <v>0</v>
      </c>
      <c r="S5" s="122"/>
      <c r="T5" s="122"/>
      <c r="U5" s="122"/>
      <c r="V5" s="122"/>
      <c r="W5" s="122"/>
      <c r="X5" s="122"/>
      <c r="Y5" s="122"/>
      <c r="Z5" s="122"/>
      <c r="AA5" s="123"/>
      <c r="AB5" s="123"/>
      <c r="AC5" s="123"/>
      <c r="AD5" s="150">
        <f>+AC5</f>
        <v>0</v>
      </c>
      <c r="AE5" s="150">
        <v>0</v>
      </c>
      <c r="AF5" s="150">
        <v>0.77</v>
      </c>
    </row>
    <row r="6" spans="2:32" ht="0.75" customHeight="1" x14ac:dyDescent="0.2">
      <c r="B6" s="120">
        <f>+$P$5</f>
        <v>0.124</v>
      </c>
      <c r="C6" s="121">
        <f>+$P$5</f>
        <v>0.124</v>
      </c>
      <c r="D6" s="121">
        <f t="shared" ref="D6:M6" si="0">+$P$5</f>
        <v>0.124</v>
      </c>
      <c r="E6" s="121">
        <f t="shared" si="0"/>
        <v>0.124</v>
      </c>
      <c r="F6" s="121">
        <f t="shared" si="0"/>
        <v>0.124</v>
      </c>
      <c r="G6" s="121">
        <f t="shared" si="0"/>
        <v>0.124</v>
      </c>
      <c r="H6" s="121">
        <f t="shared" si="0"/>
        <v>0.124</v>
      </c>
      <c r="I6" s="121">
        <f t="shared" si="0"/>
        <v>0.124</v>
      </c>
      <c r="J6" s="121">
        <f t="shared" si="0"/>
        <v>0.124</v>
      </c>
      <c r="K6" s="121">
        <f t="shared" si="0"/>
        <v>0.124</v>
      </c>
      <c r="L6" s="121">
        <f t="shared" si="0"/>
        <v>0.124</v>
      </c>
      <c r="M6" s="121">
        <f t="shared" si="0"/>
        <v>0.124</v>
      </c>
      <c r="N6" s="124"/>
      <c r="O6" s="124"/>
      <c r="P6" s="125"/>
      <c r="R6" s="153">
        <f>+$AF$5</f>
        <v>0.77</v>
      </c>
      <c r="S6" s="151">
        <f t="shared" ref="S6:AC6" si="1">+$AF$5</f>
        <v>0.77</v>
      </c>
      <c r="T6" s="151">
        <f t="shared" si="1"/>
        <v>0.77</v>
      </c>
      <c r="U6" s="151">
        <f t="shared" si="1"/>
        <v>0.77</v>
      </c>
      <c r="V6" s="151">
        <f t="shared" si="1"/>
        <v>0.77</v>
      </c>
      <c r="W6" s="151">
        <f t="shared" si="1"/>
        <v>0.77</v>
      </c>
      <c r="X6" s="151">
        <f t="shared" si="1"/>
        <v>0.77</v>
      </c>
      <c r="Y6" s="151">
        <f t="shared" si="1"/>
        <v>0.77</v>
      </c>
      <c r="Z6" s="151">
        <f t="shared" si="1"/>
        <v>0.77</v>
      </c>
      <c r="AA6" s="151">
        <f t="shared" si="1"/>
        <v>0.77</v>
      </c>
      <c r="AB6" s="151">
        <f t="shared" si="1"/>
        <v>0.77</v>
      </c>
      <c r="AC6" s="151">
        <f t="shared" si="1"/>
        <v>0.77</v>
      </c>
      <c r="AD6" s="152"/>
      <c r="AE6" s="152"/>
      <c r="AF6" s="152"/>
    </row>
    <row r="7" spans="2:32" x14ac:dyDescent="0.2">
      <c r="B7" s="298"/>
      <c r="C7" s="299"/>
      <c r="D7" s="299"/>
      <c r="E7" s="299"/>
      <c r="F7" s="299"/>
      <c r="G7" s="299"/>
      <c r="H7" s="299"/>
      <c r="I7" s="299"/>
      <c r="J7" s="299"/>
      <c r="K7" s="299"/>
      <c r="L7" s="299"/>
      <c r="M7" s="299"/>
      <c r="N7" s="299"/>
      <c r="O7" s="299"/>
      <c r="P7" s="300"/>
      <c r="R7" s="298"/>
      <c r="S7" s="299"/>
      <c r="T7" s="299"/>
      <c r="U7" s="299"/>
      <c r="V7" s="299"/>
      <c r="W7" s="299"/>
      <c r="X7" s="299"/>
      <c r="Y7" s="299"/>
      <c r="Z7" s="299"/>
      <c r="AA7" s="299"/>
      <c r="AB7" s="299"/>
      <c r="AC7" s="299"/>
      <c r="AD7" s="299"/>
      <c r="AE7" s="299"/>
      <c r="AF7" s="300"/>
    </row>
    <row r="8" spans="2:32" x14ac:dyDescent="0.2">
      <c r="B8" s="298"/>
      <c r="C8" s="299"/>
      <c r="D8" s="299"/>
      <c r="E8" s="299"/>
      <c r="F8" s="299"/>
      <c r="G8" s="299"/>
      <c r="H8" s="299"/>
      <c r="I8" s="299"/>
      <c r="J8" s="299"/>
      <c r="K8" s="299"/>
      <c r="L8" s="299"/>
      <c r="M8" s="299"/>
      <c r="N8" s="299"/>
      <c r="O8" s="299"/>
      <c r="P8" s="300"/>
      <c r="R8" s="298"/>
      <c r="S8" s="299"/>
      <c r="T8" s="299"/>
      <c r="U8" s="299"/>
      <c r="V8" s="299"/>
      <c r="W8" s="299"/>
      <c r="X8" s="299"/>
      <c r="Y8" s="299"/>
      <c r="Z8" s="299"/>
      <c r="AA8" s="299"/>
      <c r="AB8" s="299"/>
      <c r="AC8" s="299"/>
      <c r="AD8" s="299"/>
      <c r="AE8" s="299"/>
      <c r="AF8" s="300"/>
    </row>
    <row r="9" spans="2:32" x14ac:dyDescent="0.2">
      <c r="B9" s="298"/>
      <c r="C9" s="299"/>
      <c r="D9" s="299"/>
      <c r="E9" s="299"/>
      <c r="F9" s="299"/>
      <c r="G9" s="299"/>
      <c r="H9" s="299"/>
      <c r="I9" s="299"/>
      <c r="J9" s="299"/>
      <c r="K9" s="299"/>
      <c r="L9" s="299"/>
      <c r="M9" s="299"/>
      <c r="N9" s="299"/>
      <c r="O9" s="299"/>
      <c r="P9" s="300"/>
      <c r="R9" s="298"/>
      <c r="S9" s="299"/>
      <c r="T9" s="299"/>
      <c r="U9" s="299"/>
      <c r="V9" s="299"/>
      <c r="W9" s="299"/>
      <c r="X9" s="299"/>
      <c r="Y9" s="299"/>
      <c r="Z9" s="299"/>
      <c r="AA9" s="299"/>
      <c r="AB9" s="299"/>
      <c r="AC9" s="299"/>
      <c r="AD9" s="299"/>
      <c r="AE9" s="299"/>
      <c r="AF9" s="300"/>
    </row>
    <row r="10" spans="2:32" x14ac:dyDescent="0.2">
      <c r="B10" s="298"/>
      <c r="C10" s="299"/>
      <c r="D10" s="299"/>
      <c r="E10" s="299"/>
      <c r="F10" s="299"/>
      <c r="G10" s="299"/>
      <c r="H10" s="299"/>
      <c r="I10" s="299"/>
      <c r="J10" s="299"/>
      <c r="K10" s="299"/>
      <c r="L10" s="299"/>
      <c r="M10" s="299"/>
      <c r="N10" s="299"/>
      <c r="O10" s="299"/>
      <c r="P10" s="300"/>
      <c r="R10" s="298"/>
      <c r="S10" s="299"/>
      <c r="T10" s="299"/>
      <c r="U10" s="299"/>
      <c r="V10" s="299"/>
      <c r="W10" s="299"/>
      <c r="X10" s="299"/>
      <c r="Y10" s="299"/>
      <c r="Z10" s="299"/>
      <c r="AA10" s="299"/>
      <c r="AB10" s="299"/>
      <c r="AC10" s="299"/>
      <c r="AD10" s="299"/>
      <c r="AE10" s="299"/>
      <c r="AF10" s="300"/>
    </row>
    <row r="11" spans="2:32" x14ac:dyDescent="0.2">
      <c r="B11" s="298"/>
      <c r="C11" s="299"/>
      <c r="D11" s="299"/>
      <c r="E11" s="299"/>
      <c r="F11" s="299"/>
      <c r="G11" s="299"/>
      <c r="H11" s="299"/>
      <c r="I11" s="299"/>
      <c r="J11" s="299"/>
      <c r="K11" s="299"/>
      <c r="L11" s="299"/>
      <c r="M11" s="299"/>
      <c r="N11" s="299"/>
      <c r="O11" s="299"/>
      <c r="P11" s="300"/>
      <c r="R11" s="298"/>
      <c r="S11" s="299"/>
      <c r="T11" s="299"/>
      <c r="U11" s="299"/>
      <c r="V11" s="299"/>
      <c r="W11" s="299"/>
      <c r="X11" s="299"/>
      <c r="Y11" s="299"/>
      <c r="Z11" s="299"/>
      <c r="AA11" s="299"/>
      <c r="AB11" s="299"/>
      <c r="AC11" s="299"/>
      <c r="AD11" s="299"/>
      <c r="AE11" s="299"/>
      <c r="AF11" s="300"/>
    </row>
    <row r="12" spans="2:32" x14ac:dyDescent="0.2">
      <c r="B12" s="298"/>
      <c r="C12" s="299"/>
      <c r="D12" s="299"/>
      <c r="E12" s="299"/>
      <c r="F12" s="299"/>
      <c r="G12" s="299"/>
      <c r="H12" s="299"/>
      <c r="I12" s="299"/>
      <c r="J12" s="299"/>
      <c r="K12" s="299"/>
      <c r="L12" s="299"/>
      <c r="M12" s="299"/>
      <c r="N12" s="299"/>
      <c r="O12" s="299"/>
      <c r="P12" s="300"/>
      <c r="R12" s="298"/>
      <c r="S12" s="299"/>
      <c r="T12" s="299"/>
      <c r="U12" s="299"/>
      <c r="V12" s="299"/>
      <c r="W12" s="299"/>
      <c r="X12" s="299"/>
      <c r="Y12" s="299"/>
      <c r="Z12" s="299"/>
      <c r="AA12" s="299"/>
      <c r="AB12" s="299"/>
      <c r="AC12" s="299"/>
      <c r="AD12" s="299"/>
      <c r="AE12" s="299"/>
      <c r="AF12" s="300"/>
    </row>
    <row r="13" spans="2:32" x14ac:dyDescent="0.2">
      <c r="B13" s="298"/>
      <c r="C13" s="299"/>
      <c r="D13" s="299"/>
      <c r="E13" s="299"/>
      <c r="F13" s="299"/>
      <c r="G13" s="299"/>
      <c r="H13" s="299"/>
      <c r="I13" s="299"/>
      <c r="J13" s="299"/>
      <c r="K13" s="299"/>
      <c r="L13" s="299"/>
      <c r="M13" s="299"/>
      <c r="N13" s="299"/>
      <c r="O13" s="299"/>
      <c r="P13" s="300"/>
      <c r="R13" s="298"/>
      <c r="S13" s="299"/>
      <c r="T13" s="299"/>
      <c r="U13" s="299"/>
      <c r="V13" s="299"/>
      <c r="W13" s="299"/>
      <c r="X13" s="299"/>
      <c r="Y13" s="299"/>
      <c r="Z13" s="299"/>
      <c r="AA13" s="299"/>
      <c r="AB13" s="299"/>
      <c r="AC13" s="299"/>
      <c r="AD13" s="299"/>
      <c r="AE13" s="299"/>
      <c r="AF13" s="300"/>
    </row>
    <row r="14" spans="2:32" x14ac:dyDescent="0.2">
      <c r="B14" s="298"/>
      <c r="C14" s="299"/>
      <c r="D14" s="299"/>
      <c r="E14" s="299"/>
      <c r="F14" s="299"/>
      <c r="G14" s="299"/>
      <c r="H14" s="299"/>
      <c r="I14" s="299"/>
      <c r="J14" s="299"/>
      <c r="K14" s="299"/>
      <c r="L14" s="299"/>
      <c r="M14" s="299"/>
      <c r="N14" s="299"/>
      <c r="O14" s="299"/>
      <c r="P14" s="300"/>
      <c r="R14" s="298"/>
      <c r="S14" s="299"/>
      <c r="T14" s="299"/>
      <c r="U14" s="299"/>
      <c r="V14" s="299"/>
      <c r="W14" s="299"/>
      <c r="X14" s="299"/>
      <c r="Y14" s="299"/>
      <c r="Z14" s="299"/>
      <c r="AA14" s="299"/>
      <c r="AB14" s="299"/>
      <c r="AC14" s="299"/>
      <c r="AD14" s="299"/>
      <c r="AE14" s="299"/>
      <c r="AF14" s="300"/>
    </row>
    <row r="15" spans="2:32" x14ac:dyDescent="0.2">
      <c r="B15" s="298"/>
      <c r="C15" s="299"/>
      <c r="D15" s="299"/>
      <c r="E15" s="299"/>
      <c r="F15" s="299"/>
      <c r="G15" s="299"/>
      <c r="H15" s="299"/>
      <c r="I15" s="299"/>
      <c r="J15" s="299"/>
      <c r="K15" s="299"/>
      <c r="L15" s="299"/>
      <c r="M15" s="299"/>
      <c r="N15" s="299"/>
      <c r="O15" s="299"/>
      <c r="P15" s="300"/>
      <c r="R15" s="298"/>
      <c r="S15" s="299"/>
      <c r="T15" s="299"/>
      <c r="U15" s="299"/>
      <c r="V15" s="299"/>
      <c r="W15" s="299"/>
      <c r="X15" s="299"/>
      <c r="Y15" s="299"/>
      <c r="Z15" s="299"/>
      <c r="AA15" s="299"/>
      <c r="AB15" s="299"/>
      <c r="AC15" s="299"/>
      <c r="AD15" s="299"/>
      <c r="AE15" s="299"/>
      <c r="AF15" s="300"/>
    </row>
    <row r="16" spans="2:32" x14ac:dyDescent="0.2">
      <c r="B16" s="298"/>
      <c r="C16" s="299"/>
      <c r="D16" s="299"/>
      <c r="E16" s="299"/>
      <c r="F16" s="299"/>
      <c r="G16" s="299"/>
      <c r="H16" s="299"/>
      <c r="I16" s="299"/>
      <c r="J16" s="299"/>
      <c r="K16" s="299"/>
      <c r="L16" s="299"/>
      <c r="M16" s="299"/>
      <c r="N16" s="299"/>
      <c r="O16" s="299"/>
      <c r="P16" s="300"/>
      <c r="R16" s="298"/>
      <c r="S16" s="299"/>
      <c r="T16" s="299"/>
      <c r="U16" s="299"/>
      <c r="V16" s="299"/>
      <c r="W16" s="299"/>
      <c r="X16" s="299"/>
      <c r="Y16" s="299"/>
      <c r="Z16" s="299"/>
      <c r="AA16" s="299"/>
      <c r="AB16" s="299"/>
      <c r="AC16" s="299"/>
      <c r="AD16" s="299"/>
      <c r="AE16" s="299"/>
      <c r="AF16" s="300"/>
    </row>
    <row r="17" spans="2:32" x14ac:dyDescent="0.2">
      <c r="B17" s="298"/>
      <c r="C17" s="299"/>
      <c r="D17" s="299"/>
      <c r="E17" s="299"/>
      <c r="F17" s="299"/>
      <c r="G17" s="299"/>
      <c r="H17" s="299"/>
      <c r="I17" s="299"/>
      <c r="J17" s="299"/>
      <c r="K17" s="299"/>
      <c r="L17" s="299"/>
      <c r="M17" s="299"/>
      <c r="N17" s="299"/>
      <c r="O17" s="299"/>
      <c r="P17" s="300"/>
      <c r="R17" s="298"/>
      <c r="S17" s="299"/>
      <c r="T17" s="299"/>
      <c r="U17" s="299"/>
      <c r="V17" s="299"/>
      <c r="W17" s="299"/>
      <c r="X17" s="299"/>
      <c r="Y17" s="299"/>
      <c r="Z17" s="299"/>
      <c r="AA17" s="299"/>
      <c r="AB17" s="299"/>
      <c r="AC17" s="299"/>
      <c r="AD17" s="299"/>
      <c r="AE17" s="299"/>
      <c r="AF17" s="300"/>
    </row>
    <row r="18" spans="2:32" x14ac:dyDescent="0.2">
      <c r="B18" s="298"/>
      <c r="C18" s="299"/>
      <c r="D18" s="299"/>
      <c r="E18" s="299"/>
      <c r="F18" s="299"/>
      <c r="G18" s="299"/>
      <c r="H18" s="299"/>
      <c r="I18" s="299"/>
      <c r="J18" s="299"/>
      <c r="K18" s="299"/>
      <c r="L18" s="299"/>
      <c r="M18" s="299"/>
      <c r="N18" s="299"/>
      <c r="O18" s="299"/>
      <c r="P18" s="300"/>
      <c r="R18" s="298"/>
      <c r="S18" s="299"/>
      <c r="T18" s="299"/>
      <c r="U18" s="299"/>
      <c r="V18" s="299"/>
      <c r="W18" s="299"/>
      <c r="X18" s="299"/>
      <c r="Y18" s="299"/>
      <c r="Z18" s="299"/>
      <c r="AA18" s="299"/>
      <c r="AB18" s="299"/>
      <c r="AC18" s="299"/>
      <c r="AD18" s="299"/>
      <c r="AE18" s="299"/>
      <c r="AF18" s="300"/>
    </row>
    <row r="19" spans="2:32" x14ac:dyDescent="0.2">
      <c r="B19" s="298"/>
      <c r="C19" s="299"/>
      <c r="D19" s="299"/>
      <c r="E19" s="299"/>
      <c r="F19" s="299"/>
      <c r="G19" s="299"/>
      <c r="H19" s="299"/>
      <c r="I19" s="299"/>
      <c r="J19" s="299"/>
      <c r="K19" s="299"/>
      <c r="L19" s="299"/>
      <c r="M19" s="299"/>
      <c r="N19" s="299"/>
      <c r="O19" s="299"/>
      <c r="P19" s="300"/>
      <c r="R19" s="298"/>
      <c r="S19" s="299"/>
      <c r="T19" s="299"/>
      <c r="U19" s="299"/>
      <c r="V19" s="299"/>
      <c r="W19" s="299"/>
      <c r="X19" s="299"/>
      <c r="Y19" s="299"/>
      <c r="Z19" s="299"/>
      <c r="AA19" s="299"/>
      <c r="AB19" s="299"/>
      <c r="AC19" s="299"/>
      <c r="AD19" s="299"/>
      <c r="AE19" s="299"/>
      <c r="AF19" s="300"/>
    </row>
    <row r="20" spans="2:32" x14ac:dyDescent="0.2">
      <c r="B20" s="298"/>
      <c r="C20" s="299"/>
      <c r="D20" s="299"/>
      <c r="E20" s="299"/>
      <c r="F20" s="299"/>
      <c r="G20" s="299"/>
      <c r="H20" s="299"/>
      <c r="I20" s="299"/>
      <c r="J20" s="299"/>
      <c r="K20" s="299"/>
      <c r="L20" s="299"/>
      <c r="M20" s="299"/>
      <c r="N20" s="299"/>
      <c r="O20" s="299"/>
      <c r="P20" s="300"/>
      <c r="R20" s="298"/>
      <c r="S20" s="299"/>
      <c r="T20" s="299"/>
      <c r="U20" s="299"/>
      <c r="V20" s="299"/>
      <c r="W20" s="299"/>
      <c r="X20" s="299"/>
      <c r="Y20" s="299"/>
      <c r="Z20" s="299"/>
      <c r="AA20" s="299"/>
      <c r="AB20" s="299"/>
      <c r="AC20" s="299"/>
      <c r="AD20" s="299"/>
      <c r="AE20" s="299"/>
      <c r="AF20" s="300"/>
    </row>
    <row r="21" spans="2:32" x14ac:dyDescent="0.2">
      <c r="B21" s="298"/>
      <c r="C21" s="299"/>
      <c r="D21" s="299"/>
      <c r="E21" s="299"/>
      <c r="F21" s="299"/>
      <c r="G21" s="299"/>
      <c r="H21" s="299"/>
      <c r="I21" s="299"/>
      <c r="J21" s="299"/>
      <c r="K21" s="299"/>
      <c r="L21" s="299"/>
      <c r="M21" s="299"/>
      <c r="N21" s="299"/>
      <c r="O21" s="299"/>
      <c r="P21" s="300"/>
      <c r="R21" s="298"/>
      <c r="S21" s="299"/>
      <c r="T21" s="299"/>
      <c r="U21" s="299"/>
      <c r="V21" s="299"/>
      <c r="W21" s="299"/>
      <c r="X21" s="299"/>
      <c r="Y21" s="299"/>
      <c r="Z21" s="299"/>
      <c r="AA21" s="299"/>
      <c r="AB21" s="299"/>
      <c r="AC21" s="299"/>
      <c r="AD21" s="299"/>
      <c r="AE21" s="299"/>
      <c r="AF21" s="300"/>
    </row>
    <row r="22" spans="2:32" x14ac:dyDescent="0.2">
      <c r="B22" s="298"/>
      <c r="C22" s="299"/>
      <c r="D22" s="299"/>
      <c r="E22" s="299"/>
      <c r="F22" s="299"/>
      <c r="G22" s="299"/>
      <c r="H22" s="299"/>
      <c r="I22" s="299"/>
      <c r="J22" s="299"/>
      <c r="K22" s="299"/>
      <c r="L22" s="299"/>
      <c r="M22" s="299"/>
      <c r="N22" s="299"/>
      <c r="O22" s="299"/>
      <c r="P22" s="300"/>
      <c r="R22" s="298"/>
      <c r="S22" s="299"/>
      <c r="T22" s="299"/>
      <c r="U22" s="299"/>
      <c r="V22" s="299"/>
      <c r="W22" s="299"/>
      <c r="X22" s="299"/>
      <c r="Y22" s="299"/>
      <c r="Z22" s="299"/>
      <c r="AA22" s="299"/>
      <c r="AB22" s="299"/>
      <c r="AC22" s="299"/>
      <c r="AD22" s="299"/>
      <c r="AE22" s="299"/>
      <c r="AF22" s="300"/>
    </row>
    <row r="23" spans="2:32" x14ac:dyDescent="0.2">
      <c r="B23" s="301"/>
      <c r="C23" s="302"/>
      <c r="D23" s="302"/>
      <c r="E23" s="302"/>
      <c r="F23" s="302"/>
      <c r="G23" s="302"/>
      <c r="H23" s="302"/>
      <c r="I23" s="302"/>
      <c r="J23" s="302"/>
      <c r="K23" s="302"/>
      <c r="L23" s="302"/>
      <c r="M23" s="302"/>
      <c r="N23" s="302"/>
      <c r="O23" s="302"/>
      <c r="P23" s="303"/>
      <c r="R23" s="301"/>
      <c r="S23" s="302"/>
      <c r="T23" s="302"/>
      <c r="U23" s="302"/>
      <c r="V23" s="302"/>
      <c r="W23" s="302"/>
      <c r="X23" s="302"/>
      <c r="Y23" s="302"/>
      <c r="Z23" s="302"/>
      <c r="AA23" s="302"/>
      <c r="AB23" s="302"/>
      <c r="AC23" s="302"/>
      <c r="AD23" s="302"/>
      <c r="AE23" s="302"/>
      <c r="AF23" s="303"/>
    </row>
    <row r="24" spans="2:32" ht="15" x14ac:dyDescent="0.25">
      <c r="B24" s="304" t="s">
        <v>215</v>
      </c>
      <c r="C24" s="304"/>
      <c r="D24" s="304"/>
      <c r="E24" s="304"/>
      <c r="F24" s="304"/>
      <c r="G24" s="304"/>
      <c r="H24" s="304"/>
      <c r="I24" s="304"/>
      <c r="J24" s="304"/>
      <c r="K24" s="304"/>
      <c r="L24" s="304"/>
      <c r="M24" s="304"/>
      <c r="N24" s="304"/>
      <c r="O24" s="304"/>
      <c r="P24" s="304"/>
      <c r="R24" s="304" t="s">
        <v>215</v>
      </c>
      <c r="S24" s="304"/>
      <c r="T24" s="304"/>
      <c r="U24" s="304"/>
      <c r="V24" s="304"/>
      <c r="W24" s="304"/>
      <c r="X24" s="304"/>
      <c r="Y24" s="304"/>
      <c r="Z24" s="304"/>
      <c r="AA24" s="304"/>
      <c r="AB24" s="304"/>
      <c r="AC24" s="304"/>
      <c r="AD24" s="304"/>
      <c r="AE24" s="304"/>
      <c r="AF24" s="304"/>
    </row>
    <row r="25" spans="2:32" s="104" customFormat="1" ht="45.75" customHeight="1" x14ac:dyDescent="0.25">
      <c r="B25" s="288" t="s">
        <v>93</v>
      </c>
      <c r="C25" s="288"/>
      <c r="D25" s="297" t="s">
        <v>269</v>
      </c>
      <c r="E25" s="297"/>
      <c r="F25" s="297"/>
      <c r="G25" s="297"/>
      <c r="H25" s="297"/>
      <c r="I25" s="297"/>
      <c r="J25" s="297"/>
      <c r="K25" s="297"/>
      <c r="L25" s="297"/>
      <c r="M25" s="297"/>
      <c r="N25" s="297"/>
      <c r="O25" s="297"/>
      <c r="P25" s="297"/>
      <c r="R25" s="288" t="s">
        <v>93</v>
      </c>
      <c r="S25" s="288"/>
      <c r="T25" s="297" t="s">
        <v>270</v>
      </c>
      <c r="U25" s="297"/>
      <c r="V25" s="297"/>
      <c r="W25" s="297"/>
      <c r="X25" s="297"/>
      <c r="Y25" s="297"/>
      <c r="Z25" s="297"/>
      <c r="AA25" s="297"/>
      <c r="AB25" s="297"/>
      <c r="AC25" s="297"/>
      <c r="AD25" s="297"/>
      <c r="AE25" s="297"/>
      <c r="AF25" s="297"/>
    </row>
    <row r="26" spans="2:32" s="104" customFormat="1" ht="23.25" customHeight="1" x14ac:dyDescent="0.25">
      <c r="B26" s="288" t="s">
        <v>94</v>
      </c>
      <c r="C26" s="288"/>
      <c r="D26" s="297"/>
      <c r="E26" s="297"/>
      <c r="F26" s="297"/>
      <c r="G26" s="297"/>
      <c r="H26" s="297"/>
      <c r="I26" s="297"/>
      <c r="J26" s="297"/>
      <c r="K26" s="297"/>
      <c r="L26" s="297"/>
      <c r="M26" s="297"/>
      <c r="N26" s="297"/>
      <c r="O26" s="297"/>
      <c r="P26" s="297"/>
      <c r="R26" s="288" t="s">
        <v>94</v>
      </c>
      <c r="S26" s="288"/>
      <c r="T26" s="297"/>
      <c r="U26" s="297"/>
      <c r="V26" s="297"/>
      <c r="W26" s="297"/>
      <c r="X26" s="297"/>
      <c r="Y26" s="297"/>
      <c r="Z26" s="297"/>
      <c r="AA26" s="297"/>
      <c r="AB26" s="297"/>
      <c r="AC26" s="297"/>
      <c r="AD26" s="297"/>
      <c r="AE26" s="297"/>
      <c r="AF26" s="297"/>
    </row>
    <row r="27" spans="2:32" s="104" customFormat="1" ht="18.75" customHeight="1" x14ac:dyDescent="0.25">
      <c r="B27" s="288" t="s">
        <v>95</v>
      </c>
      <c r="C27" s="288"/>
      <c r="D27" s="297"/>
      <c r="E27" s="297"/>
      <c r="F27" s="297"/>
      <c r="G27" s="297"/>
      <c r="H27" s="297"/>
      <c r="I27" s="297"/>
      <c r="J27" s="297"/>
      <c r="K27" s="297"/>
      <c r="L27" s="297"/>
      <c r="M27" s="297"/>
      <c r="N27" s="297"/>
      <c r="O27" s="297"/>
      <c r="P27" s="297"/>
      <c r="R27" s="288" t="s">
        <v>95</v>
      </c>
      <c r="S27" s="288"/>
      <c r="T27" s="297"/>
      <c r="U27" s="297"/>
      <c r="V27" s="297"/>
      <c r="W27" s="297"/>
      <c r="X27" s="297"/>
      <c r="Y27" s="297"/>
      <c r="Z27" s="297"/>
      <c r="AA27" s="297"/>
      <c r="AB27" s="297"/>
      <c r="AC27" s="297"/>
      <c r="AD27" s="297"/>
      <c r="AE27" s="297"/>
      <c r="AF27" s="297"/>
    </row>
    <row r="28" spans="2:32" s="104" customFormat="1" ht="18.75" customHeight="1" x14ac:dyDescent="0.25">
      <c r="B28" s="288" t="s">
        <v>96</v>
      </c>
      <c r="C28" s="288"/>
      <c r="D28" s="297"/>
      <c r="E28" s="297"/>
      <c r="F28" s="297"/>
      <c r="G28" s="297"/>
      <c r="H28" s="297"/>
      <c r="I28" s="297"/>
      <c r="J28" s="297"/>
      <c r="K28" s="297"/>
      <c r="L28" s="297"/>
      <c r="M28" s="297"/>
      <c r="N28" s="297"/>
      <c r="O28" s="297"/>
      <c r="P28" s="297"/>
      <c r="R28" s="288" t="s">
        <v>96</v>
      </c>
      <c r="S28" s="288"/>
      <c r="T28" s="297"/>
      <c r="U28" s="297"/>
      <c r="V28" s="297"/>
      <c r="W28" s="297"/>
      <c r="X28" s="297"/>
      <c r="Y28" s="297"/>
      <c r="Z28" s="297"/>
      <c r="AA28" s="297"/>
      <c r="AB28" s="297"/>
      <c r="AC28" s="297"/>
      <c r="AD28" s="297"/>
      <c r="AE28" s="297"/>
      <c r="AF28" s="297"/>
    </row>
    <row r="29" spans="2:32" s="104" customFormat="1" ht="18.75" customHeight="1" x14ac:dyDescent="0.25">
      <c r="B29" s="288" t="s">
        <v>115</v>
      </c>
      <c r="C29" s="288"/>
      <c r="D29" s="297"/>
      <c r="E29" s="297"/>
      <c r="F29" s="297"/>
      <c r="G29" s="297"/>
      <c r="H29" s="297"/>
      <c r="I29" s="297"/>
      <c r="J29" s="297"/>
      <c r="K29" s="297"/>
      <c r="L29" s="297"/>
      <c r="M29" s="297"/>
      <c r="N29" s="297"/>
      <c r="O29" s="297"/>
      <c r="P29" s="297"/>
      <c r="R29" s="288" t="s">
        <v>115</v>
      </c>
      <c r="S29" s="288"/>
      <c r="T29" s="297"/>
      <c r="U29" s="297"/>
      <c r="V29" s="297"/>
      <c r="W29" s="297"/>
      <c r="X29" s="297"/>
      <c r="Y29" s="297"/>
      <c r="Z29" s="297"/>
      <c r="AA29" s="297"/>
      <c r="AB29" s="297"/>
      <c r="AC29" s="297"/>
      <c r="AD29" s="297"/>
      <c r="AE29" s="297"/>
      <c r="AF29" s="297"/>
    </row>
    <row r="30" spans="2:32" s="104" customFormat="1" ht="18.75" customHeight="1" x14ac:dyDescent="0.25">
      <c r="B30" s="288" t="s">
        <v>112</v>
      </c>
      <c r="C30" s="288"/>
      <c r="D30" s="297"/>
      <c r="E30" s="297"/>
      <c r="F30" s="297"/>
      <c r="G30" s="297"/>
      <c r="H30" s="297"/>
      <c r="I30" s="297"/>
      <c r="J30" s="297"/>
      <c r="K30" s="297"/>
      <c r="L30" s="297"/>
      <c r="M30" s="297"/>
      <c r="N30" s="297"/>
      <c r="O30" s="297"/>
      <c r="P30" s="297"/>
      <c r="R30" s="288" t="s">
        <v>112</v>
      </c>
      <c r="S30" s="288"/>
      <c r="T30" s="297"/>
      <c r="U30" s="297"/>
      <c r="V30" s="297"/>
      <c r="W30" s="297"/>
      <c r="X30" s="297"/>
      <c r="Y30" s="297"/>
      <c r="Z30" s="297"/>
      <c r="AA30" s="297"/>
      <c r="AB30" s="297"/>
      <c r="AC30" s="297"/>
      <c r="AD30" s="297"/>
      <c r="AE30" s="297"/>
      <c r="AF30" s="297"/>
    </row>
    <row r="31" spans="2:32" s="104" customFormat="1" ht="18.75" customHeight="1" x14ac:dyDescent="0.25">
      <c r="B31" s="288" t="s">
        <v>117</v>
      </c>
      <c r="C31" s="288"/>
      <c r="D31" s="297"/>
      <c r="E31" s="297"/>
      <c r="F31" s="297"/>
      <c r="G31" s="297"/>
      <c r="H31" s="297"/>
      <c r="I31" s="297"/>
      <c r="J31" s="297"/>
      <c r="K31" s="297"/>
      <c r="L31" s="297"/>
      <c r="M31" s="297"/>
      <c r="N31" s="297"/>
      <c r="O31" s="297"/>
      <c r="P31" s="297"/>
      <c r="R31" s="288" t="s">
        <v>117</v>
      </c>
      <c r="S31" s="288"/>
      <c r="T31" s="297"/>
      <c r="U31" s="297"/>
      <c r="V31" s="297"/>
      <c r="W31" s="297"/>
      <c r="X31" s="297"/>
      <c r="Y31" s="297"/>
      <c r="Z31" s="297"/>
      <c r="AA31" s="297"/>
      <c r="AB31" s="297"/>
      <c r="AC31" s="297"/>
      <c r="AD31" s="297"/>
      <c r="AE31" s="297"/>
      <c r="AF31" s="297"/>
    </row>
    <row r="32" spans="2:32" s="104" customFormat="1" ht="18.75" customHeight="1" x14ac:dyDescent="0.25">
      <c r="B32" s="288" t="s">
        <v>68</v>
      </c>
      <c r="C32" s="288"/>
      <c r="D32" s="297"/>
      <c r="E32" s="297"/>
      <c r="F32" s="297"/>
      <c r="G32" s="297"/>
      <c r="H32" s="297"/>
      <c r="I32" s="297"/>
      <c r="J32" s="297"/>
      <c r="K32" s="297"/>
      <c r="L32" s="297"/>
      <c r="M32" s="297"/>
      <c r="N32" s="297"/>
      <c r="O32" s="297"/>
      <c r="P32" s="297"/>
      <c r="R32" s="288" t="s">
        <v>68</v>
      </c>
      <c r="S32" s="288"/>
      <c r="T32" s="297"/>
      <c r="U32" s="297"/>
      <c r="V32" s="297"/>
      <c r="W32" s="297"/>
      <c r="X32" s="297"/>
      <c r="Y32" s="297"/>
      <c r="Z32" s="297"/>
      <c r="AA32" s="297"/>
      <c r="AB32" s="297"/>
      <c r="AC32" s="297"/>
      <c r="AD32" s="297"/>
      <c r="AE32" s="297"/>
      <c r="AF32" s="297"/>
    </row>
    <row r="33" spans="2:32" s="104" customFormat="1" ht="18.75" customHeight="1" x14ac:dyDescent="0.25">
      <c r="B33" s="288" t="s">
        <v>69</v>
      </c>
      <c r="C33" s="288"/>
      <c r="D33" s="297"/>
      <c r="E33" s="297"/>
      <c r="F33" s="297"/>
      <c r="G33" s="297"/>
      <c r="H33" s="297"/>
      <c r="I33" s="297"/>
      <c r="J33" s="297"/>
      <c r="K33" s="297"/>
      <c r="L33" s="297"/>
      <c r="M33" s="297"/>
      <c r="N33" s="297"/>
      <c r="O33" s="297"/>
      <c r="P33" s="297"/>
      <c r="R33" s="288" t="s">
        <v>69</v>
      </c>
      <c r="S33" s="288"/>
      <c r="T33" s="297"/>
      <c r="U33" s="297"/>
      <c r="V33" s="297"/>
      <c r="W33" s="297"/>
      <c r="X33" s="297"/>
      <c r="Y33" s="297"/>
      <c r="Z33" s="297"/>
      <c r="AA33" s="297"/>
      <c r="AB33" s="297"/>
      <c r="AC33" s="297"/>
      <c r="AD33" s="297"/>
      <c r="AE33" s="297"/>
      <c r="AF33" s="297"/>
    </row>
    <row r="34" spans="2:32" s="104" customFormat="1" ht="18.75" customHeight="1" x14ac:dyDescent="0.25">
      <c r="B34" s="288" t="s">
        <v>70</v>
      </c>
      <c r="C34" s="288"/>
      <c r="D34" s="297"/>
      <c r="E34" s="297"/>
      <c r="F34" s="297"/>
      <c r="G34" s="297"/>
      <c r="H34" s="297"/>
      <c r="I34" s="297"/>
      <c r="J34" s="297"/>
      <c r="K34" s="297"/>
      <c r="L34" s="297"/>
      <c r="M34" s="297"/>
      <c r="N34" s="297"/>
      <c r="O34" s="297"/>
      <c r="P34" s="297"/>
      <c r="R34" s="288" t="s">
        <v>70</v>
      </c>
      <c r="S34" s="288"/>
      <c r="T34" s="297"/>
      <c r="U34" s="297"/>
      <c r="V34" s="297"/>
      <c r="W34" s="297"/>
      <c r="X34" s="297"/>
      <c r="Y34" s="297"/>
      <c r="Z34" s="297"/>
      <c r="AA34" s="297"/>
      <c r="AB34" s="297"/>
      <c r="AC34" s="297"/>
      <c r="AD34" s="297"/>
      <c r="AE34" s="297"/>
      <c r="AF34" s="297"/>
    </row>
    <row r="35" spans="2:32" s="104" customFormat="1" ht="18.75" customHeight="1" x14ac:dyDescent="0.25">
      <c r="B35" s="288" t="s">
        <v>71</v>
      </c>
      <c r="C35" s="288"/>
      <c r="D35" s="297"/>
      <c r="E35" s="297"/>
      <c r="F35" s="297"/>
      <c r="G35" s="297"/>
      <c r="H35" s="297"/>
      <c r="I35" s="297"/>
      <c r="J35" s="297"/>
      <c r="K35" s="297"/>
      <c r="L35" s="297"/>
      <c r="M35" s="297"/>
      <c r="N35" s="297"/>
      <c r="O35" s="297"/>
      <c r="P35" s="297"/>
      <c r="R35" s="288" t="s">
        <v>71</v>
      </c>
      <c r="S35" s="288"/>
      <c r="T35" s="297"/>
      <c r="U35" s="297"/>
      <c r="V35" s="297"/>
      <c r="W35" s="297"/>
      <c r="X35" s="297"/>
      <c r="Y35" s="297"/>
      <c r="Z35" s="297"/>
      <c r="AA35" s="297"/>
      <c r="AB35" s="297"/>
      <c r="AC35" s="297"/>
      <c r="AD35" s="297"/>
      <c r="AE35" s="297"/>
      <c r="AF35" s="297"/>
    </row>
    <row r="36" spans="2:32" s="104" customFormat="1" ht="18.75" customHeight="1" x14ac:dyDescent="0.25">
      <c r="B36" s="288" t="s">
        <v>72</v>
      </c>
      <c r="C36" s="288"/>
      <c r="D36" s="297"/>
      <c r="E36" s="297"/>
      <c r="F36" s="297"/>
      <c r="G36" s="297"/>
      <c r="H36" s="297"/>
      <c r="I36" s="297"/>
      <c r="J36" s="297"/>
      <c r="K36" s="297"/>
      <c r="L36" s="297"/>
      <c r="M36" s="297"/>
      <c r="N36" s="297"/>
      <c r="O36" s="297"/>
      <c r="P36" s="297"/>
      <c r="R36" s="288" t="s">
        <v>72</v>
      </c>
      <c r="S36" s="288"/>
      <c r="T36" s="297"/>
      <c r="U36" s="297"/>
      <c r="V36" s="297"/>
      <c r="W36" s="297"/>
      <c r="X36" s="297"/>
      <c r="Y36" s="297"/>
      <c r="Z36" s="297"/>
      <c r="AA36" s="297"/>
      <c r="AB36" s="297"/>
      <c r="AC36" s="297"/>
      <c r="AD36" s="297"/>
      <c r="AE36" s="297"/>
      <c r="AF36" s="297"/>
    </row>
  </sheetData>
  <mergeCells count="56">
    <mergeCell ref="B1:P2"/>
    <mergeCell ref="B3:P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 ref="R1:AF2"/>
    <mergeCell ref="R3:AF3"/>
    <mergeCell ref="R24:AF24"/>
    <mergeCell ref="R25:S25"/>
    <mergeCell ref="T25:AF25"/>
    <mergeCell ref="R31:S31"/>
    <mergeCell ref="T31:AF31"/>
    <mergeCell ref="R26:S26"/>
    <mergeCell ref="T26:AF26"/>
    <mergeCell ref="R27:S27"/>
    <mergeCell ref="T27:AF27"/>
    <mergeCell ref="R28:S28"/>
    <mergeCell ref="T28:AF28"/>
    <mergeCell ref="R35:S35"/>
    <mergeCell ref="T35:AF35"/>
    <mergeCell ref="R36:S36"/>
    <mergeCell ref="T36:AF36"/>
    <mergeCell ref="B7:P23"/>
    <mergeCell ref="R7:AF23"/>
    <mergeCell ref="R32:S32"/>
    <mergeCell ref="T32:AF32"/>
    <mergeCell ref="R33:S33"/>
    <mergeCell ref="T33:AF33"/>
    <mergeCell ref="R34:S34"/>
    <mergeCell ref="T34:AF34"/>
    <mergeCell ref="R29:S29"/>
    <mergeCell ref="T29:AF29"/>
    <mergeCell ref="R30:S30"/>
    <mergeCell ref="T30:AF30"/>
  </mergeCells>
  <conditionalFormatting sqref="B5:J5">
    <cfRule type="cellIs" dxfId="7" priority="3" operator="lessThan">
      <formula>$H$15</formula>
    </cfRule>
    <cfRule type="cellIs" dxfId="6" priority="4" operator="greaterThan">
      <formula>$H$15</formula>
    </cfRule>
  </conditionalFormatting>
  <conditionalFormatting sqref="R5:Z5">
    <cfRule type="cellIs" dxfId="5" priority="1" operator="lessThan">
      <formula>$H$15</formula>
    </cfRule>
    <cfRule type="cellIs" dxfId="4" priority="2" operator="greaterThan">
      <formula>$H$15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9" width="4.855468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16384" width="11.42578125" style="97"/>
  </cols>
  <sheetData>
    <row r="1" spans="2:32" s="104" customFormat="1" ht="14.25" customHeight="1" x14ac:dyDescent="0.25">
      <c r="B1" s="271" t="s">
        <v>233</v>
      </c>
      <c r="C1" s="271"/>
      <c r="D1" s="271"/>
      <c r="E1" s="271"/>
      <c r="F1" s="271"/>
      <c r="G1" s="271"/>
      <c r="H1" s="271"/>
      <c r="I1" s="271"/>
      <c r="J1" s="271"/>
      <c r="K1" s="271"/>
      <c r="L1" s="271"/>
      <c r="M1" s="271"/>
      <c r="N1" s="271"/>
      <c r="O1" s="271"/>
      <c r="P1" s="271"/>
      <c r="R1" s="271" t="s">
        <v>234</v>
      </c>
      <c r="S1" s="271"/>
      <c r="T1" s="271"/>
      <c r="U1" s="271"/>
      <c r="V1" s="271"/>
      <c r="W1" s="271"/>
      <c r="X1" s="271"/>
      <c r="Y1" s="271"/>
      <c r="Z1" s="271"/>
      <c r="AA1" s="271"/>
      <c r="AB1" s="271"/>
      <c r="AC1" s="271"/>
      <c r="AD1" s="271"/>
      <c r="AE1" s="271"/>
      <c r="AF1" s="271"/>
    </row>
    <row r="2" spans="2:32" s="104" customFormat="1" ht="23.25" customHeight="1" x14ac:dyDescent="0.25">
      <c r="B2" s="296"/>
      <c r="C2" s="296"/>
      <c r="D2" s="296"/>
      <c r="E2" s="296"/>
      <c r="F2" s="296"/>
      <c r="G2" s="296"/>
      <c r="H2" s="296"/>
      <c r="I2" s="296"/>
      <c r="J2" s="296"/>
      <c r="K2" s="296"/>
      <c r="L2" s="296"/>
      <c r="M2" s="296"/>
      <c r="N2" s="296"/>
      <c r="O2" s="296"/>
      <c r="P2" s="296"/>
      <c r="R2" s="296"/>
      <c r="S2" s="296"/>
      <c r="T2" s="296"/>
      <c r="U2" s="296"/>
      <c r="V2" s="296"/>
      <c r="W2" s="296"/>
      <c r="X2" s="296"/>
      <c r="Y2" s="296"/>
      <c r="Z2" s="296"/>
      <c r="AA2" s="296"/>
      <c r="AB2" s="296"/>
      <c r="AC2" s="296"/>
      <c r="AD2" s="296"/>
      <c r="AE2" s="296"/>
      <c r="AF2" s="296"/>
    </row>
    <row r="3" spans="2:32" s="104" customFormat="1" ht="15" x14ac:dyDescent="0.25">
      <c r="B3" s="284" t="s">
        <v>199</v>
      </c>
      <c r="C3" s="284"/>
      <c r="D3" s="284"/>
      <c r="E3" s="284"/>
      <c r="F3" s="284"/>
      <c r="G3" s="284"/>
      <c r="H3" s="284"/>
      <c r="I3" s="284"/>
      <c r="J3" s="284"/>
      <c r="K3" s="284"/>
      <c r="L3" s="284"/>
      <c r="M3" s="284"/>
      <c r="N3" s="284"/>
      <c r="O3" s="284"/>
      <c r="P3" s="284"/>
      <c r="R3" s="284" t="s">
        <v>199</v>
      </c>
      <c r="S3" s="284"/>
      <c r="T3" s="284"/>
      <c r="U3" s="284"/>
      <c r="V3" s="284"/>
      <c r="W3" s="284"/>
      <c r="X3" s="284"/>
      <c r="Y3" s="284"/>
      <c r="Z3" s="284"/>
      <c r="AA3" s="284"/>
      <c r="AB3" s="284"/>
      <c r="AC3" s="284"/>
      <c r="AD3" s="284"/>
      <c r="AE3" s="284"/>
      <c r="AF3" s="284"/>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115"/>
      <c r="C5" s="115"/>
      <c r="D5" s="115"/>
      <c r="E5" s="115"/>
      <c r="F5" s="115"/>
      <c r="G5" s="115"/>
      <c r="H5" s="115"/>
      <c r="I5" s="115"/>
      <c r="J5" s="115"/>
      <c r="K5" s="115"/>
      <c r="L5" s="115"/>
      <c r="M5" s="115"/>
      <c r="N5" s="110" t="e">
        <f>+AVERAGE(B5:M5)</f>
        <v>#DIV/0!</v>
      </c>
      <c r="O5" s="110">
        <v>0.86</v>
      </c>
      <c r="P5" s="110">
        <v>1</v>
      </c>
      <c r="R5" s="115"/>
      <c r="S5" s="115"/>
      <c r="T5" s="115"/>
      <c r="U5" s="115"/>
      <c r="V5" s="115"/>
      <c r="W5" s="115"/>
      <c r="X5" s="115"/>
      <c r="Y5" s="115"/>
      <c r="Z5" s="115"/>
      <c r="AA5" s="115"/>
      <c r="AB5" s="115"/>
      <c r="AC5" s="115"/>
      <c r="AD5" s="110" t="e">
        <f>+AVERAGE(R5:AC5)</f>
        <v>#DIV/0!</v>
      </c>
      <c r="AE5" s="110">
        <v>0.8</v>
      </c>
      <c r="AF5" s="110">
        <v>1</v>
      </c>
    </row>
    <row r="6" spans="2:32" s="104" customFormat="1" ht="13.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20">
        <f>+$AE$5</f>
        <v>0.8</v>
      </c>
      <c r="S6" s="121">
        <f>+$AE$5</f>
        <v>0.8</v>
      </c>
      <c r="T6" s="121">
        <f t="shared" ref="T6:AC6" si="1">+$AE$5</f>
        <v>0.8</v>
      </c>
      <c r="U6" s="121">
        <f t="shared" si="1"/>
        <v>0.8</v>
      </c>
      <c r="V6" s="121">
        <f t="shared" si="1"/>
        <v>0.8</v>
      </c>
      <c r="W6" s="121">
        <f t="shared" si="1"/>
        <v>0.8</v>
      </c>
      <c r="X6" s="121">
        <f t="shared" si="1"/>
        <v>0.8</v>
      </c>
      <c r="Y6" s="121">
        <f t="shared" si="1"/>
        <v>0.8</v>
      </c>
      <c r="Z6" s="121">
        <f t="shared" si="1"/>
        <v>0.8</v>
      </c>
      <c r="AA6" s="121">
        <f t="shared" si="1"/>
        <v>0.8</v>
      </c>
      <c r="AB6" s="121">
        <f t="shared" si="1"/>
        <v>0.8</v>
      </c>
      <c r="AC6" s="121">
        <f t="shared" si="1"/>
        <v>0.8</v>
      </c>
      <c r="AD6" s="118"/>
      <c r="AE6" s="118"/>
      <c r="AF6" s="119"/>
    </row>
    <row r="7" spans="2:32" s="104" customFormat="1" x14ac:dyDescent="0.25">
      <c r="B7" s="277"/>
      <c r="C7" s="278"/>
      <c r="D7" s="278"/>
      <c r="E7" s="278"/>
      <c r="F7" s="278"/>
      <c r="G7" s="278"/>
      <c r="H7" s="278"/>
      <c r="I7" s="278"/>
      <c r="J7" s="278"/>
      <c r="K7" s="278"/>
      <c r="L7" s="278"/>
      <c r="M7" s="278"/>
      <c r="N7" s="278"/>
      <c r="O7" s="278"/>
      <c r="P7" s="279"/>
      <c r="R7" s="277"/>
      <c r="S7" s="278"/>
      <c r="T7" s="278"/>
      <c r="U7" s="278"/>
      <c r="V7" s="278"/>
      <c r="W7" s="278"/>
      <c r="X7" s="278"/>
      <c r="Y7" s="278"/>
      <c r="Z7" s="278"/>
      <c r="AA7" s="278"/>
      <c r="AB7" s="278"/>
      <c r="AC7" s="278"/>
      <c r="AD7" s="278"/>
      <c r="AE7" s="278"/>
      <c r="AF7" s="279"/>
    </row>
    <row r="8" spans="2:32" s="104" customFormat="1" x14ac:dyDescent="0.25">
      <c r="B8" s="277"/>
      <c r="C8" s="278"/>
      <c r="D8" s="278"/>
      <c r="E8" s="278"/>
      <c r="F8" s="278"/>
      <c r="G8" s="278"/>
      <c r="H8" s="278"/>
      <c r="I8" s="278"/>
      <c r="J8" s="278"/>
      <c r="K8" s="278"/>
      <c r="L8" s="278"/>
      <c r="M8" s="278"/>
      <c r="N8" s="278"/>
      <c r="O8" s="278"/>
      <c r="P8" s="279"/>
      <c r="R8" s="277"/>
      <c r="S8" s="278"/>
      <c r="T8" s="278"/>
      <c r="U8" s="278"/>
      <c r="V8" s="278"/>
      <c r="W8" s="278"/>
      <c r="X8" s="278"/>
      <c r="Y8" s="278"/>
      <c r="Z8" s="278"/>
      <c r="AA8" s="278"/>
      <c r="AB8" s="278"/>
      <c r="AC8" s="278"/>
      <c r="AD8" s="278"/>
      <c r="AE8" s="278"/>
      <c r="AF8" s="279"/>
    </row>
    <row r="9" spans="2:32" s="104" customFormat="1" x14ac:dyDescent="0.25">
      <c r="B9" s="277"/>
      <c r="C9" s="278"/>
      <c r="D9" s="278"/>
      <c r="E9" s="278"/>
      <c r="F9" s="278"/>
      <c r="G9" s="278"/>
      <c r="H9" s="278"/>
      <c r="I9" s="278"/>
      <c r="J9" s="278"/>
      <c r="K9" s="278"/>
      <c r="L9" s="278"/>
      <c r="M9" s="278"/>
      <c r="N9" s="278"/>
      <c r="O9" s="278"/>
      <c r="P9" s="279"/>
      <c r="R9" s="277"/>
      <c r="S9" s="278"/>
      <c r="T9" s="278"/>
      <c r="U9" s="278"/>
      <c r="V9" s="278"/>
      <c r="W9" s="278"/>
      <c r="X9" s="278"/>
      <c r="Y9" s="278"/>
      <c r="Z9" s="278"/>
      <c r="AA9" s="278"/>
      <c r="AB9" s="278"/>
      <c r="AC9" s="278"/>
      <c r="AD9" s="278"/>
      <c r="AE9" s="278"/>
      <c r="AF9" s="279"/>
    </row>
    <row r="10" spans="2:32" s="104" customFormat="1" x14ac:dyDescent="0.25">
      <c r="B10" s="277"/>
      <c r="C10" s="278"/>
      <c r="D10" s="278"/>
      <c r="E10" s="278"/>
      <c r="F10" s="278"/>
      <c r="G10" s="278"/>
      <c r="H10" s="278"/>
      <c r="I10" s="278"/>
      <c r="J10" s="278"/>
      <c r="K10" s="278"/>
      <c r="L10" s="278"/>
      <c r="M10" s="278"/>
      <c r="N10" s="278"/>
      <c r="O10" s="278"/>
      <c r="P10" s="279"/>
      <c r="R10" s="277"/>
      <c r="S10" s="278"/>
      <c r="T10" s="278"/>
      <c r="U10" s="278"/>
      <c r="V10" s="278"/>
      <c r="W10" s="278"/>
      <c r="X10" s="278"/>
      <c r="Y10" s="278"/>
      <c r="Z10" s="278"/>
      <c r="AA10" s="278"/>
      <c r="AB10" s="278"/>
      <c r="AC10" s="278"/>
      <c r="AD10" s="278"/>
      <c r="AE10" s="278"/>
      <c r="AF10" s="279"/>
    </row>
    <row r="11" spans="2:32" s="104" customFormat="1" x14ac:dyDescent="0.25">
      <c r="B11" s="277"/>
      <c r="C11" s="278"/>
      <c r="D11" s="278"/>
      <c r="E11" s="278"/>
      <c r="F11" s="278"/>
      <c r="G11" s="278"/>
      <c r="H11" s="278"/>
      <c r="I11" s="278"/>
      <c r="J11" s="278"/>
      <c r="K11" s="278"/>
      <c r="L11" s="278"/>
      <c r="M11" s="278"/>
      <c r="N11" s="278"/>
      <c r="O11" s="278"/>
      <c r="P11" s="279"/>
      <c r="R11" s="277"/>
      <c r="S11" s="278"/>
      <c r="T11" s="278"/>
      <c r="U11" s="278"/>
      <c r="V11" s="278"/>
      <c r="W11" s="278"/>
      <c r="X11" s="278"/>
      <c r="Y11" s="278"/>
      <c r="Z11" s="278"/>
      <c r="AA11" s="278"/>
      <c r="AB11" s="278"/>
      <c r="AC11" s="278"/>
      <c r="AD11" s="278"/>
      <c r="AE11" s="278"/>
      <c r="AF11" s="279"/>
    </row>
    <row r="12" spans="2:32" s="104" customFormat="1" x14ac:dyDescent="0.25">
      <c r="B12" s="277"/>
      <c r="C12" s="278"/>
      <c r="D12" s="278"/>
      <c r="E12" s="278"/>
      <c r="F12" s="278"/>
      <c r="G12" s="278"/>
      <c r="H12" s="278"/>
      <c r="I12" s="278"/>
      <c r="J12" s="278"/>
      <c r="K12" s="278"/>
      <c r="L12" s="278"/>
      <c r="M12" s="278"/>
      <c r="N12" s="278"/>
      <c r="O12" s="278"/>
      <c r="P12" s="279"/>
      <c r="R12" s="277"/>
      <c r="S12" s="278"/>
      <c r="T12" s="278"/>
      <c r="U12" s="278"/>
      <c r="V12" s="278"/>
      <c r="W12" s="278"/>
      <c r="X12" s="278"/>
      <c r="Y12" s="278"/>
      <c r="Z12" s="278"/>
      <c r="AA12" s="278"/>
      <c r="AB12" s="278"/>
      <c r="AC12" s="278"/>
      <c r="AD12" s="278"/>
      <c r="AE12" s="278"/>
      <c r="AF12" s="279"/>
    </row>
    <row r="13" spans="2:32" s="104" customFormat="1" x14ac:dyDescent="0.25">
      <c r="B13" s="277"/>
      <c r="C13" s="278"/>
      <c r="D13" s="278"/>
      <c r="E13" s="278"/>
      <c r="F13" s="278"/>
      <c r="G13" s="278"/>
      <c r="H13" s="278"/>
      <c r="I13" s="278"/>
      <c r="J13" s="278"/>
      <c r="K13" s="278"/>
      <c r="L13" s="278"/>
      <c r="M13" s="278"/>
      <c r="N13" s="278"/>
      <c r="O13" s="278"/>
      <c r="P13" s="279"/>
      <c r="R13" s="277"/>
      <c r="S13" s="278"/>
      <c r="T13" s="278"/>
      <c r="U13" s="278"/>
      <c r="V13" s="278"/>
      <c r="W13" s="278"/>
      <c r="X13" s="278"/>
      <c r="Y13" s="278"/>
      <c r="Z13" s="278"/>
      <c r="AA13" s="278"/>
      <c r="AB13" s="278"/>
      <c r="AC13" s="278"/>
      <c r="AD13" s="278"/>
      <c r="AE13" s="278"/>
      <c r="AF13" s="279"/>
    </row>
    <row r="14" spans="2:32" s="104" customFormat="1" x14ac:dyDescent="0.25">
      <c r="B14" s="277"/>
      <c r="C14" s="278"/>
      <c r="D14" s="278"/>
      <c r="E14" s="278"/>
      <c r="F14" s="278"/>
      <c r="G14" s="278"/>
      <c r="H14" s="278"/>
      <c r="I14" s="278"/>
      <c r="J14" s="278"/>
      <c r="K14" s="278"/>
      <c r="L14" s="278"/>
      <c r="M14" s="278"/>
      <c r="N14" s="278"/>
      <c r="O14" s="278"/>
      <c r="P14" s="279"/>
      <c r="R14" s="277"/>
      <c r="S14" s="278"/>
      <c r="T14" s="278"/>
      <c r="U14" s="278"/>
      <c r="V14" s="278"/>
      <c r="W14" s="278"/>
      <c r="X14" s="278"/>
      <c r="Y14" s="278"/>
      <c r="Z14" s="278"/>
      <c r="AA14" s="278"/>
      <c r="AB14" s="278"/>
      <c r="AC14" s="278"/>
      <c r="AD14" s="278"/>
      <c r="AE14" s="278"/>
      <c r="AF14" s="279"/>
    </row>
    <row r="15" spans="2:32" s="104" customFormat="1" x14ac:dyDescent="0.25">
      <c r="B15" s="277"/>
      <c r="C15" s="278"/>
      <c r="D15" s="278"/>
      <c r="E15" s="278"/>
      <c r="F15" s="278"/>
      <c r="G15" s="278"/>
      <c r="H15" s="278"/>
      <c r="I15" s="278"/>
      <c r="J15" s="278"/>
      <c r="K15" s="278"/>
      <c r="L15" s="278"/>
      <c r="M15" s="278"/>
      <c r="N15" s="278"/>
      <c r="O15" s="278"/>
      <c r="P15" s="279"/>
      <c r="R15" s="277"/>
      <c r="S15" s="278"/>
      <c r="T15" s="278"/>
      <c r="U15" s="278"/>
      <c r="V15" s="278"/>
      <c r="W15" s="278"/>
      <c r="X15" s="278"/>
      <c r="Y15" s="278"/>
      <c r="Z15" s="278"/>
      <c r="AA15" s="278"/>
      <c r="AB15" s="278"/>
      <c r="AC15" s="278"/>
      <c r="AD15" s="278"/>
      <c r="AE15" s="278"/>
      <c r="AF15" s="279"/>
    </row>
    <row r="16" spans="2:32" s="104" customFormat="1" x14ac:dyDescent="0.25">
      <c r="B16" s="277"/>
      <c r="C16" s="278"/>
      <c r="D16" s="278"/>
      <c r="E16" s="278"/>
      <c r="F16" s="278"/>
      <c r="G16" s="278"/>
      <c r="H16" s="278"/>
      <c r="I16" s="278"/>
      <c r="J16" s="278"/>
      <c r="K16" s="278"/>
      <c r="L16" s="278"/>
      <c r="M16" s="278"/>
      <c r="N16" s="278"/>
      <c r="O16" s="278"/>
      <c r="P16" s="279"/>
      <c r="R16" s="277"/>
      <c r="S16" s="278"/>
      <c r="T16" s="278"/>
      <c r="U16" s="278"/>
      <c r="V16" s="278"/>
      <c r="W16" s="278"/>
      <c r="X16" s="278"/>
      <c r="Y16" s="278"/>
      <c r="Z16" s="278"/>
      <c r="AA16" s="278"/>
      <c r="AB16" s="278"/>
      <c r="AC16" s="278"/>
      <c r="AD16" s="278"/>
      <c r="AE16" s="278"/>
      <c r="AF16" s="279"/>
    </row>
    <row r="17" spans="2:32" s="104" customFormat="1" x14ac:dyDescent="0.25">
      <c r="B17" s="277"/>
      <c r="C17" s="278"/>
      <c r="D17" s="278"/>
      <c r="E17" s="278"/>
      <c r="F17" s="278"/>
      <c r="G17" s="278"/>
      <c r="H17" s="278"/>
      <c r="I17" s="278"/>
      <c r="J17" s="278"/>
      <c r="K17" s="278"/>
      <c r="L17" s="278"/>
      <c r="M17" s="278"/>
      <c r="N17" s="278"/>
      <c r="O17" s="278"/>
      <c r="P17" s="279"/>
      <c r="R17" s="277"/>
      <c r="S17" s="278"/>
      <c r="T17" s="278"/>
      <c r="U17" s="278"/>
      <c r="V17" s="278"/>
      <c r="W17" s="278"/>
      <c r="X17" s="278"/>
      <c r="Y17" s="278"/>
      <c r="Z17" s="278"/>
      <c r="AA17" s="278"/>
      <c r="AB17" s="278"/>
      <c r="AC17" s="278"/>
      <c r="AD17" s="278"/>
      <c r="AE17" s="278"/>
      <c r="AF17" s="279"/>
    </row>
    <row r="18" spans="2:32" s="104" customFormat="1" x14ac:dyDescent="0.25">
      <c r="B18" s="277"/>
      <c r="C18" s="278"/>
      <c r="D18" s="278"/>
      <c r="E18" s="278"/>
      <c r="F18" s="278"/>
      <c r="G18" s="278"/>
      <c r="H18" s="278"/>
      <c r="I18" s="278"/>
      <c r="J18" s="278"/>
      <c r="K18" s="278"/>
      <c r="L18" s="278"/>
      <c r="M18" s="278"/>
      <c r="N18" s="278"/>
      <c r="O18" s="278"/>
      <c r="P18" s="279"/>
      <c r="R18" s="277"/>
      <c r="S18" s="278"/>
      <c r="T18" s="278"/>
      <c r="U18" s="278"/>
      <c r="V18" s="278"/>
      <c r="W18" s="278"/>
      <c r="X18" s="278"/>
      <c r="Y18" s="278"/>
      <c r="Z18" s="278"/>
      <c r="AA18" s="278"/>
      <c r="AB18" s="278"/>
      <c r="AC18" s="278"/>
      <c r="AD18" s="278"/>
      <c r="AE18" s="278"/>
      <c r="AF18" s="279"/>
    </row>
    <row r="19" spans="2:32" s="104" customFormat="1" x14ac:dyDescent="0.25">
      <c r="B19" s="277"/>
      <c r="C19" s="278"/>
      <c r="D19" s="278"/>
      <c r="E19" s="278"/>
      <c r="F19" s="278"/>
      <c r="G19" s="278"/>
      <c r="H19" s="278"/>
      <c r="I19" s="278"/>
      <c r="J19" s="278"/>
      <c r="K19" s="278"/>
      <c r="L19" s="278"/>
      <c r="M19" s="278"/>
      <c r="N19" s="278"/>
      <c r="O19" s="278"/>
      <c r="P19" s="279"/>
      <c r="R19" s="277"/>
      <c r="S19" s="278"/>
      <c r="T19" s="278"/>
      <c r="U19" s="278"/>
      <c r="V19" s="278"/>
      <c r="W19" s="278"/>
      <c r="X19" s="278"/>
      <c r="Y19" s="278"/>
      <c r="Z19" s="278"/>
      <c r="AA19" s="278"/>
      <c r="AB19" s="278"/>
      <c r="AC19" s="278"/>
      <c r="AD19" s="278"/>
      <c r="AE19" s="278"/>
      <c r="AF19" s="279"/>
    </row>
    <row r="20" spans="2:32" s="104" customFormat="1" x14ac:dyDescent="0.25">
      <c r="B20" s="277"/>
      <c r="C20" s="278"/>
      <c r="D20" s="278"/>
      <c r="E20" s="278"/>
      <c r="F20" s="278"/>
      <c r="G20" s="278"/>
      <c r="H20" s="278"/>
      <c r="I20" s="278"/>
      <c r="J20" s="278"/>
      <c r="K20" s="278"/>
      <c r="L20" s="278"/>
      <c r="M20" s="278"/>
      <c r="N20" s="278"/>
      <c r="O20" s="278"/>
      <c r="P20" s="279"/>
      <c r="R20" s="277"/>
      <c r="S20" s="278"/>
      <c r="T20" s="278"/>
      <c r="U20" s="278"/>
      <c r="V20" s="278"/>
      <c r="W20" s="278"/>
      <c r="X20" s="278"/>
      <c r="Y20" s="278"/>
      <c r="Z20" s="278"/>
      <c r="AA20" s="278"/>
      <c r="AB20" s="278"/>
      <c r="AC20" s="278"/>
      <c r="AD20" s="278"/>
      <c r="AE20" s="278"/>
      <c r="AF20" s="279"/>
    </row>
    <row r="21" spans="2:32" s="104" customFormat="1" x14ac:dyDescent="0.25">
      <c r="B21" s="277"/>
      <c r="C21" s="278"/>
      <c r="D21" s="278"/>
      <c r="E21" s="278"/>
      <c r="F21" s="278"/>
      <c r="G21" s="278"/>
      <c r="H21" s="278"/>
      <c r="I21" s="278"/>
      <c r="J21" s="278"/>
      <c r="K21" s="278"/>
      <c r="L21" s="278"/>
      <c r="M21" s="278"/>
      <c r="N21" s="278"/>
      <c r="O21" s="278"/>
      <c r="P21" s="279"/>
      <c r="R21" s="277"/>
      <c r="S21" s="278"/>
      <c r="T21" s="278"/>
      <c r="U21" s="278"/>
      <c r="V21" s="278"/>
      <c r="W21" s="278"/>
      <c r="X21" s="278"/>
      <c r="Y21" s="278"/>
      <c r="Z21" s="278"/>
      <c r="AA21" s="278"/>
      <c r="AB21" s="278"/>
      <c r="AC21" s="278"/>
      <c r="AD21" s="278"/>
      <c r="AE21" s="278"/>
      <c r="AF21" s="279"/>
    </row>
    <row r="22" spans="2:32" x14ac:dyDescent="0.2">
      <c r="B22" s="277"/>
      <c r="C22" s="278"/>
      <c r="D22" s="278"/>
      <c r="E22" s="278"/>
      <c r="F22" s="278"/>
      <c r="G22" s="278"/>
      <c r="H22" s="278"/>
      <c r="I22" s="278"/>
      <c r="J22" s="278"/>
      <c r="K22" s="278"/>
      <c r="L22" s="278"/>
      <c r="M22" s="278"/>
      <c r="N22" s="278"/>
      <c r="O22" s="278"/>
      <c r="P22" s="279"/>
      <c r="R22" s="277"/>
      <c r="S22" s="278"/>
      <c r="T22" s="278"/>
      <c r="U22" s="278"/>
      <c r="V22" s="278"/>
      <c r="W22" s="278"/>
      <c r="X22" s="278"/>
      <c r="Y22" s="278"/>
      <c r="Z22" s="278"/>
      <c r="AA22" s="278"/>
      <c r="AB22" s="278"/>
      <c r="AC22" s="278"/>
      <c r="AD22" s="278"/>
      <c r="AE22" s="278"/>
      <c r="AF22" s="279"/>
    </row>
    <row r="23" spans="2:32" x14ac:dyDescent="0.2">
      <c r="B23" s="280"/>
      <c r="C23" s="281"/>
      <c r="D23" s="281"/>
      <c r="E23" s="281"/>
      <c r="F23" s="281"/>
      <c r="G23" s="281"/>
      <c r="H23" s="281"/>
      <c r="I23" s="281"/>
      <c r="J23" s="281"/>
      <c r="K23" s="281"/>
      <c r="L23" s="281"/>
      <c r="M23" s="281"/>
      <c r="N23" s="281"/>
      <c r="O23" s="281"/>
      <c r="P23" s="282"/>
      <c r="R23" s="280"/>
      <c r="S23" s="281"/>
      <c r="T23" s="281"/>
      <c r="U23" s="281"/>
      <c r="V23" s="281"/>
      <c r="W23" s="281"/>
      <c r="X23" s="281"/>
      <c r="Y23" s="281"/>
      <c r="Z23" s="281"/>
      <c r="AA23" s="281"/>
      <c r="AB23" s="281"/>
      <c r="AC23" s="281"/>
      <c r="AD23" s="281"/>
      <c r="AE23" s="281"/>
      <c r="AF23" s="282"/>
    </row>
    <row r="24" spans="2:32" ht="15" x14ac:dyDescent="0.25">
      <c r="B24" s="274" t="s">
        <v>215</v>
      </c>
      <c r="C24" s="274"/>
      <c r="D24" s="274"/>
      <c r="E24" s="274"/>
      <c r="F24" s="274"/>
      <c r="G24" s="274"/>
      <c r="H24" s="274"/>
      <c r="I24" s="274"/>
      <c r="J24" s="274"/>
      <c r="K24" s="274"/>
      <c r="L24" s="274"/>
      <c r="M24" s="274"/>
      <c r="N24" s="274"/>
      <c r="O24" s="274"/>
      <c r="P24" s="274"/>
      <c r="R24" s="274" t="s">
        <v>215</v>
      </c>
      <c r="S24" s="274"/>
      <c r="T24" s="274"/>
      <c r="U24" s="274"/>
      <c r="V24" s="274"/>
      <c r="W24" s="274"/>
      <c r="X24" s="274"/>
      <c r="Y24" s="274"/>
      <c r="Z24" s="274"/>
      <c r="AA24" s="274"/>
      <c r="AB24" s="274"/>
      <c r="AC24" s="274"/>
      <c r="AD24" s="274"/>
      <c r="AE24" s="274"/>
      <c r="AF24" s="274"/>
    </row>
    <row r="25" spans="2:32" s="104" customFormat="1" ht="17.45" customHeight="1" x14ac:dyDescent="0.25">
      <c r="B25" s="288" t="s">
        <v>93</v>
      </c>
      <c r="C25" s="288"/>
      <c r="D25" s="293"/>
      <c r="E25" s="294"/>
      <c r="F25" s="294"/>
      <c r="G25" s="294"/>
      <c r="H25" s="294"/>
      <c r="I25" s="294"/>
      <c r="J25" s="294"/>
      <c r="K25" s="294"/>
      <c r="L25" s="294"/>
      <c r="M25" s="294"/>
      <c r="N25" s="294"/>
      <c r="O25" s="294"/>
      <c r="P25" s="295"/>
      <c r="R25" s="288" t="s">
        <v>93</v>
      </c>
      <c r="S25" s="288"/>
      <c r="T25" s="290"/>
      <c r="U25" s="291"/>
      <c r="V25" s="291"/>
      <c r="W25" s="291"/>
      <c r="X25" s="291"/>
      <c r="Y25" s="291"/>
      <c r="Z25" s="291"/>
      <c r="AA25" s="291"/>
      <c r="AB25" s="291"/>
      <c r="AC25" s="291"/>
      <c r="AD25" s="291"/>
      <c r="AE25" s="291"/>
      <c r="AF25" s="292"/>
    </row>
    <row r="26" spans="2:32" s="104" customFormat="1" ht="17.45" customHeight="1" x14ac:dyDescent="0.25">
      <c r="B26" s="288" t="s">
        <v>94</v>
      </c>
      <c r="C26" s="288"/>
      <c r="D26" s="290"/>
      <c r="E26" s="291"/>
      <c r="F26" s="291"/>
      <c r="G26" s="291"/>
      <c r="H26" s="291"/>
      <c r="I26" s="291"/>
      <c r="J26" s="291"/>
      <c r="K26" s="291"/>
      <c r="L26" s="291"/>
      <c r="M26" s="291"/>
      <c r="N26" s="291"/>
      <c r="O26" s="291"/>
      <c r="P26" s="292"/>
      <c r="R26" s="288" t="s">
        <v>94</v>
      </c>
      <c r="S26" s="288"/>
      <c r="T26" s="290"/>
      <c r="U26" s="291"/>
      <c r="V26" s="291"/>
      <c r="W26" s="291"/>
      <c r="X26" s="291"/>
      <c r="Y26" s="291"/>
      <c r="Z26" s="291"/>
      <c r="AA26" s="291"/>
      <c r="AB26" s="291"/>
      <c r="AC26" s="291"/>
      <c r="AD26" s="291"/>
      <c r="AE26" s="291"/>
      <c r="AF26" s="292"/>
    </row>
    <row r="27" spans="2:32" s="104" customFormat="1" ht="17.45" customHeight="1" x14ac:dyDescent="0.25">
      <c r="B27" s="288" t="s">
        <v>95</v>
      </c>
      <c r="C27" s="288"/>
      <c r="D27" s="290"/>
      <c r="E27" s="291"/>
      <c r="F27" s="291"/>
      <c r="G27" s="291"/>
      <c r="H27" s="291"/>
      <c r="I27" s="291"/>
      <c r="J27" s="291"/>
      <c r="K27" s="291"/>
      <c r="L27" s="291"/>
      <c r="M27" s="291"/>
      <c r="N27" s="291"/>
      <c r="O27" s="291"/>
      <c r="P27" s="292"/>
      <c r="R27" s="288" t="s">
        <v>95</v>
      </c>
      <c r="S27" s="288"/>
      <c r="T27" s="290"/>
      <c r="U27" s="291"/>
      <c r="V27" s="291"/>
      <c r="W27" s="291"/>
      <c r="X27" s="291"/>
      <c r="Y27" s="291"/>
      <c r="Z27" s="291"/>
      <c r="AA27" s="291"/>
      <c r="AB27" s="291"/>
      <c r="AC27" s="291"/>
      <c r="AD27" s="291"/>
      <c r="AE27" s="291"/>
      <c r="AF27" s="292"/>
    </row>
    <row r="28" spans="2:32" s="104" customFormat="1" ht="17.45" customHeight="1" x14ac:dyDescent="0.25">
      <c r="B28" s="288" t="s">
        <v>96</v>
      </c>
      <c r="C28" s="288"/>
      <c r="D28" s="290"/>
      <c r="E28" s="291"/>
      <c r="F28" s="291"/>
      <c r="G28" s="291"/>
      <c r="H28" s="291"/>
      <c r="I28" s="291"/>
      <c r="J28" s="291"/>
      <c r="K28" s="291"/>
      <c r="L28" s="291"/>
      <c r="M28" s="291"/>
      <c r="N28" s="291"/>
      <c r="O28" s="291"/>
      <c r="P28" s="292"/>
      <c r="R28" s="288" t="s">
        <v>96</v>
      </c>
      <c r="S28" s="288"/>
      <c r="T28" s="290"/>
      <c r="U28" s="291"/>
      <c r="V28" s="291"/>
      <c r="W28" s="291"/>
      <c r="X28" s="291"/>
      <c r="Y28" s="291"/>
      <c r="Z28" s="291"/>
      <c r="AA28" s="291"/>
      <c r="AB28" s="291"/>
      <c r="AC28" s="291"/>
      <c r="AD28" s="291"/>
      <c r="AE28" s="291"/>
      <c r="AF28" s="292"/>
    </row>
    <row r="29" spans="2:32" s="104" customFormat="1" ht="17.45" customHeight="1" x14ac:dyDescent="0.25">
      <c r="B29" s="288" t="s">
        <v>115</v>
      </c>
      <c r="C29" s="288"/>
      <c r="D29" s="290"/>
      <c r="E29" s="291"/>
      <c r="F29" s="291"/>
      <c r="G29" s="291"/>
      <c r="H29" s="291"/>
      <c r="I29" s="291"/>
      <c r="J29" s="291"/>
      <c r="K29" s="291"/>
      <c r="L29" s="291"/>
      <c r="M29" s="291"/>
      <c r="N29" s="291"/>
      <c r="O29" s="291"/>
      <c r="P29" s="292"/>
      <c r="R29" s="288" t="s">
        <v>115</v>
      </c>
      <c r="S29" s="288"/>
      <c r="T29" s="290"/>
      <c r="U29" s="291"/>
      <c r="V29" s="291"/>
      <c r="W29" s="291"/>
      <c r="X29" s="291"/>
      <c r="Y29" s="291"/>
      <c r="Z29" s="291"/>
      <c r="AA29" s="291"/>
      <c r="AB29" s="291"/>
      <c r="AC29" s="291"/>
      <c r="AD29" s="291"/>
      <c r="AE29" s="291"/>
      <c r="AF29" s="292"/>
    </row>
    <row r="30" spans="2:32" s="104" customFormat="1" ht="17.45" customHeight="1" x14ac:dyDescent="0.25">
      <c r="B30" s="288" t="s">
        <v>112</v>
      </c>
      <c r="C30" s="288"/>
      <c r="D30" s="290"/>
      <c r="E30" s="291"/>
      <c r="F30" s="291"/>
      <c r="G30" s="291"/>
      <c r="H30" s="291"/>
      <c r="I30" s="291"/>
      <c r="J30" s="291"/>
      <c r="K30" s="291"/>
      <c r="L30" s="291"/>
      <c r="M30" s="291"/>
      <c r="N30" s="291"/>
      <c r="O30" s="291"/>
      <c r="P30" s="292"/>
      <c r="R30" s="288" t="s">
        <v>112</v>
      </c>
      <c r="S30" s="288"/>
      <c r="T30" s="290"/>
      <c r="U30" s="291"/>
      <c r="V30" s="291"/>
      <c r="W30" s="291"/>
      <c r="X30" s="291"/>
      <c r="Y30" s="291"/>
      <c r="Z30" s="291"/>
      <c r="AA30" s="291"/>
      <c r="AB30" s="291"/>
      <c r="AC30" s="291"/>
      <c r="AD30" s="291"/>
      <c r="AE30" s="291"/>
      <c r="AF30" s="292"/>
    </row>
    <row r="31" spans="2:32" s="104" customFormat="1" ht="17.45" customHeight="1" x14ac:dyDescent="0.25">
      <c r="B31" s="288" t="s">
        <v>117</v>
      </c>
      <c r="C31" s="288"/>
      <c r="D31" s="290"/>
      <c r="E31" s="291"/>
      <c r="F31" s="291"/>
      <c r="G31" s="291"/>
      <c r="H31" s="291"/>
      <c r="I31" s="291"/>
      <c r="J31" s="291"/>
      <c r="K31" s="291"/>
      <c r="L31" s="291"/>
      <c r="M31" s="291"/>
      <c r="N31" s="291"/>
      <c r="O31" s="291"/>
      <c r="P31" s="292"/>
      <c r="R31" s="288" t="s">
        <v>117</v>
      </c>
      <c r="S31" s="288"/>
      <c r="T31" s="290"/>
      <c r="U31" s="291"/>
      <c r="V31" s="291"/>
      <c r="W31" s="291"/>
      <c r="X31" s="291"/>
      <c r="Y31" s="291"/>
      <c r="Z31" s="291"/>
      <c r="AA31" s="291"/>
      <c r="AB31" s="291"/>
      <c r="AC31" s="291"/>
      <c r="AD31" s="291"/>
      <c r="AE31" s="291"/>
      <c r="AF31" s="292"/>
    </row>
    <row r="32" spans="2:32" s="104" customFormat="1" ht="17.45" customHeight="1" x14ac:dyDescent="0.25">
      <c r="B32" s="288" t="s">
        <v>68</v>
      </c>
      <c r="C32" s="288"/>
      <c r="D32" s="290"/>
      <c r="E32" s="291"/>
      <c r="F32" s="291"/>
      <c r="G32" s="291"/>
      <c r="H32" s="291"/>
      <c r="I32" s="291"/>
      <c r="J32" s="291"/>
      <c r="K32" s="291"/>
      <c r="L32" s="291"/>
      <c r="M32" s="291"/>
      <c r="N32" s="291"/>
      <c r="O32" s="291"/>
      <c r="P32" s="292"/>
      <c r="R32" s="288" t="s">
        <v>68</v>
      </c>
      <c r="S32" s="288"/>
      <c r="T32" s="290"/>
      <c r="U32" s="291"/>
      <c r="V32" s="291"/>
      <c r="W32" s="291"/>
      <c r="X32" s="291"/>
      <c r="Y32" s="291"/>
      <c r="Z32" s="291"/>
      <c r="AA32" s="291"/>
      <c r="AB32" s="291"/>
      <c r="AC32" s="291"/>
      <c r="AD32" s="291"/>
      <c r="AE32" s="291"/>
      <c r="AF32" s="292"/>
    </row>
    <row r="33" spans="2:32" s="104" customFormat="1" ht="17.45" customHeight="1" x14ac:dyDescent="0.25">
      <c r="B33" s="288" t="s">
        <v>69</v>
      </c>
      <c r="C33" s="288"/>
      <c r="D33" s="290"/>
      <c r="E33" s="291"/>
      <c r="F33" s="291"/>
      <c r="G33" s="291"/>
      <c r="H33" s="291"/>
      <c r="I33" s="291"/>
      <c r="J33" s="291"/>
      <c r="K33" s="291"/>
      <c r="L33" s="291"/>
      <c r="M33" s="291"/>
      <c r="N33" s="291"/>
      <c r="O33" s="291"/>
      <c r="P33" s="292"/>
      <c r="R33" s="288" t="s">
        <v>69</v>
      </c>
      <c r="S33" s="288"/>
      <c r="T33" s="290"/>
      <c r="U33" s="291"/>
      <c r="V33" s="291"/>
      <c r="W33" s="291"/>
      <c r="X33" s="291"/>
      <c r="Y33" s="291"/>
      <c r="Z33" s="291"/>
      <c r="AA33" s="291"/>
      <c r="AB33" s="291"/>
      <c r="AC33" s="291"/>
      <c r="AD33" s="291"/>
      <c r="AE33" s="291"/>
      <c r="AF33" s="292"/>
    </row>
    <row r="34" spans="2:32" s="104" customFormat="1" ht="17.45" customHeight="1" x14ac:dyDescent="0.25">
      <c r="B34" s="288" t="s">
        <v>70</v>
      </c>
      <c r="C34" s="288"/>
      <c r="D34" s="290"/>
      <c r="E34" s="291"/>
      <c r="F34" s="291"/>
      <c r="G34" s="291"/>
      <c r="H34" s="291"/>
      <c r="I34" s="291"/>
      <c r="J34" s="291"/>
      <c r="K34" s="291"/>
      <c r="L34" s="291"/>
      <c r="M34" s="291"/>
      <c r="N34" s="291"/>
      <c r="O34" s="291"/>
      <c r="P34" s="292"/>
      <c r="R34" s="288" t="s">
        <v>70</v>
      </c>
      <c r="S34" s="288"/>
      <c r="T34" s="290"/>
      <c r="U34" s="291"/>
      <c r="V34" s="291"/>
      <c r="W34" s="291"/>
      <c r="X34" s="291"/>
      <c r="Y34" s="291"/>
      <c r="Z34" s="291"/>
      <c r="AA34" s="291"/>
      <c r="AB34" s="291"/>
      <c r="AC34" s="291"/>
      <c r="AD34" s="291"/>
      <c r="AE34" s="291"/>
      <c r="AF34" s="292"/>
    </row>
    <row r="35" spans="2:32" s="104" customFormat="1" ht="17.45" customHeight="1" x14ac:dyDescent="0.25">
      <c r="B35" s="288" t="s">
        <v>71</v>
      </c>
      <c r="C35" s="288"/>
      <c r="D35" s="289"/>
      <c r="E35" s="289"/>
      <c r="F35" s="289"/>
      <c r="G35" s="289"/>
      <c r="H35" s="289"/>
      <c r="I35" s="289"/>
      <c r="J35" s="289"/>
      <c r="K35" s="289"/>
      <c r="L35" s="289"/>
      <c r="M35" s="289"/>
      <c r="N35" s="289"/>
      <c r="O35" s="289"/>
      <c r="P35" s="289"/>
      <c r="R35" s="288" t="s">
        <v>71</v>
      </c>
      <c r="S35" s="288"/>
      <c r="T35" s="289"/>
      <c r="U35" s="289"/>
      <c r="V35" s="289"/>
      <c r="W35" s="289"/>
      <c r="X35" s="289"/>
      <c r="Y35" s="289"/>
      <c r="Z35" s="289"/>
      <c r="AA35" s="289"/>
      <c r="AB35" s="289"/>
      <c r="AC35" s="289"/>
      <c r="AD35" s="289"/>
      <c r="AE35" s="289"/>
      <c r="AF35" s="289"/>
    </row>
    <row r="36" spans="2:32" s="104" customFormat="1" ht="17.45" customHeight="1" x14ac:dyDescent="0.25">
      <c r="B36" s="288" t="s">
        <v>216</v>
      </c>
      <c r="C36" s="288"/>
      <c r="D36" s="289"/>
      <c r="E36" s="289"/>
      <c r="F36" s="289"/>
      <c r="G36" s="289"/>
      <c r="H36" s="289"/>
      <c r="I36" s="289"/>
      <c r="J36" s="289"/>
      <c r="K36" s="289"/>
      <c r="L36" s="289"/>
      <c r="M36" s="289"/>
      <c r="N36" s="289"/>
      <c r="O36" s="289"/>
      <c r="P36" s="289"/>
      <c r="R36" s="288" t="s">
        <v>216</v>
      </c>
      <c r="S36" s="288"/>
      <c r="T36" s="289"/>
      <c r="U36" s="289"/>
      <c r="V36" s="289"/>
      <c r="W36" s="289"/>
      <c r="X36" s="289"/>
      <c r="Y36" s="289"/>
      <c r="Z36" s="289"/>
      <c r="AA36" s="289"/>
      <c r="AB36" s="289"/>
      <c r="AC36" s="289"/>
      <c r="AD36" s="289"/>
      <c r="AE36" s="289"/>
      <c r="AF36" s="289"/>
    </row>
  </sheetData>
  <mergeCells count="56">
    <mergeCell ref="B1:P2"/>
    <mergeCell ref="R1:AF2"/>
    <mergeCell ref="B3:P3"/>
    <mergeCell ref="R3:AF3"/>
    <mergeCell ref="B7:P23"/>
    <mergeCell ref="R7:AF23"/>
    <mergeCell ref="B24:P24"/>
    <mergeCell ref="R24:AF24"/>
    <mergeCell ref="B25:C25"/>
    <mergeCell ref="D25:P25"/>
    <mergeCell ref="R25:S25"/>
    <mergeCell ref="T25:AF25"/>
    <mergeCell ref="B26:C26"/>
    <mergeCell ref="D26:P26"/>
    <mergeCell ref="R26:S26"/>
    <mergeCell ref="T26:AF26"/>
    <mergeCell ref="B27:C27"/>
    <mergeCell ref="D27:P27"/>
    <mergeCell ref="R27:S27"/>
    <mergeCell ref="T27:AF27"/>
    <mergeCell ref="B28:C28"/>
    <mergeCell ref="D28:P28"/>
    <mergeCell ref="R28:S28"/>
    <mergeCell ref="T28:AF28"/>
    <mergeCell ref="B29:C29"/>
    <mergeCell ref="D29:P29"/>
    <mergeCell ref="R29:S29"/>
    <mergeCell ref="T29:AF29"/>
    <mergeCell ref="B30:C30"/>
    <mergeCell ref="D30:P30"/>
    <mergeCell ref="R30:S30"/>
    <mergeCell ref="T30:AF30"/>
    <mergeCell ref="B31:C31"/>
    <mergeCell ref="D31:P31"/>
    <mergeCell ref="R31:S31"/>
    <mergeCell ref="T31:AF31"/>
    <mergeCell ref="B32:C32"/>
    <mergeCell ref="D32:P32"/>
    <mergeCell ref="R32:S32"/>
    <mergeCell ref="T32:AF32"/>
    <mergeCell ref="B33:C33"/>
    <mergeCell ref="D33:P33"/>
    <mergeCell ref="R33:S33"/>
    <mergeCell ref="T33:AF33"/>
    <mergeCell ref="B36:C36"/>
    <mergeCell ref="D36:P36"/>
    <mergeCell ref="R36:S36"/>
    <mergeCell ref="T36:AF36"/>
    <mergeCell ref="B34:C34"/>
    <mergeCell ref="D34:P34"/>
    <mergeCell ref="R34:S34"/>
    <mergeCell ref="T34:AF34"/>
    <mergeCell ref="B35:C35"/>
    <mergeCell ref="D35:P35"/>
    <mergeCell ref="R35:S35"/>
    <mergeCell ref="T35:AF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zoomScale="85" zoomScaleNormal="85" workbookViewId="0">
      <selection activeCell="T30" sqref="T30:AF30"/>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6" width="6.85546875" style="83" customWidth="1"/>
    <col min="7" max="9" width="5.28515625" style="83" customWidth="1"/>
    <col min="10" max="10" width="5.85546875" style="83" customWidth="1"/>
    <col min="11" max="11" width="6.5703125" style="83" customWidth="1"/>
    <col min="12" max="13" width="5.28515625" style="83" customWidth="1"/>
    <col min="14" max="14" width="14.7109375" style="83" customWidth="1"/>
    <col min="15" max="15" width="9.28515625" style="83" customWidth="1"/>
    <col min="16" max="16" width="9.42578125" style="83" customWidth="1"/>
    <col min="17" max="17" width="5.5703125" style="83" customWidth="1"/>
    <col min="18" max="18" width="5.28515625" style="97" customWidth="1"/>
    <col min="19" max="20" width="6" style="97" customWidth="1"/>
    <col min="21" max="22" width="6.85546875" style="97" customWidth="1"/>
    <col min="23" max="23" width="5.85546875" style="97" bestFit="1" customWidth="1"/>
    <col min="24" max="24" width="5.28515625" style="97" customWidth="1"/>
    <col min="25" max="25" width="5.85546875" style="97" bestFit="1"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4" customFormat="1" ht="14.25" customHeight="1" x14ac:dyDescent="0.25">
      <c r="B1" s="271" t="s">
        <v>293</v>
      </c>
      <c r="C1" s="271"/>
      <c r="D1" s="271"/>
      <c r="E1" s="271"/>
      <c r="F1" s="271"/>
      <c r="G1" s="271"/>
      <c r="H1" s="271"/>
      <c r="I1" s="271"/>
      <c r="J1" s="271"/>
      <c r="K1" s="271"/>
      <c r="L1" s="271"/>
      <c r="M1" s="271"/>
      <c r="N1" s="271"/>
      <c r="O1" s="271"/>
      <c r="P1" s="271"/>
      <c r="R1" s="271" t="s">
        <v>252</v>
      </c>
      <c r="S1" s="271"/>
      <c r="T1" s="271"/>
      <c r="U1" s="271"/>
      <c r="V1" s="271"/>
      <c r="W1" s="271"/>
      <c r="X1" s="271"/>
      <c r="Y1" s="271"/>
      <c r="Z1" s="271"/>
      <c r="AA1" s="271"/>
      <c r="AB1" s="271"/>
      <c r="AC1" s="271"/>
      <c r="AD1" s="271"/>
      <c r="AE1" s="271"/>
      <c r="AF1" s="271"/>
    </row>
    <row r="2" spans="2:32" s="104" customFormat="1" ht="23.25" customHeight="1" x14ac:dyDescent="0.25">
      <c r="B2" s="296"/>
      <c r="C2" s="296"/>
      <c r="D2" s="296"/>
      <c r="E2" s="296"/>
      <c r="F2" s="296"/>
      <c r="G2" s="296"/>
      <c r="H2" s="296"/>
      <c r="I2" s="296"/>
      <c r="J2" s="296"/>
      <c r="K2" s="296"/>
      <c r="L2" s="296"/>
      <c r="M2" s="296"/>
      <c r="N2" s="296"/>
      <c r="O2" s="296"/>
      <c r="P2" s="296"/>
      <c r="R2" s="296"/>
      <c r="S2" s="296"/>
      <c r="T2" s="296"/>
      <c r="U2" s="296"/>
      <c r="V2" s="296"/>
      <c r="W2" s="296"/>
      <c r="X2" s="296"/>
      <c r="Y2" s="296"/>
      <c r="Z2" s="296"/>
      <c r="AA2" s="296"/>
      <c r="AB2" s="296"/>
      <c r="AC2" s="296"/>
      <c r="AD2" s="296"/>
      <c r="AE2" s="296"/>
      <c r="AF2" s="296"/>
    </row>
    <row r="3" spans="2:32" s="104" customFormat="1" ht="15" x14ac:dyDescent="0.25">
      <c r="B3" s="284" t="s">
        <v>199</v>
      </c>
      <c r="C3" s="284"/>
      <c r="D3" s="284"/>
      <c r="E3" s="284"/>
      <c r="F3" s="284"/>
      <c r="G3" s="284"/>
      <c r="H3" s="284"/>
      <c r="I3" s="284"/>
      <c r="J3" s="284"/>
      <c r="K3" s="284"/>
      <c r="L3" s="284"/>
      <c r="M3" s="284"/>
      <c r="N3" s="284"/>
      <c r="O3" s="284"/>
      <c r="P3" s="284"/>
      <c r="R3" s="284" t="s">
        <v>199</v>
      </c>
      <c r="S3" s="284"/>
      <c r="T3" s="284"/>
      <c r="U3" s="284"/>
      <c r="V3" s="284"/>
      <c r="W3" s="284"/>
      <c r="X3" s="284"/>
      <c r="Y3" s="284"/>
      <c r="Z3" s="284"/>
      <c r="AA3" s="284"/>
      <c r="AB3" s="284"/>
      <c r="AC3" s="284"/>
      <c r="AD3" s="284"/>
      <c r="AE3" s="284"/>
      <c r="AF3" s="284"/>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201">
        <v>39343</v>
      </c>
      <c r="C5" s="201">
        <f>30363+B5</f>
        <v>69706</v>
      </c>
      <c r="D5" s="201">
        <f>16914+C5</f>
        <v>86620</v>
      </c>
      <c r="E5" s="202"/>
      <c r="F5" s="202"/>
      <c r="G5" s="202"/>
      <c r="H5" s="202"/>
      <c r="I5" s="202"/>
      <c r="J5" s="202"/>
      <c r="K5" s="202"/>
      <c r="L5" s="202"/>
      <c r="M5" s="202"/>
      <c r="N5" s="203">
        <f>+M5</f>
        <v>0</v>
      </c>
      <c r="O5" s="203">
        <v>306000</v>
      </c>
      <c r="P5" s="203"/>
      <c r="R5" s="110" t="s">
        <v>187</v>
      </c>
      <c r="S5" s="110" t="s">
        <v>187</v>
      </c>
      <c r="T5" s="110" t="s">
        <v>187</v>
      </c>
      <c r="U5" s="218"/>
      <c r="V5" s="115"/>
      <c r="W5" s="115"/>
      <c r="X5" s="115"/>
      <c r="Y5" s="110"/>
      <c r="Z5" s="110"/>
      <c r="AA5" s="110"/>
      <c r="AB5" s="110"/>
      <c r="AC5" s="115"/>
      <c r="AD5" s="110"/>
      <c r="AE5" s="110">
        <v>0.8</v>
      </c>
      <c r="AF5" s="110">
        <v>1</v>
      </c>
    </row>
    <row r="6" spans="2:32" s="104" customFormat="1" ht="12.75" customHeight="1" x14ac:dyDescent="0.2">
      <c r="B6" s="120">
        <f>+$O$5</f>
        <v>306000</v>
      </c>
      <c r="C6" s="121">
        <f t="shared" ref="C6:M6" si="0">+$O$5</f>
        <v>306000</v>
      </c>
      <c r="D6" s="121">
        <f t="shared" si="0"/>
        <v>306000</v>
      </c>
      <c r="E6" s="121">
        <f t="shared" si="0"/>
        <v>306000</v>
      </c>
      <c r="F6" s="121">
        <f t="shared" si="0"/>
        <v>306000</v>
      </c>
      <c r="G6" s="121">
        <f t="shared" si="0"/>
        <v>306000</v>
      </c>
      <c r="H6" s="121">
        <f t="shared" si="0"/>
        <v>306000</v>
      </c>
      <c r="I6" s="121">
        <f t="shared" si="0"/>
        <v>306000</v>
      </c>
      <c r="J6" s="121">
        <f t="shared" si="0"/>
        <v>306000</v>
      </c>
      <c r="K6" s="121">
        <f t="shared" si="0"/>
        <v>306000</v>
      </c>
      <c r="L6" s="121">
        <f t="shared" si="0"/>
        <v>306000</v>
      </c>
      <c r="M6" s="121">
        <f t="shared" si="0"/>
        <v>306000</v>
      </c>
      <c r="N6" s="118"/>
      <c r="O6" s="118"/>
      <c r="P6" s="119"/>
      <c r="R6" s="120">
        <f>+$AE$5</f>
        <v>0.8</v>
      </c>
      <c r="S6" s="212">
        <f>+$AE$5</f>
        <v>0.8</v>
      </c>
      <c r="T6" s="212">
        <f t="shared" ref="T6:AC6" si="1">+$AE$5</f>
        <v>0.8</v>
      </c>
      <c r="U6" s="212">
        <f t="shared" si="1"/>
        <v>0.8</v>
      </c>
      <c r="V6" s="212">
        <f t="shared" si="1"/>
        <v>0.8</v>
      </c>
      <c r="W6" s="212">
        <f t="shared" si="1"/>
        <v>0.8</v>
      </c>
      <c r="X6" s="212">
        <f t="shared" si="1"/>
        <v>0.8</v>
      </c>
      <c r="Y6" s="212">
        <f t="shared" si="1"/>
        <v>0.8</v>
      </c>
      <c r="Z6" s="212">
        <f t="shared" si="1"/>
        <v>0.8</v>
      </c>
      <c r="AA6" s="212">
        <f t="shared" si="1"/>
        <v>0.8</v>
      </c>
      <c r="AB6" s="212">
        <f t="shared" si="1"/>
        <v>0.8</v>
      </c>
      <c r="AC6" s="212">
        <f t="shared" si="1"/>
        <v>0.8</v>
      </c>
      <c r="AD6" s="97"/>
      <c r="AE6" s="97"/>
      <c r="AF6" s="213"/>
    </row>
    <row r="7" spans="2:32" s="104" customFormat="1" x14ac:dyDescent="0.25">
      <c r="B7" s="277"/>
      <c r="C7" s="278"/>
      <c r="D7" s="278"/>
      <c r="E7" s="278"/>
      <c r="F7" s="278"/>
      <c r="G7" s="278"/>
      <c r="H7" s="278"/>
      <c r="I7" s="278"/>
      <c r="J7" s="278"/>
      <c r="K7" s="278"/>
      <c r="L7" s="278"/>
      <c r="M7" s="278"/>
      <c r="N7" s="278"/>
      <c r="O7" s="278"/>
      <c r="P7" s="279"/>
      <c r="R7" s="277"/>
      <c r="S7" s="278"/>
      <c r="T7" s="278"/>
      <c r="U7" s="278"/>
      <c r="V7" s="278"/>
      <c r="W7" s="278"/>
      <c r="X7" s="278"/>
      <c r="Y7" s="278"/>
      <c r="Z7" s="278"/>
      <c r="AA7" s="278"/>
      <c r="AB7" s="278"/>
      <c r="AC7" s="278"/>
      <c r="AD7" s="278"/>
      <c r="AE7" s="278"/>
      <c r="AF7" s="279"/>
    </row>
    <row r="8" spans="2:32" s="104" customFormat="1" x14ac:dyDescent="0.25">
      <c r="B8" s="277"/>
      <c r="C8" s="278"/>
      <c r="D8" s="278"/>
      <c r="E8" s="278"/>
      <c r="F8" s="278"/>
      <c r="G8" s="278"/>
      <c r="H8" s="278"/>
      <c r="I8" s="278"/>
      <c r="J8" s="278"/>
      <c r="K8" s="278"/>
      <c r="L8" s="278"/>
      <c r="M8" s="278"/>
      <c r="N8" s="278"/>
      <c r="O8" s="278"/>
      <c r="P8" s="279"/>
      <c r="R8" s="277"/>
      <c r="S8" s="278"/>
      <c r="T8" s="278"/>
      <c r="U8" s="278"/>
      <c r="V8" s="278"/>
      <c r="W8" s="278"/>
      <c r="X8" s="278"/>
      <c r="Y8" s="278"/>
      <c r="Z8" s="278"/>
      <c r="AA8" s="278"/>
      <c r="AB8" s="278"/>
      <c r="AC8" s="278"/>
      <c r="AD8" s="278"/>
      <c r="AE8" s="278"/>
      <c r="AF8" s="279"/>
    </row>
    <row r="9" spans="2:32" s="104" customFormat="1" x14ac:dyDescent="0.25">
      <c r="B9" s="277"/>
      <c r="C9" s="278"/>
      <c r="D9" s="278"/>
      <c r="E9" s="278"/>
      <c r="F9" s="278"/>
      <c r="G9" s="278"/>
      <c r="H9" s="278"/>
      <c r="I9" s="278"/>
      <c r="J9" s="278"/>
      <c r="K9" s="278"/>
      <c r="L9" s="278"/>
      <c r="M9" s="278"/>
      <c r="N9" s="278"/>
      <c r="O9" s="278"/>
      <c r="P9" s="279"/>
      <c r="R9" s="277"/>
      <c r="S9" s="278"/>
      <c r="T9" s="278"/>
      <c r="U9" s="278"/>
      <c r="V9" s="278"/>
      <c r="W9" s="278"/>
      <c r="X9" s="278"/>
      <c r="Y9" s="278"/>
      <c r="Z9" s="278"/>
      <c r="AA9" s="278"/>
      <c r="AB9" s="278"/>
      <c r="AC9" s="278"/>
      <c r="AD9" s="278"/>
      <c r="AE9" s="278"/>
      <c r="AF9" s="279"/>
    </row>
    <row r="10" spans="2:32" s="104" customFormat="1" x14ac:dyDescent="0.25">
      <c r="B10" s="277"/>
      <c r="C10" s="278"/>
      <c r="D10" s="278"/>
      <c r="E10" s="278"/>
      <c r="F10" s="278"/>
      <c r="G10" s="278"/>
      <c r="H10" s="278"/>
      <c r="I10" s="278"/>
      <c r="J10" s="278"/>
      <c r="K10" s="278"/>
      <c r="L10" s="278"/>
      <c r="M10" s="278"/>
      <c r="N10" s="278"/>
      <c r="O10" s="278"/>
      <c r="P10" s="279"/>
      <c r="R10" s="277"/>
      <c r="S10" s="278"/>
      <c r="T10" s="278"/>
      <c r="U10" s="278"/>
      <c r="V10" s="278"/>
      <c r="W10" s="278"/>
      <c r="X10" s="278"/>
      <c r="Y10" s="278"/>
      <c r="Z10" s="278"/>
      <c r="AA10" s="278"/>
      <c r="AB10" s="278"/>
      <c r="AC10" s="278"/>
      <c r="AD10" s="278"/>
      <c r="AE10" s="278"/>
      <c r="AF10" s="279"/>
    </row>
    <row r="11" spans="2:32" s="104" customFormat="1" x14ac:dyDescent="0.25">
      <c r="B11" s="277"/>
      <c r="C11" s="278"/>
      <c r="D11" s="278"/>
      <c r="E11" s="278"/>
      <c r="F11" s="278"/>
      <c r="G11" s="278"/>
      <c r="H11" s="278"/>
      <c r="I11" s="278"/>
      <c r="J11" s="278"/>
      <c r="K11" s="278"/>
      <c r="L11" s="278"/>
      <c r="M11" s="278"/>
      <c r="N11" s="278"/>
      <c r="O11" s="278"/>
      <c r="P11" s="279"/>
      <c r="R11" s="277"/>
      <c r="S11" s="278"/>
      <c r="T11" s="278"/>
      <c r="U11" s="278"/>
      <c r="V11" s="278"/>
      <c r="W11" s="278"/>
      <c r="X11" s="278"/>
      <c r="Y11" s="278"/>
      <c r="Z11" s="278"/>
      <c r="AA11" s="278"/>
      <c r="AB11" s="278"/>
      <c r="AC11" s="278"/>
      <c r="AD11" s="278"/>
      <c r="AE11" s="278"/>
      <c r="AF11" s="279"/>
    </row>
    <row r="12" spans="2:32" s="104" customFormat="1" x14ac:dyDescent="0.25">
      <c r="B12" s="277"/>
      <c r="C12" s="278"/>
      <c r="D12" s="278"/>
      <c r="E12" s="278"/>
      <c r="F12" s="278"/>
      <c r="G12" s="278"/>
      <c r="H12" s="278"/>
      <c r="I12" s="278"/>
      <c r="J12" s="278"/>
      <c r="K12" s="278"/>
      <c r="L12" s="278"/>
      <c r="M12" s="278"/>
      <c r="N12" s="278"/>
      <c r="O12" s="278"/>
      <c r="P12" s="279"/>
      <c r="R12" s="277"/>
      <c r="S12" s="278"/>
      <c r="T12" s="278"/>
      <c r="U12" s="278"/>
      <c r="V12" s="278"/>
      <c r="W12" s="278"/>
      <c r="X12" s="278"/>
      <c r="Y12" s="278"/>
      <c r="Z12" s="278"/>
      <c r="AA12" s="278"/>
      <c r="AB12" s="278"/>
      <c r="AC12" s="278"/>
      <c r="AD12" s="278"/>
      <c r="AE12" s="278"/>
      <c r="AF12" s="279"/>
    </row>
    <row r="13" spans="2:32" s="104" customFormat="1" x14ac:dyDescent="0.25">
      <c r="B13" s="277"/>
      <c r="C13" s="278"/>
      <c r="D13" s="278"/>
      <c r="E13" s="278"/>
      <c r="F13" s="278"/>
      <c r="G13" s="278"/>
      <c r="H13" s="278"/>
      <c r="I13" s="278"/>
      <c r="J13" s="278"/>
      <c r="K13" s="278"/>
      <c r="L13" s="278"/>
      <c r="M13" s="278"/>
      <c r="N13" s="278"/>
      <c r="O13" s="278"/>
      <c r="P13" s="279"/>
      <c r="R13" s="277"/>
      <c r="S13" s="278"/>
      <c r="T13" s="278"/>
      <c r="U13" s="278"/>
      <c r="V13" s="278"/>
      <c r="W13" s="278"/>
      <c r="X13" s="278"/>
      <c r="Y13" s="278"/>
      <c r="Z13" s="278"/>
      <c r="AA13" s="278"/>
      <c r="AB13" s="278"/>
      <c r="AC13" s="278"/>
      <c r="AD13" s="278"/>
      <c r="AE13" s="278"/>
      <c r="AF13" s="279"/>
    </row>
    <row r="14" spans="2:32" s="104" customFormat="1" x14ac:dyDescent="0.25">
      <c r="B14" s="277"/>
      <c r="C14" s="278"/>
      <c r="D14" s="278"/>
      <c r="E14" s="278"/>
      <c r="F14" s="278"/>
      <c r="G14" s="278"/>
      <c r="H14" s="278"/>
      <c r="I14" s="278"/>
      <c r="J14" s="278"/>
      <c r="K14" s="278"/>
      <c r="L14" s="278"/>
      <c r="M14" s="278"/>
      <c r="N14" s="278"/>
      <c r="O14" s="278"/>
      <c r="P14" s="279"/>
      <c r="R14" s="277"/>
      <c r="S14" s="278"/>
      <c r="T14" s="278"/>
      <c r="U14" s="278"/>
      <c r="V14" s="278"/>
      <c r="W14" s="278"/>
      <c r="X14" s="278"/>
      <c r="Y14" s="278"/>
      <c r="Z14" s="278"/>
      <c r="AA14" s="278"/>
      <c r="AB14" s="278"/>
      <c r="AC14" s="278"/>
      <c r="AD14" s="278"/>
      <c r="AE14" s="278"/>
      <c r="AF14" s="279"/>
    </row>
    <row r="15" spans="2:32" s="104" customFormat="1" x14ac:dyDescent="0.25">
      <c r="B15" s="277"/>
      <c r="C15" s="278"/>
      <c r="D15" s="278"/>
      <c r="E15" s="278"/>
      <c r="F15" s="278"/>
      <c r="G15" s="278"/>
      <c r="H15" s="278"/>
      <c r="I15" s="278"/>
      <c r="J15" s="278"/>
      <c r="K15" s="278"/>
      <c r="L15" s="278"/>
      <c r="M15" s="278"/>
      <c r="N15" s="278"/>
      <c r="O15" s="278"/>
      <c r="P15" s="279"/>
      <c r="R15" s="277"/>
      <c r="S15" s="278"/>
      <c r="T15" s="278"/>
      <c r="U15" s="278"/>
      <c r="V15" s="278"/>
      <c r="W15" s="278"/>
      <c r="X15" s="278"/>
      <c r="Y15" s="278"/>
      <c r="Z15" s="278"/>
      <c r="AA15" s="278"/>
      <c r="AB15" s="278"/>
      <c r="AC15" s="278"/>
      <c r="AD15" s="278"/>
      <c r="AE15" s="278"/>
      <c r="AF15" s="279"/>
    </row>
    <row r="16" spans="2:32" s="104" customFormat="1" x14ac:dyDescent="0.25">
      <c r="B16" s="277"/>
      <c r="C16" s="278"/>
      <c r="D16" s="278"/>
      <c r="E16" s="278"/>
      <c r="F16" s="278"/>
      <c r="G16" s="278"/>
      <c r="H16" s="278"/>
      <c r="I16" s="278"/>
      <c r="J16" s="278"/>
      <c r="K16" s="278"/>
      <c r="L16" s="278"/>
      <c r="M16" s="278"/>
      <c r="N16" s="278"/>
      <c r="O16" s="278"/>
      <c r="P16" s="279"/>
      <c r="R16" s="277"/>
      <c r="S16" s="278"/>
      <c r="T16" s="278"/>
      <c r="U16" s="278"/>
      <c r="V16" s="278"/>
      <c r="W16" s="278"/>
      <c r="X16" s="278"/>
      <c r="Y16" s="278"/>
      <c r="Z16" s="278"/>
      <c r="AA16" s="278"/>
      <c r="AB16" s="278"/>
      <c r="AC16" s="278"/>
      <c r="AD16" s="278"/>
      <c r="AE16" s="278"/>
      <c r="AF16" s="279"/>
    </row>
    <row r="17" spans="2:32" s="104" customFormat="1" x14ac:dyDescent="0.25">
      <c r="B17" s="277"/>
      <c r="C17" s="278"/>
      <c r="D17" s="278"/>
      <c r="E17" s="278"/>
      <c r="F17" s="278"/>
      <c r="G17" s="278"/>
      <c r="H17" s="278"/>
      <c r="I17" s="278"/>
      <c r="J17" s="278"/>
      <c r="K17" s="278"/>
      <c r="L17" s="278"/>
      <c r="M17" s="278"/>
      <c r="N17" s="278"/>
      <c r="O17" s="278"/>
      <c r="P17" s="279"/>
      <c r="R17" s="277"/>
      <c r="S17" s="278"/>
      <c r="T17" s="278"/>
      <c r="U17" s="278"/>
      <c r="V17" s="278"/>
      <c r="W17" s="278"/>
      <c r="X17" s="278"/>
      <c r="Y17" s="278"/>
      <c r="Z17" s="278"/>
      <c r="AA17" s="278"/>
      <c r="AB17" s="278"/>
      <c r="AC17" s="278"/>
      <c r="AD17" s="278"/>
      <c r="AE17" s="278"/>
      <c r="AF17" s="279"/>
    </row>
    <row r="18" spans="2:32" s="104" customFormat="1" x14ac:dyDescent="0.25">
      <c r="B18" s="277"/>
      <c r="C18" s="278"/>
      <c r="D18" s="278"/>
      <c r="E18" s="278"/>
      <c r="F18" s="278"/>
      <c r="G18" s="278"/>
      <c r="H18" s="278"/>
      <c r="I18" s="278"/>
      <c r="J18" s="278"/>
      <c r="K18" s="278"/>
      <c r="L18" s="278"/>
      <c r="M18" s="278"/>
      <c r="N18" s="278"/>
      <c r="O18" s="278"/>
      <c r="P18" s="279"/>
      <c r="R18" s="277"/>
      <c r="S18" s="278"/>
      <c r="T18" s="278"/>
      <c r="U18" s="278"/>
      <c r="V18" s="278"/>
      <c r="W18" s="278"/>
      <c r="X18" s="278"/>
      <c r="Y18" s="278"/>
      <c r="Z18" s="278"/>
      <c r="AA18" s="278"/>
      <c r="AB18" s="278"/>
      <c r="AC18" s="278"/>
      <c r="AD18" s="278"/>
      <c r="AE18" s="278"/>
      <c r="AF18" s="279"/>
    </row>
    <row r="19" spans="2:32" s="104" customFormat="1" x14ac:dyDescent="0.25">
      <c r="B19" s="277"/>
      <c r="C19" s="278"/>
      <c r="D19" s="278"/>
      <c r="E19" s="278"/>
      <c r="F19" s="278"/>
      <c r="G19" s="278"/>
      <c r="H19" s="278"/>
      <c r="I19" s="278"/>
      <c r="J19" s="278"/>
      <c r="K19" s="278"/>
      <c r="L19" s="278"/>
      <c r="M19" s="278"/>
      <c r="N19" s="278"/>
      <c r="O19" s="278"/>
      <c r="P19" s="279"/>
      <c r="R19" s="277"/>
      <c r="S19" s="278"/>
      <c r="T19" s="278"/>
      <c r="U19" s="278"/>
      <c r="V19" s="278"/>
      <c r="W19" s="278"/>
      <c r="X19" s="278"/>
      <c r="Y19" s="278"/>
      <c r="Z19" s="278"/>
      <c r="AA19" s="278"/>
      <c r="AB19" s="278"/>
      <c r="AC19" s="278"/>
      <c r="AD19" s="278"/>
      <c r="AE19" s="278"/>
      <c r="AF19" s="279"/>
    </row>
    <row r="20" spans="2:32" s="104" customFormat="1" x14ac:dyDescent="0.25">
      <c r="B20" s="277"/>
      <c r="C20" s="278"/>
      <c r="D20" s="278"/>
      <c r="E20" s="278"/>
      <c r="F20" s="278"/>
      <c r="G20" s="278"/>
      <c r="H20" s="278"/>
      <c r="I20" s="278"/>
      <c r="J20" s="278"/>
      <c r="K20" s="278"/>
      <c r="L20" s="278"/>
      <c r="M20" s="278"/>
      <c r="N20" s="278"/>
      <c r="O20" s="278"/>
      <c r="P20" s="279"/>
      <c r="R20" s="277"/>
      <c r="S20" s="278"/>
      <c r="T20" s="278"/>
      <c r="U20" s="278"/>
      <c r="V20" s="278"/>
      <c r="W20" s="278"/>
      <c r="X20" s="278"/>
      <c r="Y20" s="278"/>
      <c r="Z20" s="278"/>
      <c r="AA20" s="278"/>
      <c r="AB20" s="278"/>
      <c r="AC20" s="278"/>
      <c r="AD20" s="278"/>
      <c r="AE20" s="278"/>
      <c r="AF20" s="279"/>
    </row>
    <row r="21" spans="2:32" s="104" customFormat="1" x14ac:dyDescent="0.25">
      <c r="B21" s="277"/>
      <c r="C21" s="278"/>
      <c r="D21" s="278"/>
      <c r="E21" s="278"/>
      <c r="F21" s="278"/>
      <c r="G21" s="278"/>
      <c r="H21" s="278"/>
      <c r="I21" s="278"/>
      <c r="J21" s="278"/>
      <c r="K21" s="278"/>
      <c r="L21" s="278"/>
      <c r="M21" s="278"/>
      <c r="N21" s="278"/>
      <c r="O21" s="278"/>
      <c r="P21" s="279"/>
      <c r="R21" s="277"/>
      <c r="S21" s="278"/>
      <c r="T21" s="278"/>
      <c r="U21" s="278"/>
      <c r="V21" s="278"/>
      <c r="W21" s="278"/>
      <c r="X21" s="278"/>
      <c r="Y21" s="278"/>
      <c r="Z21" s="278"/>
      <c r="AA21" s="278"/>
      <c r="AB21" s="278"/>
      <c r="AC21" s="278"/>
      <c r="AD21" s="278"/>
      <c r="AE21" s="278"/>
      <c r="AF21" s="279"/>
    </row>
    <row r="22" spans="2:32" x14ac:dyDescent="0.2">
      <c r="B22" s="277"/>
      <c r="C22" s="278"/>
      <c r="D22" s="278"/>
      <c r="E22" s="278"/>
      <c r="F22" s="278"/>
      <c r="G22" s="278"/>
      <c r="H22" s="278"/>
      <c r="I22" s="278"/>
      <c r="J22" s="278"/>
      <c r="K22" s="278"/>
      <c r="L22" s="278"/>
      <c r="M22" s="278"/>
      <c r="N22" s="278"/>
      <c r="O22" s="278"/>
      <c r="P22" s="279"/>
      <c r="R22" s="277"/>
      <c r="S22" s="278"/>
      <c r="T22" s="278"/>
      <c r="U22" s="278"/>
      <c r="V22" s="278"/>
      <c r="W22" s="278"/>
      <c r="X22" s="278"/>
      <c r="Y22" s="278"/>
      <c r="Z22" s="278"/>
      <c r="AA22" s="278"/>
      <c r="AB22" s="278"/>
      <c r="AC22" s="278"/>
      <c r="AD22" s="278"/>
      <c r="AE22" s="278"/>
      <c r="AF22" s="279"/>
    </row>
    <row r="23" spans="2:32" x14ac:dyDescent="0.2">
      <c r="B23" s="280"/>
      <c r="C23" s="281"/>
      <c r="D23" s="281"/>
      <c r="E23" s="281"/>
      <c r="F23" s="281"/>
      <c r="G23" s="281"/>
      <c r="H23" s="281"/>
      <c r="I23" s="281"/>
      <c r="J23" s="281"/>
      <c r="K23" s="281"/>
      <c r="L23" s="281"/>
      <c r="M23" s="281"/>
      <c r="N23" s="281"/>
      <c r="O23" s="281"/>
      <c r="P23" s="282"/>
      <c r="R23" s="280"/>
      <c r="S23" s="281"/>
      <c r="T23" s="281"/>
      <c r="U23" s="281"/>
      <c r="V23" s="281"/>
      <c r="W23" s="281"/>
      <c r="X23" s="281"/>
      <c r="Y23" s="281"/>
      <c r="Z23" s="281"/>
      <c r="AA23" s="281"/>
      <c r="AB23" s="281"/>
      <c r="AC23" s="281"/>
      <c r="AD23" s="281"/>
      <c r="AE23" s="281"/>
      <c r="AF23" s="282"/>
    </row>
    <row r="24" spans="2:32" ht="15" x14ac:dyDescent="0.25">
      <c r="B24" s="274" t="s">
        <v>215</v>
      </c>
      <c r="C24" s="274"/>
      <c r="D24" s="274"/>
      <c r="E24" s="274"/>
      <c r="F24" s="274"/>
      <c r="G24" s="274"/>
      <c r="H24" s="274"/>
      <c r="I24" s="274"/>
      <c r="J24" s="274"/>
      <c r="K24" s="274"/>
      <c r="L24" s="274"/>
      <c r="M24" s="274"/>
      <c r="N24" s="274"/>
      <c r="O24" s="274"/>
      <c r="P24" s="274"/>
      <c r="R24" s="274" t="s">
        <v>215</v>
      </c>
      <c r="S24" s="274"/>
      <c r="T24" s="274"/>
      <c r="U24" s="274"/>
      <c r="V24" s="274"/>
      <c r="W24" s="274"/>
      <c r="X24" s="274"/>
      <c r="Y24" s="274"/>
      <c r="Z24" s="274"/>
      <c r="AA24" s="274"/>
      <c r="AB24" s="274"/>
      <c r="AC24" s="274"/>
      <c r="AD24" s="274"/>
      <c r="AE24" s="274"/>
      <c r="AF24" s="274"/>
    </row>
    <row r="25" spans="2:32" s="104" customFormat="1" ht="22.5" customHeight="1" x14ac:dyDescent="0.25">
      <c r="B25" s="308" t="s">
        <v>295</v>
      </c>
      <c r="C25" s="309"/>
      <c r="D25" s="314"/>
      <c r="E25" s="315"/>
      <c r="F25" s="315"/>
      <c r="G25" s="315"/>
      <c r="H25" s="315"/>
      <c r="I25" s="315"/>
      <c r="J25" s="315"/>
      <c r="K25" s="315"/>
      <c r="L25" s="315"/>
      <c r="M25" s="315"/>
      <c r="N25" s="315"/>
      <c r="O25" s="315"/>
      <c r="P25" s="316"/>
      <c r="R25" s="288" t="s">
        <v>93</v>
      </c>
      <c r="S25" s="288"/>
      <c r="T25" s="290" t="s">
        <v>278</v>
      </c>
      <c r="U25" s="291"/>
      <c r="V25" s="291"/>
      <c r="W25" s="291"/>
      <c r="X25" s="291"/>
      <c r="Y25" s="291"/>
      <c r="Z25" s="291"/>
      <c r="AA25" s="291"/>
      <c r="AB25" s="291"/>
      <c r="AC25" s="291"/>
      <c r="AD25" s="291"/>
      <c r="AE25" s="291"/>
      <c r="AF25" s="292"/>
    </row>
    <row r="26" spans="2:32" s="104" customFormat="1" ht="18.75" customHeight="1" x14ac:dyDescent="0.25">
      <c r="B26" s="310"/>
      <c r="C26" s="311"/>
      <c r="D26" s="317"/>
      <c r="E26" s="318"/>
      <c r="F26" s="318"/>
      <c r="G26" s="318"/>
      <c r="H26" s="318"/>
      <c r="I26" s="318"/>
      <c r="J26" s="318"/>
      <c r="K26" s="318"/>
      <c r="L26" s="318"/>
      <c r="M26" s="318"/>
      <c r="N26" s="318"/>
      <c r="O26" s="318"/>
      <c r="P26" s="319"/>
      <c r="R26" s="288" t="s">
        <v>94</v>
      </c>
      <c r="S26" s="288"/>
      <c r="T26" s="290" t="s">
        <v>285</v>
      </c>
      <c r="U26" s="291"/>
      <c r="V26" s="291"/>
      <c r="W26" s="291"/>
      <c r="X26" s="291"/>
      <c r="Y26" s="291"/>
      <c r="Z26" s="291"/>
      <c r="AA26" s="291"/>
      <c r="AB26" s="291"/>
      <c r="AC26" s="291"/>
      <c r="AD26" s="291"/>
      <c r="AE26" s="291"/>
      <c r="AF26" s="292"/>
    </row>
    <row r="27" spans="2:32" s="104" customFormat="1" ht="19.5" customHeight="1" x14ac:dyDescent="0.25">
      <c r="B27" s="312"/>
      <c r="C27" s="313"/>
      <c r="D27" s="320"/>
      <c r="E27" s="321"/>
      <c r="F27" s="321"/>
      <c r="G27" s="321"/>
      <c r="H27" s="321"/>
      <c r="I27" s="321"/>
      <c r="J27" s="321"/>
      <c r="K27" s="321"/>
      <c r="L27" s="321"/>
      <c r="M27" s="321"/>
      <c r="N27" s="321"/>
      <c r="O27" s="321"/>
      <c r="P27" s="322"/>
      <c r="R27" s="288" t="s">
        <v>95</v>
      </c>
      <c r="S27" s="288"/>
      <c r="T27" s="290"/>
      <c r="U27" s="291"/>
      <c r="V27" s="291"/>
      <c r="W27" s="291"/>
      <c r="X27" s="291"/>
      <c r="Y27" s="291"/>
      <c r="Z27" s="291"/>
      <c r="AA27" s="291"/>
      <c r="AB27" s="291"/>
      <c r="AC27" s="291"/>
      <c r="AD27" s="291"/>
      <c r="AE27" s="291"/>
      <c r="AF27" s="292"/>
    </row>
    <row r="28" spans="2:32" s="104" customFormat="1" ht="24" customHeight="1" x14ac:dyDescent="0.25">
      <c r="B28" s="308" t="s">
        <v>296</v>
      </c>
      <c r="C28" s="309"/>
      <c r="D28" s="314"/>
      <c r="E28" s="315"/>
      <c r="F28" s="315"/>
      <c r="G28" s="315"/>
      <c r="H28" s="315"/>
      <c r="I28" s="315"/>
      <c r="J28" s="315"/>
      <c r="K28" s="315"/>
      <c r="L28" s="315"/>
      <c r="M28" s="315"/>
      <c r="N28" s="315"/>
      <c r="O28" s="315"/>
      <c r="P28" s="316"/>
      <c r="R28" s="288" t="s">
        <v>96</v>
      </c>
      <c r="S28" s="288"/>
      <c r="T28" s="293"/>
      <c r="U28" s="294"/>
      <c r="V28" s="294"/>
      <c r="W28" s="294"/>
      <c r="X28" s="294"/>
      <c r="Y28" s="294"/>
      <c r="Z28" s="294"/>
      <c r="AA28" s="294"/>
      <c r="AB28" s="294"/>
      <c r="AC28" s="294"/>
      <c r="AD28" s="294"/>
      <c r="AE28" s="294"/>
      <c r="AF28" s="295"/>
    </row>
    <row r="29" spans="2:32" s="104" customFormat="1" ht="17.45" customHeight="1" x14ac:dyDescent="0.25">
      <c r="B29" s="310"/>
      <c r="C29" s="311"/>
      <c r="D29" s="317"/>
      <c r="E29" s="318"/>
      <c r="F29" s="318"/>
      <c r="G29" s="318"/>
      <c r="H29" s="318"/>
      <c r="I29" s="318"/>
      <c r="J29" s="318"/>
      <c r="K29" s="318"/>
      <c r="L29" s="318"/>
      <c r="M29" s="318"/>
      <c r="N29" s="318"/>
      <c r="O29" s="318"/>
      <c r="P29" s="319"/>
      <c r="R29" s="288" t="s">
        <v>115</v>
      </c>
      <c r="S29" s="288"/>
      <c r="T29" s="290"/>
      <c r="U29" s="291"/>
      <c r="V29" s="291"/>
      <c r="W29" s="291"/>
      <c r="X29" s="291"/>
      <c r="Y29" s="291"/>
      <c r="Z29" s="291"/>
      <c r="AA29" s="291"/>
      <c r="AB29" s="291"/>
      <c r="AC29" s="291"/>
      <c r="AD29" s="291"/>
      <c r="AE29" s="291"/>
      <c r="AF29" s="292"/>
    </row>
    <row r="30" spans="2:32" s="104" customFormat="1" ht="17.45" customHeight="1" x14ac:dyDescent="0.25">
      <c r="B30" s="312"/>
      <c r="C30" s="313"/>
      <c r="D30" s="320"/>
      <c r="E30" s="321"/>
      <c r="F30" s="321"/>
      <c r="G30" s="321"/>
      <c r="H30" s="321"/>
      <c r="I30" s="321"/>
      <c r="J30" s="321"/>
      <c r="K30" s="321"/>
      <c r="L30" s="321"/>
      <c r="M30" s="321"/>
      <c r="N30" s="321"/>
      <c r="O30" s="321"/>
      <c r="P30" s="322"/>
      <c r="R30" s="288" t="s">
        <v>112</v>
      </c>
      <c r="S30" s="288"/>
      <c r="T30" s="290"/>
      <c r="U30" s="291"/>
      <c r="V30" s="291"/>
      <c r="W30" s="291"/>
      <c r="X30" s="291"/>
      <c r="Y30" s="291"/>
      <c r="Z30" s="291"/>
      <c r="AA30" s="291"/>
      <c r="AB30" s="291"/>
      <c r="AC30" s="291"/>
      <c r="AD30" s="291"/>
      <c r="AE30" s="291"/>
      <c r="AF30" s="292"/>
    </row>
    <row r="31" spans="2:32" s="104" customFormat="1" ht="48.75" customHeight="1" x14ac:dyDescent="0.25">
      <c r="B31" s="308" t="s">
        <v>297</v>
      </c>
      <c r="C31" s="309"/>
      <c r="D31" s="314"/>
      <c r="E31" s="315"/>
      <c r="F31" s="315"/>
      <c r="G31" s="315"/>
      <c r="H31" s="315"/>
      <c r="I31" s="315"/>
      <c r="J31" s="315"/>
      <c r="K31" s="315"/>
      <c r="L31" s="315"/>
      <c r="M31" s="315"/>
      <c r="N31" s="315"/>
      <c r="O31" s="315"/>
      <c r="P31" s="316"/>
      <c r="R31" s="288" t="s">
        <v>117</v>
      </c>
      <c r="S31" s="288"/>
      <c r="T31" s="305"/>
      <c r="U31" s="306"/>
      <c r="V31" s="306"/>
      <c r="W31" s="306"/>
      <c r="X31" s="306"/>
      <c r="Y31" s="306"/>
      <c r="Z31" s="306"/>
      <c r="AA31" s="306"/>
      <c r="AB31" s="306"/>
      <c r="AC31" s="306"/>
      <c r="AD31" s="306"/>
      <c r="AE31" s="306"/>
      <c r="AF31" s="307"/>
    </row>
    <row r="32" spans="2:32" s="104" customFormat="1" ht="17.45" customHeight="1" x14ac:dyDescent="0.25">
      <c r="B32" s="310"/>
      <c r="C32" s="311"/>
      <c r="D32" s="317"/>
      <c r="E32" s="318"/>
      <c r="F32" s="318"/>
      <c r="G32" s="318"/>
      <c r="H32" s="318"/>
      <c r="I32" s="318"/>
      <c r="J32" s="318"/>
      <c r="K32" s="318"/>
      <c r="L32" s="318"/>
      <c r="M32" s="318"/>
      <c r="N32" s="318"/>
      <c r="O32" s="318"/>
      <c r="P32" s="319"/>
      <c r="R32" s="288" t="s">
        <v>68</v>
      </c>
      <c r="S32" s="288"/>
      <c r="T32" s="290"/>
      <c r="U32" s="291"/>
      <c r="V32" s="291"/>
      <c r="W32" s="291"/>
      <c r="X32" s="291"/>
      <c r="Y32" s="291"/>
      <c r="Z32" s="291"/>
      <c r="AA32" s="291"/>
      <c r="AB32" s="291"/>
      <c r="AC32" s="291"/>
      <c r="AD32" s="291"/>
      <c r="AE32" s="291"/>
      <c r="AF32" s="292"/>
    </row>
    <row r="33" spans="2:32" s="104" customFormat="1" ht="17.45" customHeight="1" x14ac:dyDescent="0.25">
      <c r="B33" s="312"/>
      <c r="C33" s="313"/>
      <c r="D33" s="320"/>
      <c r="E33" s="321"/>
      <c r="F33" s="321"/>
      <c r="G33" s="321"/>
      <c r="H33" s="321"/>
      <c r="I33" s="321"/>
      <c r="J33" s="321"/>
      <c r="K33" s="321"/>
      <c r="L33" s="321"/>
      <c r="M33" s="321"/>
      <c r="N33" s="321"/>
      <c r="O33" s="321"/>
      <c r="P33" s="322"/>
      <c r="R33" s="288" t="s">
        <v>69</v>
      </c>
      <c r="S33" s="288"/>
      <c r="T33" s="290"/>
      <c r="U33" s="291"/>
      <c r="V33" s="291"/>
      <c r="W33" s="291"/>
      <c r="X33" s="291"/>
      <c r="Y33" s="291"/>
      <c r="Z33" s="291"/>
      <c r="AA33" s="291"/>
      <c r="AB33" s="291"/>
      <c r="AC33" s="291"/>
      <c r="AD33" s="291"/>
      <c r="AE33" s="291"/>
      <c r="AF33" s="292"/>
    </row>
    <row r="34" spans="2:32" s="104" customFormat="1" ht="66" customHeight="1" x14ac:dyDescent="0.25">
      <c r="B34" s="308" t="s">
        <v>294</v>
      </c>
      <c r="C34" s="309"/>
      <c r="D34" s="314"/>
      <c r="E34" s="315"/>
      <c r="F34" s="315"/>
      <c r="G34" s="315"/>
      <c r="H34" s="315"/>
      <c r="I34" s="315"/>
      <c r="J34" s="315"/>
      <c r="K34" s="315"/>
      <c r="L34" s="315"/>
      <c r="M34" s="315"/>
      <c r="N34" s="315"/>
      <c r="O34" s="315"/>
      <c r="P34" s="316"/>
      <c r="R34" s="288" t="s">
        <v>70</v>
      </c>
      <c r="S34" s="288"/>
      <c r="T34" s="290"/>
      <c r="U34" s="291"/>
      <c r="V34" s="291"/>
      <c r="W34" s="291"/>
      <c r="X34" s="291"/>
      <c r="Y34" s="291"/>
      <c r="Z34" s="291"/>
      <c r="AA34" s="291"/>
      <c r="AB34" s="291"/>
      <c r="AC34" s="291"/>
      <c r="AD34" s="291"/>
      <c r="AE34" s="291"/>
      <c r="AF34" s="292"/>
    </row>
    <row r="35" spans="2:32" s="104" customFormat="1" ht="45.75" customHeight="1" x14ac:dyDescent="0.25">
      <c r="B35" s="310"/>
      <c r="C35" s="311"/>
      <c r="D35" s="317"/>
      <c r="E35" s="318"/>
      <c r="F35" s="318"/>
      <c r="G35" s="318"/>
      <c r="H35" s="318"/>
      <c r="I35" s="318"/>
      <c r="J35" s="318"/>
      <c r="K35" s="318"/>
      <c r="L35" s="318"/>
      <c r="M35" s="318"/>
      <c r="N35" s="318"/>
      <c r="O35" s="318"/>
      <c r="P35" s="319"/>
      <c r="R35" s="288" t="s">
        <v>71</v>
      </c>
      <c r="S35" s="288"/>
      <c r="T35" s="289"/>
      <c r="U35" s="289"/>
      <c r="V35" s="289"/>
      <c r="W35" s="289"/>
      <c r="X35" s="289"/>
      <c r="Y35" s="289"/>
      <c r="Z35" s="289"/>
      <c r="AA35" s="289"/>
      <c r="AB35" s="289"/>
      <c r="AC35" s="289"/>
      <c r="AD35" s="289"/>
      <c r="AE35" s="289"/>
      <c r="AF35" s="289"/>
    </row>
    <row r="36" spans="2:32" s="104" customFormat="1" ht="17.45" customHeight="1" x14ac:dyDescent="0.25">
      <c r="B36" s="312"/>
      <c r="C36" s="313"/>
      <c r="D36" s="320"/>
      <c r="E36" s="321"/>
      <c r="F36" s="321"/>
      <c r="G36" s="321"/>
      <c r="H36" s="321"/>
      <c r="I36" s="321"/>
      <c r="J36" s="321"/>
      <c r="K36" s="321"/>
      <c r="L36" s="321"/>
      <c r="M36" s="321"/>
      <c r="N36" s="321"/>
      <c r="O36" s="321"/>
      <c r="P36" s="322"/>
      <c r="R36" s="288" t="s">
        <v>216</v>
      </c>
      <c r="S36" s="288"/>
      <c r="T36" s="289"/>
      <c r="U36" s="289"/>
      <c r="V36" s="289"/>
      <c r="W36" s="289"/>
      <c r="X36" s="289"/>
      <c r="Y36" s="289"/>
      <c r="Z36" s="289"/>
      <c r="AA36" s="289"/>
      <c r="AB36" s="289"/>
      <c r="AC36" s="289"/>
      <c r="AD36" s="289"/>
      <c r="AE36" s="289"/>
      <c r="AF36" s="289"/>
    </row>
  </sheetData>
  <mergeCells count="40">
    <mergeCell ref="B1:P2"/>
    <mergeCell ref="B3:P3"/>
    <mergeCell ref="B24:P24"/>
    <mergeCell ref="B7:P23"/>
    <mergeCell ref="B25:C27"/>
    <mergeCell ref="D25:P27"/>
    <mergeCell ref="B28:C30"/>
    <mergeCell ref="D28:P30"/>
    <mergeCell ref="B31:C33"/>
    <mergeCell ref="D31:P33"/>
    <mergeCell ref="B34:C36"/>
    <mergeCell ref="D34:P36"/>
    <mergeCell ref="R1:AF2"/>
    <mergeCell ref="R3:AF3"/>
    <mergeCell ref="R7:AF23"/>
    <mergeCell ref="R24:AF24"/>
    <mergeCell ref="R25:S25"/>
    <mergeCell ref="T25:AF25"/>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Ind vs Objetivos</vt:lpstr>
      <vt:lpstr>Medición</vt:lpstr>
      <vt:lpstr>Seguimiento</vt:lpstr>
      <vt:lpstr>Dir</vt:lpstr>
      <vt:lpstr>Hoja1</vt:lpstr>
      <vt:lpstr>GI</vt:lpstr>
      <vt:lpstr>SST</vt:lpstr>
      <vt:lpstr>Amb</vt:lpstr>
      <vt:lpstr>Com</vt:lpstr>
      <vt:lpstr>Recep</vt:lpstr>
      <vt:lpstr>Alm</vt:lpstr>
      <vt:lpstr>Desp</vt:lpstr>
      <vt:lpstr>Hoja2</vt:lpstr>
      <vt:lpstr>DH</vt:lpstr>
      <vt:lpstr>Comp</vt:lpstr>
      <vt:lpstr>Gráficos</vt:lpstr>
      <vt:lpstr>Mtto</vt:lpstr>
      <vt:lpstr>SI</vt:lpstr>
      <vt:lpstr>Resumen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GUSTAVO JARAMILLO</cp:lastModifiedBy>
  <dcterms:created xsi:type="dcterms:W3CDTF">2014-05-27T02:14:09Z</dcterms:created>
  <dcterms:modified xsi:type="dcterms:W3CDTF">2021-05-19T20:53:53Z</dcterms:modified>
</cp:coreProperties>
</file>