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defaultThemeVersion="166925"/>
  <mc:AlternateContent xmlns:mc="http://schemas.openxmlformats.org/markup-compatibility/2006">
    <mc:Choice Requires="x15">
      <x15ac:absPath xmlns:x15ac="http://schemas.microsoft.com/office/spreadsheetml/2010/11/ac" url="C:\Users\sgonzalez\Downloads\"/>
    </mc:Choice>
  </mc:AlternateContent>
  <xr:revisionPtr revIDLastSave="0" documentId="13_ncr:1_{D483F923-9238-4BD9-935C-622EFFC2208C}" xr6:coauthVersionLast="47" xr6:coauthVersionMax="47" xr10:uidLastSave="{00000000-0000-0000-0000-000000000000}"/>
  <bookViews>
    <workbookView xWindow="-120" yWindow="-120" windowWidth="20730" windowHeight="11160" activeTab="3" xr2:uid="{00000000-000D-0000-FFFF-FFFF00000000}"/>
  </bookViews>
  <sheets>
    <sheet name="Hoja de control" sheetId="4" r:id="rId1"/>
    <sheet name="Eficacia de cierre" sheetId="2" r:id="rId2"/>
    <sheet name="Tiempo de respuesta" sheetId="1" r:id="rId3"/>
    <sheet name="CO-NAL Analisis " sheetId="6" r:id="rId4"/>
    <sheet name="OTIF" sheetId="7" r:id="rId5"/>
    <sheet name="Hoja1" sheetId="5" r:id="rId6"/>
  </sheets>
  <definedNames>
    <definedName name="_xlnm.Print_Area" localSheetId="0">'Hoja de control'!$A$1:$N$27</definedName>
    <definedName name="Excel_BuiltIn_Print_Area">"$#REF!.$A$2:$I$43"</definedName>
    <definedName name="Excel_BuiltIn_Print_Titles">NA()</definedName>
    <definedName name="Excel_BuiltIn_Print_Titles_7">"$#REF!.$A$20:$AMI$20"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7" l="1"/>
  <c r="I6" i="7"/>
  <c r="H6" i="7"/>
  <c r="G6" i="7"/>
  <c r="F6" i="7"/>
  <c r="AT4" i="6" s="1"/>
  <c r="E6" i="7"/>
  <c r="AS4" i="6" s="1"/>
  <c r="BD4" i="6"/>
  <c r="BC4" i="6"/>
  <c r="BB4" i="6"/>
  <c r="BA4" i="6"/>
  <c r="AZ4" i="6"/>
  <c r="AY4" i="6"/>
  <c r="AX4" i="6"/>
  <c r="AW4" i="6"/>
  <c r="AV4" i="6"/>
  <c r="AU4" i="6"/>
  <c r="U4" i="6"/>
  <c r="S4" i="6"/>
  <c r="AO4" i="6"/>
  <c r="AN4" i="6"/>
  <c r="AM4" i="6"/>
  <c r="AL4" i="6"/>
  <c r="AK4" i="6"/>
  <c r="AJ4" i="6"/>
  <c r="AI4" i="6"/>
  <c r="AH4" i="6"/>
  <c r="AG4" i="6"/>
  <c r="AF4" i="6"/>
  <c r="AE4" i="6"/>
  <c r="AD4" i="6"/>
  <c r="G16" i="2"/>
  <c r="H16" i="2" s="1"/>
  <c r="F16" i="2"/>
  <c r="G9" i="2"/>
  <c r="F9" i="2"/>
  <c r="H9" i="2"/>
  <c r="B4" i="6" s="1"/>
  <c r="O14" i="1"/>
  <c r="O12" i="1"/>
  <c r="C16" i="2"/>
  <c r="B16" i="2"/>
  <c r="D15" i="2"/>
  <c r="D14" i="2"/>
  <c r="D13" i="2"/>
  <c r="D12" i="2"/>
  <c r="D11" i="2"/>
  <c r="D10" i="2"/>
  <c r="D9" i="2"/>
  <c r="D7" i="2"/>
  <c r="D16" i="2" l="1"/>
  <c r="AP4" i="6"/>
  <c r="P21" i="1"/>
  <c r="L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Iveth Ibarra</author>
  </authors>
  <commentList>
    <comment ref="P8" authorId="0" shapeId="0" xr:uid="{00000000-0006-0000-0200-000001000000}">
      <text>
        <r>
          <rPr>
            <b/>
            <sz val="9"/>
            <color indexed="81"/>
            <rFont val="Tahoma"/>
            <family val="2"/>
          </rPr>
          <t>Iveth Ibarra:</t>
        </r>
        <r>
          <rPr>
            <sz val="9"/>
            <color indexed="81"/>
            <rFont val="Tahoma"/>
            <family val="2"/>
          </rPr>
          <t xml:space="preserve">
Colocar 0 si no cumple y 1 si cumple
</t>
        </r>
      </text>
    </comment>
  </commentList>
</comments>
</file>

<file path=xl/sharedStrings.xml><?xml version="1.0" encoding="utf-8"?>
<sst xmlns="http://schemas.openxmlformats.org/spreadsheetml/2006/main" count="228" uniqueCount="133">
  <si>
    <t>Mes</t>
  </si>
  <si>
    <t>Quejas recibidas</t>
  </si>
  <si>
    <t>Quejas Cerradas</t>
  </si>
  <si>
    <t>%</t>
  </si>
  <si>
    <t>Enero</t>
  </si>
  <si>
    <t>Febrero</t>
  </si>
  <si>
    <t>Marzo</t>
  </si>
  <si>
    <t>Abril</t>
  </si>
  <si>
    <t>Mayo</t>
  </si>
  <si>
    <t>Junio</t>
  </si>
  <si>
    <t>Julio</t>
  </si>
  <si>
    <t>Agosto</t>
  </si>
  <si>
    <t>Septiembre</t>
  </si>
  <si>
    <t>Octubre</t>
  </si>
  <si>
    <t>Noviembre</t>
  </si>
  <si>
    <t>Diciembre</t>
  </si>
  <si>
    <t>TOTAL</t>
  </si>
  <si>
    <t>(# de Q&amp;R cerradas eficazmente/# de Q&amp;R recibidas)</t>
  </si>
  <si>
    <t>(No. Quejas respondidas a tiempo (promedio días)/ No. de QyR recibidas en el período) x 100</t>
  </si>
  <si>
    <t>dias</t>
  </si>
  <si>
    <t>fecha queja</t>
  </si>
  <si>
    <t>fecha cierre</t>
  </si>
  <si>
    <t>tipo</t>
  </si>
  <si>
    <t>Caracteristica del producto</t>
  </si>
  <si>
    <t>se coloca un 1 si se repondio en los tiempos y 0 si nos pasamos en los dias, cuando tengamos 2 o mas quejas se saca el promedio de los dias pero igual se pone un 1 si se cumple o un 0 si no se cumple</t>
  </si>
  <si>
    <t>Presentación del Producto</t>
  </si>
  <si>
    <t>C.I TEQUENDAMA S.A.S</t>
  </si>
  <si>
    <t>Código: FGC-04</t>
  </si>
  <si>
    <t>Aprovisionamiento y Despacho</t>
  </si>
  <si>
    <t>Presencia de partículas Extrañas</t>
  </si>
  <si>
    <t>Versión: 2</t>
  </si>
  <si>
    <t>Calidad</t>
  </si>
  <si>
    <t>Características del producto</t>
  </si>
  <si>
    <r>
      <t xml:space="preserve">Formato para: 
</t>
    </r>
    <r>
      <rPr>
        <b/>
        <sz val="11"/>
        <color theme="1"/>
        <rFont val="Arial"/>
        <family val="2"/>
      </rPr>
      <t xml:space="preserve">CONTROL DE QUEJAS Y RECLAMOS </t>
    </r>
  </si>
  <si>
    <t>Vigente desde:
15/11/2020</t>
  </si>
  <si>
    <t>Comercial</t>
  </si>
  <si>
    <t xml:space="preserve">Apariencia del producto </t>
  </si>
  <si>
    <t>Pagina 1 de 1</t>
  </si>
  <si>
    <t>Compras</t>
  </si>
  <si>
    <t>Documentación</t>
  </si>
  <si>
    <t>Sí</t>
  </si>
  <si>
    <t>Empaque</t>
  </si>
  <si>
    <t>Asociadas al servicio</t>
  </si>
  <si>
    <t>No</t>
  </si>
  <si>
    <t>Producción</t>
  </si>
  <si>
    <t>CONTROL DE QUEJAS Y RECLAMOS</t>
  </si>
  <si>
    <t>Mantenimiento y Servicios Generales</t>
  </si>
  <si>
    <t xml:space="preserve"> Consecutivo</t>
  </si>
  <si>
    <t>Fecha de Recepción</t>
  </si>
  <si>
    <t>Recibido por</t>
  </si>
  <si>
    <t>Emitido por</t>
  </si>
  <si>
    <t>Clasificación</t>
  </si>
  <si>
    <t>Detalle</t>
  </si>
  <si>
    <t>Plan de acción (Si/No)</t>
  </si>
  <si>
    <t>Responsable de la Acción</t>
  </si>
  <si>
    <t>Fecha de respuesta</t>
  </si>
  <si>
    <t>Respuesta Definitiva</t>
  </si>
  <si>
    <t>Fecha de Respuesta Definitiva</t>
  </si>
  <si>
    <t xml:space="preserve">Cumple </t>
  </si>
  <si>
    <t xml:space="preserve">Luis Caicedo </t>
  </si>
  <si>
    <t>Alfonso  Muñoz</t>
  </si>
  <si>
    <t>Reclamo por especificaciones del contrato FOSFA 54 (contrato para aceites vegetales y marítimos) por incumplimiento de condiciones y especificaciones de calidad  contratadas. reclamo de cliente por Aceite de Soya RBD fuera de especificación en los parámetros Dioxinas y Furanos</t>
  </si>
  <si>
    <t>Ambos resultados, tanto del laboratorio AGROLAB GROUP y SGS de las muestras de
embarque y recepción del producto cumplen con la especificación establecida, se determinó un error en el criterio de cálculo por parte del laboratorio contratado por Saceites para determinación de Suma de Dioxinas</t>
  </si>
  <si>
    <t>Luis Caicedo</t>
  </si>
  <si>
    <t>Mariana Gonzalez</t>
  </si>
  <si>
    <t>Se despacharon por error 267 cajas de lote MB0321023 con formulación 95%0 – 5%S con destino a Pereira, la formulación aprobada para Pereira fue 75% O – 25% S.</t>
  </si>
  <si>
    <t>realizar un rastreo en sus tiendas del Lote MB0321023 para que sea retirado y  manejado como una devolución</t>
  </si>
  <si>
    <t xml:space="preserve"> EFICACIA DE CIERRE DE Q&amp;R ENACIONAL </t>
  </si>
  <si>
    <t xml:space="preserve">TIEMPO DE RESPUESTA </t>
  </si>
  <si>
    <t xml:space="preserve">CANTIDAD DE QUEJAS Y RECLAMOS </t>
  </si>
  <si>
    <t xml:space="preserve">OTIF NACIONAL </t>
  </si>
  <si>
    <t>I SEMESTRE</t>
  </si>
  <si>
    <t xml:space="preserve">II SEMESTRE </t>
  </si>
  <si>
    <t>META (Mín)</t>
  </si>
  <si>
    <t>ENE</t>
  </si>
  <si>
    <t>FEB</t>
  </si>
  <si>
    <t>MAR</t>
  </si>
  <si>
    <t>ABR</t>
  </si>
  <si>
    <t>MAY</t>
  </si>
  <si>
    <t>JUN</t>
  </si>
  <si>
    <t>JUL</t>
  </si>
  <si>
    <t>AGO</t>
  </si>
  <si>
    <t>SEP</t>
  </si>
  <si>
    <t>OCT</t>
  </si>
  <si>
    <t>NOV</t>
  </si>
  <si>
    <t>DIC</t>
  </si>
  <si>
    <t>META (Máx)</t>
  </si>
  <si>
    <t>Análisis</t>
  </si>
  <si>
    <t>II SEMESTRE</t>
  </si>
  <si>
    <t>En el mes de Julio se cumplió con la meta. Sin embargo, se presentaron devoluciones reportadas por los clientes debido a la presencia de cajas manchadas al momento de realizarse la entrega.</t>
  </si>
  <si>
    <t>En el mes de agosto se tuvo un incumplimiento del 2%, esto se presento por retrasos en los transitos de vehículo al momento de llegar a las instalaciones del cliente. Por tal razón, las ordenes de compra fueron canceladas.</t>
  </si>
  <si>
    <t>En el mes de septiembre no se presentaron incumplimientos a los clientes, las entregas se realizaron según lo negociado entre las partes.</t>
  </si>
  <si>
    <t>En el mes de octubre, el 10% de los incumplimientos se presentan por retrasos en el llenado que ocasionaron la cancelación de pedidos por no cumplir en los tiempos de entregas pactados con el cliente JMC.</t>
  </si>
  <si>
    <t>En el mes de noviembre, el 2% de los incumplimientos se presentaron por desabastecimiento en materia prima que se tuvo para fabricación de pedidos solicitados en esa semana por parte del cliente Jeronimo Martins. Exceptuando este caso, las entregas se comportaron con normalidad durante el mes.</t>
  </si>
  <si>
    <t>En el mes de diciembre, se presentaron incumplimientos debido a retrasos en el arranque de una nueva planta de embotellado. Durante el mes mientras se nuscaba el punto optimo de estabilización de dicha planta se presentaron retrasos que generaron cancelaciones por parte de los clientes debido al no cumplimiento de las fechas pactadas.</t>
  </si>
  <si>
    <t>\</t>
  </si>
  <si>
    <t>en analisis</t>
  </si>
  <si>
    <t>N°</t>
  </si>
  <si>
    <t>INDICADOR</t>
  </si>
  <si>
    <t>OTIF %</t>
  </si>
  <si>
    <t>% OTIF EMBOTELLADO</t>
  </si>
  <si>
    <t>% OTIF SOYA</t>
  </si>
  <si>
    <t>% OTIF OLEÍNA</t>
  </si>
  <si>
    <t>% OTIF RBD</t>
  </si>
  <si>
    <t>ENERO</t>
  </si>
  <si>
    <t>FEBRERO</t>
  </si>
  <si>
    <t>MARZO</t>
  </si>
  <si>
    <t>OTIF GRANEL</t>
  </si>
  <si>
    <t>ABRIL</t>
  </si>
  <si>
    <t>MAYO</t>
  </si>
  <si>
    <t>JUNIO</t>
  </si>
  <si>
    <t>En el mes de enero de 2021 no se presentaron quejas  por parte de los clientes, poniendo en comparacion con el año 2020 en el mismo mes el cual inicio con dos quejas  por parte de los clientes Olimpica y Ara, las cuales se generaron debido a sedimentación del producto en tiendas (punto de venta). Finalmente despues del analisis de comparacion se concluye el mejoramiento en la calidad de los productos y satisfaccion de los clientes.</t>
  </si>
  <si>
    <t xml:space="preserve">Durante el mes de febrero del 2021 seguimos con una alta calidad en nuestros productos y una excelente prestacion de servicios, debido a que no se presentaron quejas por parte de los clientes. En comparacion con el año anterior (2020) donde en el mes de febrero se registraron dos quejas una de ellas debido a un desplazamiento del producto dentro del contenedor del cliente Olimpica lo cual ocasiono retrasos en el descargue y producto averiado.  La segunda queja corresponde a la queja de un usuario por encontrar en el peso del producto menor cantidad que la declarada en la etiqueta. Relacionando lo mencionado se afirma que la empresa ha mejorado en su totalidad. </t>
  </si>
  <si>
    <t>Durante el mes de julio y relacionado con el buen nivel de calidad de los productos, no se presentaron quejas por parte de los clientes. Esto demuestra la implementación y rigurosidad en los procesos de cada area involucrada, comparado con el año 2020 del mismo mes donde igual no se registraron ninguna queja.</t>
  </si>
  <si>
    <t>PB</t>
  </si>
  <si>
    <t>En el mes de enero se cumplio con la meta debido que se registro un otif de 94% lo que da a entender que supero el porcentaje del PB que estaba en 79%, destacandose embotellados con un porcentaje de 92% y culminamos el mes con un excelente otif.</t>
  </si>
  <si>
    <t>Se registro en el mes de febrero un otif de 84%  que supero el PB que estaba evaluado en 79%, donde se registra un superior porcetaje de 87% por parte de granel con lo que concluimos con un excelente porcentaje para culminacion del mes.</t>
  </si>
  <si>
    <t>En el mes de marzo se registro un otif del 80% lo que supera al porcentaje del PB que esta en 79% y resaltamos el muy buen porcentaje del 82% por parte de embotellados. Se concluye que el 4% que bajo se divide en: 2% corrrespondiente a la impuntualidad de vehiculos y el otro 2% en retrasos de despachos de oleina por disponibilidad de producto.</t>
  </si>
  <si>
    <t>Los inconvenientes presentados en el mes de abril los cuales afectaron llegar al 100% , se obtuvo un porcentaje de 72% lo cual esta por debajo del PB que esta en 79%. Los resultados son correspondientes al retraso en los vehículos para cargue de oleína y soya debido a la caída del sistema, para embotellados se presentaron retrasos con 20 cumplidos de entrega por parte de la transportadora añadiendo el incumplimiento de pedidos, en granel se registró impuntualidad de los vehículos para el cargue  y finalmente en exportación se vieron afectadas 5 órdenes debido a la congestión en los puertos de tránsito alterando los tiempos de llegada de los productos.</t>
  </si>
  <si>
    <t>En el mes de mayo se logro alcanzar un otif de 82% añadiendo nuevamente que se supero el PB de 79% y resaltando los resultados del porcentaje de granel que esta evaluado en 89% con lo que concluimos con un muy bien porcentaje en el otif.</t>
  </si>
  <si>
    <t xml:space="preserve"> No se logró llegar al 100% se registro un porcentaje de 61%, donde se registró lo afectado que estuvo en el mes de junio en embotellados por el paro nacional y falta de consecución de vehículos con fletes sin aumentos, en granel se presentaron inconvenientes con los despachos de soya  por bajo rendimiento de la producción por falla del calderin, en exportación no se despacharon varios contenedores por disponibilidad de producto bajo, en jabón no se realizaron entregas de los pedidos planeados por causa del paro, finalmente se presentaron en granel atrasos en los cargues de oleína y soya  por falta de energías y fallas en el sistema de aire.</t>
  </si>
  <si>
    <t xml:space="preserve"> Las quejas del semestre del año 2021 fueron 100% atendidas y cerradas con los clientes en su totalidad. En comparacion con el mismo semestre del año 2020 igualmente se atendieron y cerraron  todas las quejas reflejadas.</t>
  </si>
  <si>
    <t xml:space="preserve"> En el mes de enero 2021 no se presentaron quejas por parte de los clientes y Comparado con el mismo mes del año anterior se presentaron dos quejas que se le dio respuesta en 5 dias tiempo que esta dentro del plazo.</t>
  </si>
  <si>
    <t xml:space="preserve">En el mes de Febrero 2021 no se presentaron quejas por parte de los clientes y comparando el año 2020 en el mismo donde se presentaron 2 quejas de las cuales una de ellas tuvo un tiempo de respuesta de 19 dias tiempo que se pasa dentro del plazo. Con lo que concluimos que estamos mejorando ampliamente. </t>
  </si>
  <si>
    <t>En el mes de Marzo 2021 no se presentaron quejas por parte de los clientes y en comparacion con el año 2020 del mismo mes  donde se presentaron 2  quejas las cuales le dieron respuestas en 6 dias tiempo que esta dentro del plazo para dar respuestas a las quejas.</t>
  </si>
  <si>
    <t>Se recibio una queja en le mes de abril 2021 del cliente Diana Corporacion venta de soya a granel, asociada a la caracteristica de la soya donde el cliente indicaba que el producto no cumplia con la cantidad maxima de Dioxinas y Furanos Max1,5, dado que se requeria hacer analisis internos y externos al proveedor nuestro incluso fuera dle pais   AGROLAB GROUP y SGS en el exterior se le dio respuesta a la queja en 75 dias debido , en comparacion con el mismo mes del año 2020 donde no se presento nigun tipo de queja.</t>
  </si>
  <si>
    <t>En el mes de Mayo 2021 no se presentaron quejas, se hizo seguimiento a la queja de abril y estabamos a la espera de las respuestas de los laboratorios con los resultados de los analisis pero en comparacion con el año 2020 del mismo mes donde se presento una queja la cual le dieron respuesta en dos dias.</t>
  </si>
  <si>
    <t>En el mes de Junio se recibio una queja de Jeronimo Martins por el envio por error de 267 cajas de clima calido a clima templado y se le dio respuesta a la queja en 4 dias para recoger el producto de las instalaciones  lo cual esta bien debido a que esta dentro del plazo de tiempo para darle respuesta a las quejas, comparando el año 2020 en el mismo mes donde se le dio respuesta inmediata a la queja correspondida.   si revisamos el semestre vemos que en el 2021 solo hemos recibido 2 quejas numero inferior al ano anterior que a junio de 2020 ya teniamos 6 acumulados atendidas con un promedio de 6 dias</t>
  </si>
  <si>
    <t xml:space="preserve">En el mes de Junio 2021 se presento una queja por parte del cliente Jeronimo Martins basado en un despacho errado, debido a que le despacharon 267 cajas de lote MB0321023 con formulación 95%0 – 5%S con destino a Pereira, la formulación aprobada para Pereira fue 75% O – 25% S. Comparado con el año 2020 del mismo mes donde igual se registro una queja por sedimentacion de producto, podemos concluir que se mejoro en la calidad de produccion debido a que la queja del  año 2021 se debe a problemas de logistica y no de produccion.
</t>
  </si>
  <si>
    <t xml:space="preserve">En el mes de Marzo del 2021 se lleva la misma puntualidad en calidad de producto, relacionando los meses anteriores del año 2021 no se han presentado quejas registradas, comparado con los meses del año 2020 se confirma un mejoramiento continuo. Confrontamos el mes de marzo del año 2020 donde se presenta una queja  nuevamente por sedimentación de productos en punto de venta. Con lo que concluimos que se ha mejorado en el area de produccion efectivmente. </t>
  </si>
  <si>
    <t>En el mes de Abril se presento una queja por parte del cliente Saceites Aceite de soya RBD, por especificaciones del contrato FOSFA, incumplimiento de condiciones y especificaciones de calidad contratada. Al cual se le dio solucion con laboratorios Ambos resultados, tanto del laboratorio AGROLAB GROUP y SGS de las muestras de
embarque y recepción del producto cumplen con la especificación establecida, se determinó un error en el criterio de cálculo por parte del laboratorio contratado por Saceites para determinación de Suma de Dioxinas. En comparacion con el  año 2020 del mismo mes donde no se registraron quejas por parte de los clientes, en lo que concluimos que si seguimos mejorando la calidad de los productos y el servicio al cliente debido a que las especificaciones del producto si cumplieron con lo requerido.</t>
  </si>
  <si>
    <t>Despues de lo sucedido en el mes anterior, se continua haciendo seguimiento a la respuesta de los laboratorios con el dpto de aseguramiento de calidad. Se retoma nuevamente la eficiencia en el mes de Mayo del 2021, en el cual no se presento quejas por parte de los clientes. Abriendo un cuadro de comparacion con el mismo mes del año 2020 donde se identifica una queja por parte del cliente Jeronimo Martins la cual es relacionada con sedimentación del producto en punto de venta, se le realiza nota crédito al cliente y retiro del producto de sus instalaciones. Con lo que concluimos el mejoramiento continuo debido a la comparacion de quejas presentadas en cada año.</t>
  </si>
  <si>
    <t>En el mes de Julio 2021 no se presento queja por parte de los clientes, lo que nos lleva a concluir que este semestre fue de mejoramiento en comparacion con el anterior. Teniendo en cuenta que en el semestre del 2020 hasta este mes se presentaron una serie de quejas, y actualmente en el semestre 2021 solo se presentaron dos quejas. Comparando los semestres  podemos establecer con seguridad que si se implemento en su totalidad el mejoramiento de calidad en producto y en la prestacion de servicios, dejando como resultado una amplia satisfaccion a los clientes.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</si>
</sst>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
  </numFmts>
  <fonts count="19" x14ac:knownFonts="1">
    <font>
      <sz val="11"/>
      <color theme="1"/>
      <name val="Calibri"/>
      <family val="2"/>
      <scheme val="minor"/>
    </font>
    <font>
      <sz val="11"/>
      <color theme="1"/>
      <name val="Calibri"/>
      <family val="2"/>
      <scheme val="minor"/>
    </font>
    <font>
      <b/>
      <sz val="10"/>
      <name val="Arial"/>
      <family val="2"/>
    </font>
    <font>
      <sz val="10"/>
      <name val="Arial"/>
      <family val="2"/>
    </font>
    <font>
      <sz val="10"/>
      <color theme="1"/>
      <name val="Arial"/>
      <family val="2"/>
    </font>
    <font>
      <b/>
      <sz val="10"/>
      <color theme="1"/>
      <name val="Arial"/>
      <family val="2"/>
    </font>
    <font>
      <sz val="12"/>
      <color rgb="FF23282C"/>
      <name val="Segoe UI"/>
      <family val="2"/>
    </font>
    <font>
      <sz val="8"/>
      <color rgb="FF23282C"/>
      <name val="Segoe UI"/>
      <family val="2"/>
    </font>
    <font>
      <sz val="9"/>
      <color indexed="81"/>
      <name val="Tahoma"/>
      <family val="2"/>
    </font>
    <font>
      <b/>
      <sz val="9"/>
      <color indexed="81"/>
      <name val="Tahoma"/>
      <family val="2"/>
    </font>
    <font>
      <sz val="11"/>
      <color theme="0"/>
      <name val="Arial"/>
      <family val="2"/>
    </font>
    <font>
      <sz val="11"/>
      <color theme="1"/>
      <name val="Arial"/>
      <family val="2"/>
    </font>
    <font>
      <b/>
      <sz val="11"/>
      <color theme="1"/>
      <name val="Arial"/>
      <family val="2"/>
    </font>
    <font>
      <sz val="11"/>
      <color rgb="FFFF0000"/>
      <name val="Calibri"/>
      <family val="2"/>
      <scheme val="minor"/>
    </font>
    <font>
      <sz val="11"/>
      <color theme="0"/>
      <name val="Calibri"/>
      <family val="2"/>
      <scheme val="minor"/>
    </font>
    <font>
      <sz val="12"/>
      <name val="Arial"/>
      <family val="2"/>
    </font>
    <font>
      <b/>
      <sz val="12"/>
      <name val="Arial"/>
      <family val="2"/>
    </font>
    <font>
      <b/>
      <sz val="11"/>
      <name val="Arial"/>
      <family val="2"/>
    </font>
    <font>
      <sz val="1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rgb="FF002060"/>
        <bgColor indexed="64"/>
      </patternFill>
    </fill>
    <fill>
      <patternFill patternType="solid">
        <fgColor theme="1" tint="0.14999847407452621"/>
        <bgColor indexed="64"/>
      </patternFill>
    </fill>
    <fill>
      <patternFill patternType="solid">
        <fgColor rgb="FFFF0000"/>
        <bgColor indexed="64"/>
      </patternFill>
    </fill>
    <fill>
      <patternFill patternType="solid">
        <fgColor theme="7" tint="0.59999389629810485"/>
        <bgColor indexed="64"/>
      </patternFill>
    </fill>
    <fill>
      <patternFill patternType="solid">
        <fgColor rgb="FFFFC0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hair">
        <color theme="0" tint="-0.499984740745262"/>
      </right>
      <top style="medium">
        <color indexed="64"/>
      </top>
      <bottom/>
      <diagonal/>
    </border>
    <border>
      <left style="hair">
        <color theme="0" tint="-0.499984740745262"/>
      </left>
      <right style="hair">
        <color theme="0" tint="-0.499984740745262"/>
      </right>
      <top style="medium">
        <color indexed="64"/>
      </top>
      <bottom/>
      <diagonal/>
    </border>
    <border>
      <left style="medium">
        <color indexed="64"/>
      </left>
      <right style="hair">
        <color theme="0" tint="-0.499984740745262"/>
      </right>
      <top style="medium">
        <color indexed="64"/>
      </top>
      <bottom style="hair">
        <color theme="0" tint="-0.499984740745262"/>
      </bottom>
      <diagonal/>
    </border>
    <border>
      <left style="hair">
        <color theme="0" tint="-0.499984740745262"/>
      </left>
      <right style="hair">
        <color theme="0" tint="-0.499984740745262"/>
      </right>
      <top style="medium">
        <color indexed="64"/>
      </top>
      <bottom style="hair">
        <color theme="0" tint="-0.499984740745262"/>
      </bottom>
      <diagonal/>
    </border>
    <border>
      <left style="medium">
        <color indexed="64"/>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top style="hair">
        <color theme="0" tint="-0.499984740745262"/>
      </top>
      <bottom style="hair">
        <color theme="0" tint="-0.499984740745262"/>
      </bottom>
      <diagonal/>
    </border>
  </borders>
  <cellStyleXfs count="5">
    <xf numFmtId="0" fontId="0" fillId="0" borderId="0"/>
    <xf numFmtId="9" fontId="1" fillId="0" borderId="0" applyFont="0" applyFill="0" applyBorder="0" applyAlignment="0" applyProtection="0"/>
    <xf numFmtId="164" fontId="1" fillId="0" borderId="0" applyFont="0" applyFill="0" applyBorder="0" applyAlignment="0" applyProtection="0"/>
    <xf numFmtId="0" fontId="15" fillId="0" borderId="0"/>
    <xf numFmtId="9" fontId="15" fillId="0" borderId="0" applyFont="0" applyFill="0" applyBorder="0" applyAlignment="0" applyProtection="0"/>
  </cellStyleXfs>
  <cellXfs count="108">
    <xf numFmtId="0" fontId="0" fillId="0" borderId="0" xfId="0"/>
    <xf numFmtId="0" fontId="2" fillId="0" borderId="1" xfId="0" applyFont="1" applyBorder="1" applyAlignment="1">
      <alignment horizontal="center" vertical="center" wrapText="1"/>
    </xf>
    <xf numFmtId="0" fontId="3" fillId="0" borderId="1" xfId="0" applyFont="1" applyBorder="1"/>
    <xf numFmtId="0" fontId="4" fillId="2" borderId="1" xfId="0" applyFont="1" applyFill="1" applyBorder="1" applyAlignment="1">
      <alignment horizontal="center" vertical="center" wrapText="1"/>
    </xf>
    <xf numFmtId="10" fontId="4" fillId="2" borderId="1" xfId="1" applyNumberFormat="1" applyFont="1" applyFill="1" applyBorder="1" applyAlignment="1">
      <alignment horizontal="center" vertical="center" wrapText="1"/>
    </xf>
    <xf numFmtId="0" fontId="2" fillId="0" borderId="1" xfId="0" applyFont="1" applyBorder="1"/>
    <xf numFmtId="0" fontId="5" fillId="2" borderId="1" xfId="0" applyFont="1" applyFill="1" applyBorder="1" applyAlignment="1">
      <alignment horizontal="center" vertical="center" wrapText="1"/>
    </xf>
    <xf numFmtId="10" fontId="5" fillId="2" borderId="1" xfId="1" applyNumberFormat="1" applyFont="1" applyFill="1" applyBorder="1" applyAlignment="1">
      <alignment horizontal="center" vertical="center" wrapText="1"/>
    </xf>
    <xf numFmtId="0" fontId="6" fillId="0" borderId="0" xfId="0" applyFont="1"/>
    <xf numFmtId="14" fontId="4" fillId="2" borderId="1" xfId="0" applyNumberFormat="1" applyFont="1" applyFill="1" applyBorder="1" applyAlignment="1">
      <alignment horizontal="center" vertical="center" wrapText="1"/>
    </xf>
    <xf numFmtId="0" fontId="4" fillId="2" borderId="1" xfId="0" applyNumberFormat="1" applyFont="1" applyFill="1" applyBorder="1" applyAlignment="1">
      <alignment horizontal="center" vertical="center" wrapText="1"/>
    </xf>
    <xf numFmtId="0" fontId="7" fillId="0" borderId="0" xfId="0" applyFont="1"/>
    <xf numFmtId="0" fontId="10" fillId="2" borderId="0" xfId="0" applyFont="1" applyFill="1"/>
    <xf numFmtId="0" fontId="10" fillId="2" borderId="0" xfId="0" applyFont="1" applyFill="1" applyAlignment="1">
      <alignment wrapText="1"/>
    </xf>
    <xf numFmtId="0" fontId="11" fillId="2" borderId="0" xfId="0" applyFont="1" applyFill="1"/>
    <xf numFmtId="0" fontId="10" fillId="2" borderId="0" xfId="0" applyFont="1" applyFill="1" applyAlignment="1">
      <alignment vertical="center" wrapText="1"/>
    </xf>
    <xf numFmtId="0" fontId="11" fillId="2" borderId="0" xfId="0" applyFont="1" applyFill="1" applyAlignment="1">
      <alignment vertical="center" wrapText="1"/>
    </xf>
    <xf numFmtId="0" fontId="11" fillId="0" borderId="0" xfId="0" applyFont="1"/>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11" fillId="2" borderId="0" xfId="0" applyFont="1" applyFill="1" applyAlignment="1">
      <alignment wrapText="1"/>
    </xf>
    <xf numFmtId="0" fontId="11" fillId="0" borderId="8" xfId="0" applyFont="1" applyBorder="1" applyAlignment="1">
      <alignment horizontal="center" vertical="center" wrapText="1"/>
    </xf>
    <xf numFmtId="14" fontId="11" fillId="0" borderId="9" xfId="0" applyNumberFormat="1" applyFont="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0" xfId="0" applyFont="1" applyAlignment="1">
      <alignment vertical="center" wrapText="1"/>
    </xf>
    <xf numFmtId="0" fontId="11" fillId="0" borderId="11" xfId="0" applyFont="1" applyBorder="1" applyAlignment="1">
      <alignment horizontal="center" vertical="center" wrapText="1"/>
    </xf>
    <xf numFmtId="14" fontId="11" fillId="0" borderId="1" xfId="0" applyNumberFormat="1" applyFont="1" applyBorder="1" applyAlignment="1">
      <alignment horizontal="center" vertical="center" wrapText="1"/>
    </xf>
    <xf numFmtId="0" fontId="11" fillId="0" borderId="1" xfId="0" applyFont="1" applyBorder="1" applyAlignment="1">
      <alignment horizontal="center" vertical="center" wrapText="1"/>
    </xf>
    <xf numFmtId="0" fontId="11" fillId="0" borderId="11" xfId="0" applyFont="1" applyBorder="1" applyAlignment="1">
      <alignment vertical="center" wrapText="1"/>
    </xf>
    <xf numFmtId="0" fontId="11" fillId="0" borderId="1" xfId="0" applyFont="1" applyBorder="1" applyAlignment="1">
      <alignment vertical="center" wrapText="1"/>
    </xf>
    <xf numFmtId="0" fontId="12" fillId="0" borderId="11" xfId="0" applyFont="1" applyBorder="1" applyAlignment="1">
      <alignment vertical="center" wrapText="1"/>
    </xf>
    <xf numFmtId="0" fontId="11" fillId="0" borderId="12" xfId="0" applyFont="1" applyBorder="1" applyAlignment="1">
      <alignment vertical="center" wrapText="1"/>
    </xf>
    <xf numFmtId="0" fontId="11" fillId="0" borderId="13" xfId="0" applyFont="1" applyBorder="1" applyAlignment="1">
      <alignment vertical="center" wrapText="1"/>
    </xf>
    <xf numFmtId="0" fontId="11" fillId="0" borderId="14"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5" xfId="0" applyFont="1" applyBorder="1" applyAlignment="1">
      <alignment horizontal="center" vertical="center" wrapText="1"/>
    </xf>
    <xf numFmtId="0" fontId="3" fillId="2" borderId="0" xfId="3" applyFont="1" applyFill="1"/>
    <xf numFmtId="0" fontId="16" fillId="2" borderId="0" xfId="3" applyFont="1" applyFill="1" applyAlignment="1">
      <alignment vertical="center"/>
    </xf>
    <xf numFmtId="0" fontId="3" fillId="2" borderId="0" xfId="3" applyFont="1" applyFill="1" applyAlignment="1">
      <alignment vertical="center"/>
    </xf>
    <xf numFmtId="0" fontId="2" fillId="3" borderId="1" xfId="3" applyFont="1" applyFill="1" applyBorder="1" applyAlignment="1">
      <alignment horizontal="center" vertical="center"/>
    </xf>
    <xf numFmtId="0" fontId="2" fillId="2" borderId="0" xfId="3" applyFont="1" applyFill="1" applyAlignment="1">
      <alignment horizontal="center" vertical="center"/>
    </xf>
    <xf numFmtId="9" fontId="3" fillId="2" borderId="1" xfId="3" applyNumberFormat="1" applyFont="1" applyFill="1" applyBorder="1" applyAlignment="1">
      <alignment horizontal="center" vertical="center"/>
    </xf>
    <xf numFmtId="165" fontId="3" fillId="2" borderId="0" xfId="4" applyNumberFormat="1" applyFont="1" applyFill="1" applyAlignment="1">
      <alignment horizontal="center" vertical="center"/>
    </xf>
    <xf numFmtId="1" fontId="3" fillId="2" borderId="1" xfId="3" applyNumberFormat="1" applyFont="1" applyFill="1" applyBorder="1" applyAlignment="1">
      <alignment horizontal="center" vertical="center"/>
    </xf>
    <xf numFmtId="9" fontId="3" fillId="2" borderId="1" xfId="4" applyFont="1" applyFill="1" applyBorder="1" applyAlignment="1">
      <alignment horizontal="center" vertical="center"/>
    </xf>
    <xf numFmtId="0" fontId="3" fillId="2" borderId="0" xfId="3" applyFont="1" applyFill="1" applyAlignment="1">
      <alignment horizontal="center"/>
    </xf>
    <xf numFmtId="0" fontId="3" fillId="2" borderId="0" xfId="3" applyFont="1" applyFill="1" applyAlignment="1">
      <alignment horizontal="left"/>
    </xf>
    <xf numFmtId="0" fontId="3" fillId="2" borderId="0" xfId="3" applyFont="1" applyFill="1" applyAlignment="1">
      <alignment horizontal="center" vertical="center"/>
    </xf>
    <xf numFmtId="9" fontId="3" fillId="2" borderId="0" xfId="4" applyFont="1" applyFill="1" applyAlignment="1"/>
    <xf numFmtId="9" fontId="3" fillId="2" borderId="0" xfId="4" applyFont="1" applyFill="1"/>
    <xf numFmtId="164" fontId="3" fillId="2" borderId="1" xfId="2" applyFont="1" applyFill="1" applyBorder="1" applyAlignment="1">
      <alignment horizontal="center" vertical="center"/>
    </xf>
    <xf numFmtId="0" fontId="14" fillId="4" borderId="22" xfId="0" applyFont="1" applyFill="1" applyBorder="1" applyAlignment="1">
      <alignment horizontal="center"/>
    </xf>
    <xf numFmtId="0" fontId="14" fillId="4" borderId="23" xfId="0" applyFont="1" applyFill="1" applyBorder="1" applyAlignment="1">
      <alignment horizontal="center"/>
    </xf>
    <xf numFmtId="17" fontId="14" fillId="5" borderId="23" xfId="0" applyNumberFormat="1" applyFont="1" applyFill="1" applyBorder="1" applyAlignment="1">
      <alignment horizontal="center"/>
    </xf>
    <xf numFmtId="0" fontId="0" fillId="0" borderId="24" xfId="0" applyBorder="1" applyAlignment="1">
      <alignment horizontal="left"/>
    </xf>
    <xf numFmtId="0" fontId="0" fillId="0" borderId="26" xfId="0" applyBorder="1" applyAlignment="1">
      <alignment horizontal="left"/>
    </xf>
    <xf numFmtId="0" fontId="0" fillId="0" borderId="27" xfId="0" applyBorder="1"/>
    <xf numFmtId="9" fontId="13" fillId="0" borderId="27" xfId="1" applyFont="1" applyBorder="1" applyAlignment="1">
      <alignment horizontal="center"/>
    </xf>
    <xf numFmtId="9" fontId="13" fillId="0" borderId="28" xfId="1" applyFont="1" applyBorder="1" applyAlignment="1">
      <alignment horizontal="center"/>
    </xf>
    <xf numFmtId="9" fontId="0" fillId="0" borderId="0" xfId="0" applyNumberFormat="1"/>
    <xf numFmtId="9" fontId="0" fillId="0" borderId="0" xfId="4" applyFont="1"/>
    <xf numFmtId="0" fontId="0" fillId="0" borderId="0" xfId="0" applyFill="1" applyBorder="1"/>
    <xf numFmtId="9" fontId="18" fillId="0" borderId="28" xfId="1" applyFont="1" applyBorder="1" applyAlignment="1">
      <alignment horizontal="center"/>
    </xf>
    <xf numFmtId="0" fontId="18" fillId="6" borderId="23" xfId="0" applyFont="1" applyFill="1" applyBorder="1" applyAlignment="1">
      <alignment horizontal="center"/>
    </xf>
    <xf numFmtId="0" fontId="0" fillId="7" borderId="25" xfId="0" applyFill="1" applyBorder="1"/>
    <xf numFmtId="9" fontId="0" fillId="7" borderId="25" xfId="1" applyFont="1" applyFill="1" applyBorder="1" applyAlignment="1">
      <alignment horizontal="center"/>
    </xf>
    <xf numFmtId="9" fontId="13" fillId="8" borderId="28" xfId="1" applyFont="1" applyFill="1" applyBorder="1" applyAlignment="1">
      <alignment horizontal="center"/>
    </xf>
    <xf numFmtId="9" fontId="13" fillId="0" borderId="27" xfId="1" applyFont="1" applyBorder="1" applyAlignment="1">
      <alignment horizontal="center" vertical="center"/>
    </xf>
    <xf numFmtId="9" fontId="0" fillId="7" borderId="25" xfId="0" applyNumberFormat="1" applyFill="1" applyBorder="1" applyAlignment="1">
      <alignment horizontal="center" vertical="center"/>
    </xf>
    <xf numFmtId="9" fontId="0" fillId="0" borderId="28" xfId="0" applyNumberFormat="1" applyBorder="1" applyAlignment="1">
      <alignment horizontal="center" vertical="center"/>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horizontal="center" vertical="center" wrapText="1"/>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3" fillId="2" borderId="16" xfId="3" applyFont="1" applyFill="1" applyBorder="1" applyAlignment="1">
      <alignment horizontal="center" vertical="center" wrapText="1"/>
    </xf>
    <xf numFmtId="0" fontId="3" fillId="2" borderId="17" xfId="3" applyFont="1" applyFill="1" applyBorder="1" applyAlignment="1">
      <alignment horizontal="center" vertical="center" wrapText="1"/>
    </xf>
    <xf numFmtId="0" fontId="3" fillId="2" borderId="18" xfId="3" applyFont="1" applyFill="1" applyBorder="1" applyAlignment="1">
      <alignment horizontal="center" vertical="center" wrapText="1"/>
    </xf>
    <xf numFmtId="0" fontId="2" fillId="2" borderId="0" xfId="3" applyFont="1" applyFill="1" applyAlignment="1">
      <alignment horizontal="center" vertical="center"/>
    </xf>
    <xf numFmtId="0" fontId="2" fillId="3" borderId="1" xfId="3" applyFont="1" applyFill="1" applyBorder="1" applyAlignment="1">
      <alignment horizontal="center" vertical="center"/>
    </xf>
    <xf numFmtId="0" fontId="3" fillId="0" borderId="16" xfId="3" applyFont="1" applyBorder="1" applyAlignment="1">
      <alignment horizontal="justify" vertical="center"/>
    </xf>
    <xf numFmtId="0" fontId="3" fillId="0" borderId="17" xfId="3" applyFont="1" applyBorder="1" applyAlignment="1">
      <alignment horizontal="justify" vertical="center"/>
    </xf>
    <xf numFmtId="0" fontId="3" fillId="0" borderId="18" xfId="3" applyFont="1" applyBorder="1" applyAlignment="1">
      <alignment horizontal="justify" vertical="center"/>
    </xf>
    <xf numFmtId="0" fontId="3" fillId="2" borderId="16" xfId="3" applyFont="1" applyFill="1" applyBorder="1" applyAlignment="1">
      <alignment horizontal="justify" vertical="center"/>
    </xf>
    <xf numFmtId="0" fontId="3" fillId="2" borderId="17" xfId="3" applyFont="1" applyFill="1" applyBorder="1" applyAlignment="1">
      <alignment horizontal="justify" vertical="center"/>
    </xf>
    <xf numFmtId="0" fontId="3" fillId="2" borderId="18" xfId="3" applyFont="1" applyFill="1" applyBorder="1" applyAlignment="1">
      <alignment horizontal="justify" vertical="center"/>
    </xf>
    <xf numFmtId="0" fontId="3" fillId="2" borderId="16" xfId="3" applyFont="1" applyFill="1" applyBorder="1" applyAlignment="1">
      <alignment horizontal="justify" vertical="center" wrapText="1"/>
    </xf>
    <xf numFmtId="0" fontId="3" fillId="2" borderId="19" xfId="3" applyFont="1" applyFill="1" applyBorder="1" applyAlignment="1">
      <alignment horizontal="center" vertical="center" wrapText="1"/>
    </xf>
    <xf numFmtId="0" fontId="3" fillId="2" borderId="20" xfId="3" applyFont="1" applyFill="1" applyBorder="1" applyAlignment="1">
      <alignment horizontal="center" vertical="center" wrapText="1"/>
    </xf>
    <xf numFmtId="0" fontId="3" fillId="2" borderId="21" xfId="3" applyFont="1" applyFill="1" applyBorder="1" applyAlignment="1">
      <alignment horizontal="center" vertical="center" wrapText="1"/>
    </xf>
    <xf numFmtId="0" fontId="3" fillId="2" borderId="0" xfId="3" applyFont="1" applyFill="1" applyAlignment="1">
      <alignment horizontal="justify" vertical="center"/>
    </xf>
    <xf numFmtId="0" fontId="2" fillId="3" borderId="16" xfId="3" applyFont="1" applyFill="1" applyBorder="1" applyAlignment="1">
      <alignment horizontal="center" vertical="center"/>
    </xf>
    <xf numFmtId="0" fontId="11" fillId="0" borderId="1" xfId="3" applyFont="1" applyBorder="1" applyAlignment="1">
      <alignment horizontal="center" vertical="center" wrapText="1"/>
    </xf>
    <xf numFmtId="0" fontId="2" fillId="0" borderId="0" xfId="3" applyFont="1" applyAlignment="1">
      <alignment horizontal="center" vertical="center"/>
    </xf>
    <xf numFmtId="0" fontId="3" fillId="0" borderId="0" xfId="3" applyFont="1" applyAlignment="1">
      <alignment horizontal="justify" vertical="center"/>
    </xf>
    <xf numFmtId="0" fontId="3" fillId="2" borderId="1" xfId="3" applyFont="1" applyFill="1" applyBorder="1" applyAlignment="1">
      <alignment horizontal="center" vertical="center" wrapText="1"/>
    </xf>
    <xf numFmtId="0" fontId="3" fillId="0" borderId="1" xfId="3" applyFont="1" applyBorder="1" applyAlignment="1">
      <alignment horizontal="justify" vertical="center"/>
    </xf>
    <xf numFmtId="9" fontId="3" fillId="2" borderId="16" xfId="4" applyFont="1" applyFill="1" applyBorder="1" applyAlignment="1">
      <alignment horizontal="center" vertical="center"/>
    </xf>
    <xf numFmtId="9" fontId="3" fillId="2" borderId="17" xfId="4" applyFont="1" applyFill="1" applyBorder="1" applyAlignment="1">
      <alignment horizontal="center" vertical="center"/>
    </xf>
    <xf numFmtId="9" fontId="3" fillId="2" borderId="18" xfId="4" applyFont="1" applyFill="1" applyBorder="1" applyAlignment="1">
      <alignment horizontal="center" vertical="center"/>
    </xf>
    <xf numFmtId="0" fontId="17" fillId="2" borderId="16" xfId="3" applyFont="1" applyFill="1" applyBorder="1" applyAlignment="1">
      <alignment horizontal="center" vertical="center"/>
    </xf>
    <xf numFmtId="0" fontId="17" fillId="2" borderId="17" xfId="3" applyFont="1" applyFill="1" applyBorder="1" applyAlignment="1">
      <alignment horizontal="center" vertical="center"/>
    </xf>
    <xf numFmtId="0" fontId="17" fillId="2" borderId="18" xfId="3" applyFont="1" applyFill="1" applyBorder="1" applyAlignment="1">
      <alignment horizontal="center" vertical="center"/>
    </xf>
    <xf numFmtId="0" fontId="16" fillId="3" borderId="1" xfId="3" applyFont="1" applyFill="1" applyBorder="1" applyAlignment="1">
      <alignment horizontal="center" vertical="center"/>
    </xf>
    <xf numFmtId="0" fontId="2" fillId="3" borderId="17" xfId="3" applyFont="1" applyFill="1" applyBorder="1" applyAlignment="1">
      <alignment horizontal="center" vertical="center"/>
    </xf>
    <xf numFmtId="0" fontId="2" fillId="3" borderId="18" xfId="3" applyFont="1" applyFill="1" applyBorder="1" applyAlignment="1">
      <alignment horizontal="center" vertical="center"/>
    </xf>
  </cellXfs>
  <cellStyles count="5">
    <cellStyle name="Millares" xfId="2" builtinId="3"/>
    <cellStyle name="Normal" xfId="0" builtinId="0"/>
    <cellStyle name="Normal 2" xfId="3" xr:uid="{00000000-0005-0000-0000-000002000000}"/>
    <cellStyle name="Porcentaje" xfId="1" builtinId="5"/>
    <cellStyle name="Porcentaje 2" xfId="4" xr:uid="{00000000-0005-0000-0000-000004000000}"/>
  </cellStyles>
  <dxfs count="2">
    <dxf>
      <font>
        <b/>
        <i val="0"/>
        <color theme="0"/>
      </font>
      <fill>
        <patternFill>
          <bgColor rgb="FF00B05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a:t>
            </a:r>
            <a:r>
              <a:rPr lang="es-CO" baseline="0"/>
              <a:t> Q&amp;R PROYECTADAS PARA CIERRE</a:t>
            </a:r>
            <a:endParaRPr lang="es-CO"/>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8CCA-4009-99F6-279E817FE1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Analisis '!$B$3:$N$3</c:f>
              <c:strCache>
                <c:ptCount val="13"/>
                <c:pt idx="0">
                  <c:v>I SEMESTRE</c:v>
                </c:pt>
                <c:pt idx="6">
                  <c:v>II SEMESTRE </c:v>
                </c:pt>
                <c:pt idx="12">
                  <c:v>META (Mín)</c:v>
                </c:pt>
              </c:strCache>
            </c:strRef>
          </c:cat>
          <c:val>
            <c:numRef>
              <c:f>'CO-NAL Analisis '!$B$4:$N$4</c:f>
              <c:numCache>
                <c:formatCode>0%</c:formatCode>
                <c:ptCount val="13"/>
                <c:pt idx="0">
                  <c:v>1</c:v>
                </c:pt>
                <c:pt idx="6">
                  <c:v>0</c:v>
                </c:pt>
                <c:pt idx="12">
                  <c:v>1</c:v>
                </c:pt>
              </c:numCache>
            </c:numRef>
          </c:val>
          <c:extLst>
            <c:ext xmlns:c16="http://schemas.microsoft.com/office/drawing/2014/chart" uri="{C3380CC4-5D6E-409C-BE32-E72D297353CC}">
              <c16:uniqueId val="{00000002-8CCA-4009-99F6-279E817FE1D7}"/>
            </c:ext>
          </c:extLst>
        </c:ser>
        <c:dLbls>
          <c:showLegendKey val="0"/>
          <c:showVal val="1"/>
          <c:showCatName val="0"/>
          <c:showSerName val="0"/>
          <c:showPercent val="0"/>
          <c:showBubbleSize val="0"/>
        </c:dLbls>
        <c:gapWidth val="100"/>
        <c:overlap val="-24"/>
        <c:axId val="333927152"/>
        <c:axId val="333929872"/>
      </c:barChart>
      <c:catAx>
        <c:axId val="3339271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333929872"/>
        <c:crosses val="autoZero"/>
        <c:auto val="1"/>
        <c:lblAlgn val="ctr"/>
        <c:lblOffset val="100"/>
        <c:noMultiLvlLbl val="0"/>
      </c:catAx>
      <c:valAx>
        <c:axId val="333929872"/>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33392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EB79-4FA8-936F-A3FFD9FCDC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Analisis '!$P$3:$AB$3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'CO-NAL Analisis '!$P$4:$AB$4</c:f>
              <c:numCache>
                <c:formatCode>0</c:formatCode>
                <c:ptCount val="13"/>
                <c:pt idx="0" formatCode="_(* #,##0.00_);_(* \(#,##0.00\);_(* &quot;-&quot;??_);_(@_)">
                  <c:v>0</c:v>
                </c:pt>
                <c:pt idx="1">
                  <c:v>0</c:v>
                </c:pt>
                <c:pt idx="2">
                  <c:v>0</c:v>
                </c:pt>
                <c:pt idx="3">
                  <c:v>0</c:v>
                </c:pt>
                <c:pt idx="4">
                  <c:v>0</c:v>
                </c:pt>
                <c:pt idx="5">
                  <c:v>1</c:v>
                </c:pt>
                <c:pt idx="6">
                  <c:v>0</c:v>
                </c:pt>
                <c:pt idx="12">
                  <c:v>0</c:v>
                </c:pt>
              </c:numCache>
            </c:numRef>
          </c:val>
          <c:extLst>
            <c:ext xmlns:c16="http://schemas.microsoft.com/office/drawing/2014/chart" uri="{C3380CC4-5D6E-409C-BE32-E72D297353CC}">
              <c16:uniqueId val="{00000002-EB79-4FA8-936F-A3FFD9FCDCB1}"/>
            </c:ext>
          </c:extLst>
        </c:ser>
        <c:dLbls>
          <c:showLegendKey val="0"/>
          <c:showVal val="1"/>
          <c:showCatName val="0"/>
          <c:showSerName val="0"/>
          <c:showPercent val="0"/>
          <c:showBubbleSize val="0"/>
        </c:dLbls>
        <c:gapWidth val="100"/>
        <c:overlap val="-24"/>
        <c:axId val="333935856"/>
        <c:axId val="333933136"/>
      </c:barChart>
      <c:catAx>
        <c:axId val="3339358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333933136"/>
        <c:crosses val="autoZero"/>
        <c:auto val="1"/>
        <c:lblAlgn val="ctr"/>
        <c:lblOffset val="100"/>
        <c:noMultiLvlLbl val="0"/>
      </c:catAx>
      <c:valAx>
        <c:axId val="333933136"/>
        <c:scaling>
          <c:orientation val="minMax"/>
        </c:scaling>
        <c:delete val="1"/>
        <c:axPos val="l"/>
        <c:majorGridlines>
          <c:spPr>
            <a:ln w="9525" cap="flat" cmpd="sng" algn="ctr">
              <a:solidFill>
                <a:schemeClr val="tx2">
                  <a:lumMod val="15000"/>
                  <a:lumOff val="85000"/>
                </a:schemeClr>
              </a:solidFill>
              <a:round/>
            </a:ln>
            <a:effectLst/>
          </c:spPr>
        </c:majorGridlines>
        <c:numFmt formatCode="_(* #,##0.00_);_(* \(#,##0.00\);_(* &quot;-&quot;??_);_(@_)" sourceLinked="1"/>
        <c:majorTickMark val="none"/>
        <c:minorTickMark val="none"/>
        <c:tickLblPos val="nextTo"/>
        <c:crossAx val="33393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2561-46BC-B24B-BB30F934A2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Analisis '!$AD$3:$AQ$3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TOTAL</c:v>
                </c:pt>
                <c:pt idx="13">
                  <c:v>META (Máx)</c:v>
                </c:pt>
              </c:strCache>
            </c:strRef>
          </c:cat>
          <c:val>
            <c:numRef>
              <c:f>'CO-NAL Analisis '!$AD$4:$AQ$4</c:f>
              <c:numCache>
                <c:formatCode>0</c:formatCode>
                <c:ptCount val="14"/>
                <c:pt idx="0">
                  <c:v>0</c:v>
                </c:pt>
                <c:pt idx="1">
                  <c:v>0</c:v>
                </c:pt>
                <c:pt idx="2">
                  <c:v>0</c:v>
                </c:pt>
                <c:pt idx="3">
                  <c:v>1</c:v>
                </c:pt>
                <c:pt idx="4">
                  <c:v>0</c:v>
                </c:pt>
                <c:pt idx="5">
                  <c:v>1</c:v>
                </c:pt>
                <c:pt idx="6">
                  <c:v>0</c:v>
                </c:pt>
                <c:pt idx="7">
                  <c:v>0</c:v>
                </c:pt>
                <c:pt idx="8">
                  <c:v>0</c:v>
                </c:pt>
                <c:pt idx="9">
                  <c:v>0</c:v>
                </c:pt>
                <c:pt idx="10">
                  <c:v>0</c:v>
                </c:pt>
                <c:pt idx="11">
                  <c:v>0</c:v>
                </c:pt>
                <c:pt idx="12">
                  <c:v>2</c:v>
                </c:pt>
                <c:pt idx="13">
                  <c:v>13</c:v>
                </c:pt>
              </c:numCache>
            </c:numRef>
          </c:val>
          <c:extLst>
            <c:ext xmlns:c16="http://schemas.microsoft.com/office/drawing/2014/chart" uri="{C3380CC4-5D6E-409C-BE32-E72D297353CC}">
              <c16:uniqueId val="{00000002-2561-46BC-B24B-BB30F934A210}"/>
            </c:ext>
          </c:extLst>
        </c:ser>
        <c:dLbls>
          <c:showLegendKey val="0"/>
          <c:showVal val="1"/>
          <c:showCatName val="0"/>
          <c:showSerName val="0"/>
          <c:showPercent val="0"/>
          <c:showBubbleSize val="0"/>
        </c:dLbls>
        <c:gapWidth val="100"/>
        <c:overlap val="-24"/>
        <c:axId val="333933680"/>
        <c:axId val="333934224"/>
      </c:barChart>
      <c:catAx>
        <c:axId val="3339336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333934224"/>
        <c:crosses val="autoZero"/>
        <c:auto val="1"/>
        <c:lblAlgn val="ctr"/>
        <c:lblOffset val="100"/>
        <c:noMultiLvlLbl val="0"/>
      </c:catAx>
      <c:valAx>
        <c:axId val="333934224"/>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33393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 OTIF</a:t>
            </a:r>
            <a:r>
              <a:rPr lang="es-CO" baseline="0"/>
              <a:t> NACIONAL </a:t>
            </a:r>
            <a:endParaRPr lang="es-CO"/>
          </a:p>
        </c:rich>
      </c:tx>
      <c:overlay val="0"/>
      <c:spPr>
        <a:noFill/>
        <a:ln>
          <a:noFill/>
        </a:ln>
        <a:effectLst/>
      </c:spPr>
    </c:title>
    <c:autoTitleDeleted val="0"/>
    <c:plotArea>
      <c:layout/>
      <c:barChart>
        <c:barDir val="col"/>
        <c:grouping val="clustered"/>
        <c:varyColors val="0"/>
        <c:ser>
          <c:idx val="0"/>
          <c:order val="0"/>
          <c:tx>
            <c:strRef>
              <c:f>'CO-NAL Analisis '!$AS$3:$BD$3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C0F1-4179-B24A-188AF3DDF7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Analisis '!$AS$3:$BE$3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'CO-NAL Analisis '!$AS$4:$BE$4</c:f>
              <c:numCache>
                <c:formatCode>0%</c:formatCode>
                <c:ptCount val="13"/>
                <c:pt idx="0">
                  <c:v>0.84000000000000008</c:v>
                </c:pt>
                <c:pt idx="1">
                  <c:v>0.84000000000000008</c:v>
                </c:pt>
                <c:pt idx="2">
                  <c:v>0.81</c:v>
                </c:pt>
                <c:pt idx="3">
                  <c:v>0.83</c:v>
                </c:pt>
                <c:pt idx="4">
                  <c:v>0.9</c:v>
                </c:pt>
                <c:pt idx="5">
                  <c:v>0.83</c:v>
                </c:pt>
                <c:pt idx="6">
                  <c:v>0</c:v>
                </c:pt>
                <c:pt idx="7">
                  <c:v>0</c:v>
                </c:pt>
                <c:pt idx="8">
                  <c:v>0</c:v>
                </c:pt>
                <c:pt idx="9">
                  <c:v>0</c:v>
                </c:pt>
                <c:pt idx="10">
                  <c:v>0</c:v>
                </c:pt>
                <c:pt idx="11">
                  <c:v>0</c:v>
                </c:pt>
                <c:pt idx="12">
                  <c:v>0.79</c:v>
                </c:pt>
              </c:numCache>
            </c:numRef>
          </c:val>
          <c:extLst>
            <c:ext xmlns:c16="http://schemas.microsoft.com/office/drawing/2014/chart" uri="{C3380CC4-5D6E-409C-BE32-E72D297353CC}">
              <c16:uniqueId val="{00000002-C0F1-4179-B24A-188AF3DDF76F}"/>
            </c:ext>
          </c:extLst>
        </c:ser>
        <c:dLbls>
          <c:showLegendKey val="0"/>
          <c:showVal val="1"/>
          <c:showCatName val="0"/>
          <c:showSerName val="0"/>
          <c:showPercent val="0"/>
          <c:showBubbleSize val="0"/>
        </c:dLbls>
        <c:gapWidth val="100"/>
        <c:overlap val="-24"/>
        <c:axId val="333927696"/>
        <c:axId val="333936944"/>
      </c:barChart>
      <c:catAx>
        <c:axId val="3339276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333936944"/>
        <c:crosses val="autoZero"/>
        <c:auto val="1"/>
        <c:lblAlgn val="ctr"/>
        <c:lblOffset val="100"/>
        <c:noMultiLvlLbl val="0"/>
      </c:catAx>
      <c:valAx>
        <c:axId val="333936944"/>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33392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142874</xdr:colOff>
      <xdr:row>0</xdr:row>
      <xdr:rowOff>89464</xdr:rowOff>
    </xdr:from>
    <xdr:to>
      <xdr:col>2</xdr:col>
      <xdr:colOff>630646</xdr:colOff>
      <xdr:row>3</xdr:row>
      <xdr:rowOff>76200</xdr:rowOff>
    </xdr:to>
    <xdr:pic>
      <xdr:nvPicPr>
        <xdr:cNvPr id="2" name="13 Imagen">
          <a:extLst>
            <a:ext uri="{FF2B5EF4-FFF2-40B4-BE49-F238E27FC236}">
              <a16:creationId xmlns:a16="http://schemas.microsoft.com/office/drawing/2014/main" id="{B42A446B-454E-4ABF-8B2D-E857A2AAE8E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9554" y="89464"/>
          <a:ext cx="1303112" cy="7868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7</xdr:col>
      <xdr:colOff>748137</xdr:colOff>
      <xdr:row>26</xdr:row>
      <xdr:rowOff>168882</xdr:rowOff>
    </xdr:to>
    <xdr:pic>
      <xdr:nvPicPr>
        <xdr:cNvPr id="2" name="Imagen 1">
          <a:extLst>
            <a:ext uri="{FF2B5EF4-FFF2-40B4-BE49-F238E27FC236}">
              <a16:creationId xmlns:a16="http://schemas.microsoft.com/office/drawing/2014/main" id="{7C9EAE5F-1C2E-4A73-97B4-64E0832B8195}"/>
            </a:ext>
          </a:extLst>
        </xdr:cNvPr>
        <xdr:cNvPicPr>
          <a:picLocks noChangeAspect="1"/>
        </xdr:cNvPicPr>
      </xdr:nvPicPr>
      <xdr:blipFill>
        <a:blip xmlns:r="http://schemas.openxmlformats.org/officeDocument/2006/relationships" r:embed="rId1"/>
        <a:stretch>
          <a:fillRect/>
        </a:stretch>
      </xdr:blipFill>
      <xdr:spPr>
        <a:xfrm>
          <a:off x="0" y="1981200"/>
          <a:ext cx="6295497" cy="3094962"/>
        </a:xfrm>
        <a:prstGeom prst="rect">
          <a:avLst/>
        </a:prstGeom>
      </xdr:spPr>
    </xdr:pic>
    <xdr:clientData/>
  </xdr:twoCellAnchor>
  <xdr:twoCellAnchor editAs="oneCell">
    <xdr:from>
      <xdr:col>0</xdr:col>
      <xdr:colOff>38101</xdr:colOff>
      <xdr:row>1</xdr:row>
      <xdr:rowOff>0</xdr:rowOff>
    </xdr:from>
    <xdr:to>
      <xdr:col>8</xdr:col>
      <xdr:colOff>7621</xdr:colOff>
      <xdr:row>8</xdr:row>
      <xdr:rowOff>158667</xdr:rowOff>
    </xdr:to>
    <xdr:pic>
      <xdr:nvPicPr>
        <xdr:cNvPr id="3" name="Imagen 2">
          <a:extLst>
            <a:ext uri="{FF2B5EF4-FFF2-40B4-BE49-F238E27FC236}">
              <a16:creationId xmlns:a16="http://schemas.microsoft.com/office/drawing/2014/main" id="{C11FD414-6359-41E0-8E0F-653BDF61F753}"/>
            </a:ext>
          </a:extLst>
        </xdr:cNvPr>
        <xdr:cNvPicPr>
          <a:picLocks noChangeAspect="1"/>
        </xdr:cNvPicPr>
      </xdr:nvPicPr>
      <xdr:blipFill>
        <a:blip xmlns:r="http://schemas.openxmlformats.org/officeDocument/2006/relationships" r:embed="rId2"/>
        <a:stretch>
          <a:fillRect/>
        </a:stretch>
      </xdr:blipFill>
      <xdr:spPr>
        <a:xfrm>
          <a:off x="38101" y="182880"/>
          <a:ext cx="6309360" cy="165218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5292</xdr:colOff>
      <xdr:row>4</xdr:row>
      <xdr:rowOff>83608</xdr:rowOff>
    </xdr:from>
    <xdr:to>
      <xdr:col>13</xdr:col>
      <xdr:colOff>730250</xdr:colOff>
      <xdr:row>23</xdr:row>
      <xdr:rowOff>10584</xdr:rowOff>
    </xdr:to>
    <xdr:graphicFrame macro="">
      <xdr:nvGraphicFramePr>
        <xdr:cNvPr id="2" name="Gráfico 1">
          <a:extLst>
            <a:ext uri="{FF2B5EF4-FFF2-40B4-BE49-F238E27FC236}">
              <a16:creationId xmlns:a16="http://schemas.microsoft.com/office/drawing/2014/main" id="{0C814F62-144F-46EA-8689-CDADA5A51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10583</xdr:colOff>
      <xdr:row>4</xdr:row>
      <xdr:rowOff>105833</xdr:rowOff>
    </xdr:from>
    <xdr:to>
      <xdr:col>28</xdr:col>
      <xdr:colOff>0</xdr:colOff>
      <xdr:row>23</xdr:row>
      <xdr:rowOff>32809</xdr:rowOff>
    </xdr:to>
    <xdr:graphicFrame macro="">
      <xdr:nvGraphicFramePr>
        <xdr:cNvPr id="3" name="Gráfico 2">
          <a:extLst>
            <a:ext uri="{FF2B5EF4-FFF2-40B4-BE49-F238E27FC236}">
              <a16:creationId xmlns:a16="http://schemas.microsoft.com/office/drawing/2014/main" id="{1E0C663B-A16B-411F-8728-2FB3A5A6A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10583</xdr:colOff>
      <xdr:row>4</xdr:row>
      <xdr:rowOff>105833</xdr:rowOff>
    </xdr:from>
    <xdr:to>
      <xdr:col>43</xdr:col>
      <xdr:colOff>0</xdr:colOff>
      <xdr:row>23</xdr:row>
      <xdr:rowOff>32809</xdr:rowOff>
    </xdr:to>
    <xdr:graphicFrame macro="">
      <xdr:nvGraphicFramePr>
        <xdr:cNvPr id="4" name="Gráfico 2">
          <a:extLst>
            <a:ext uri="{FF2B5EF4-FFF2-40B4-BE49-F238E27FC236}">
              <a16:creationId xmlns:a16="http://schemas.microsoft.com/office/drawing/2014/main" id="{4050190E-8C8E-432E-B5D9-62249E076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44</xdr:col>
      <xdr:colOff>10583</xdr:colOff>
      <xdr:row>4</xdr:row>
      <xdr:rowOff>105833</xdr:rowOff>
    </xdr:from>
    <xdr:to>
      <xdr:col>57</xdr:col>
      <xdr:colOff>0</xdr:colOff>
      <xdr:row>23</xdr:row>
      <xdr:rowOff>32809</xdr:rowOff>
    </xdr:to>
    <xdr:graphicFrame macro="">
      <xdr:nvGraphicFramePr>
        <xdr:cNvPr id="5" name="Gráfico 2">
          <a:extLst>
            <a:ext uri="{FF2B5EF4-FFF2-40B4-BE49-F238E27FC236}">
              <a16:creationId xmlns:a16="http://schemas.microsoft.com/office/drawing/2014/main" id="{98D42565-5BB3-4DA8-A337-938A50F86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144780</xdr:colOff>
      <xdr:row>13</xdr:row>
      <xdr:rowOff>22860</xdr:rowOff>
    </xdr:from>
    <xdr:to>
      <xdr:col>6</xdr:col>
      <xdr:colOff>701358</xdr:colOff>
      <xdr:row>27</xdr:row>
      <xdr:rowOff>63857</xdr:rowOff>
    </xdr:to>
    <xdr:pic>
      <xdr:nvPicPr>
        <xdr:cNvPr id="2" name="Imagen 1">
          <a:extLst>
            <a:ext uri="{FF2B5EF4-FFF2-40B4-BE49-F238E27FC236}">
              <a16:creationId xmlns:a16="http://schemas.microsoft.com/office/drawing/2014/main" id="{6A5BA1C1-18AD-4037-AEF7-CBF9898A6512}"/>
            </a:ext>
          </a:extLst>
        </xdr:cNvPr>
        <xdr:cNvPicPr>
          <a:picLocks noChangeAspect="1"/>
        </xdr:cNvPicPr>
      </xdr:nvPicPr>
      <xdr:blipFill>
        <a:blip xmlns:r="http://schemas.openxmlformats.org/officeDocument/2006/relationships" r:embed="rId1"/>
        <a:stretch>
          <a:fillRect/>
        </a:stretch>
      </xdr:blipFill>
      <xdr:spPr>
        <a:xfrm>
          <a:off x="1059180" y="22860"/>
          <a:ext cx="7315518" cy="2601317"/>
        </a:xfrm>
        <a:prstGeom prst="rect">
          <a:avLst/>
        </a:prstGeom>
      </xdr:spPr>
    </xdr:pic>
    <xdr:clientData/>
  </xdr:twoCellAnchor>
  <xdr:twoCellAnchor editAs="oneCell">
    <xdr:from>
      <xdr:col>0</xdr:col>
      <xdr:colOff>746761</xdr:colOff>
      <xdr:row>47</xdr:row>
      <xdr:rowOff>178888</xdr:rowOff>
    </xdr:from>
    <xdr:to>
      <xdr:col>7</xdr:col>
      <xdr:colOff>525780</xdr:colOff>
      <xdr:row>62</xdr:row>
      <xdr:rowOff>137160</xdr:rowOff>
    </xdr:to>
    <xdr:pic>
      <xdr:nvPicPr>
        <xdr:cNvPr id="4" name="Imagen 3">
          <a:extLst>
            <a:ext uri="{FF2B5EF4-FFF2-40B4-BE49-F238E27FC236}">
              <a16:creationId xmlns:a16="http://schemas.microsoft.com/office/drawing/2014/main" id="{7C2B857C-F6C9-44B9-BC3E-ED2410AD5024}"/>
            </a:ext>
          </a:extLst>
        </xdr:cNvPr>
        <xdr:cNvPicPr>
          <a:picLocks noChangeAspect="1"/>
        </xdr:cNvPicPr>
      </xdr:nvPicPr>
      <xdr:blipFill>
        <a:blip xmlns:r="http://schemas.openxmlformats.org/officeDocument/2006/relationships" r:embed="rId2"/>
        <a:stretch>
          <a:fillRect/>
        </a:stretch>
      </xdr:blipFill>
      <xdr:spPr>
        <a:xfrm>
          <a:off x="746761" y="8789488"/>
          <a:ext cx="8122919" cy="2701472"/>
        </a:xfrm>
        <a:prstGeom prst="rect">
          <a:avLst/>
        </a:prstGeom>
      </xdr:spPr>
    </xdr:pic>
    <xdr:clientData/>
  </xdr:twoCellAnchor>
  <xdr:twoCellAnchor editAs="oneCell">
    <xdr:from>
      <xdr:col>1</xdr:col>
      <xdr:colOff>114300</xdr:colOff>
      <xdr:row>29</xdr:row>
      <xdr:rowOff>71039</xdr:rowOff>
    </xdr:from>
    <xdr:to>
      <xdr:col>7</xdr:col>
      <xdr:colOff>335280</xdr:colOff>
      <xdr:row>44</xdr:row>
      <xdr:rowOff>94675</xdr:rowOff>
    </xdr:to>
    <xdr:pic>
      <xdr:nvPicPr>
        <xdr:cNvPr id="5" name="Imagen 4">
          <a:extLst>
            <a:ext uri="{FF2B5EF4-FFF2-40B4-BE49-F238E27FC236}">
              <a16:creationId xmlns:a16="http://schemas.microsoft.com/office/drawing/2014/main" id="{BA53CF3E-CB51-4326-9EAF-95A54041F52A}"/>
            </a:ext>
          </a:extLst>
        </xdr:cNvPr>
        <xdr:cNvPicPr>
          <a:picLocks noChangeAspect="1"/>
        </xdr:cNvPicPr>
      </xdr:nvPicPr>
      <xdr:blipFill>
        <a:blip xmlns:r="http://schemas.openxmlformats.org/officeDocument/2006/relationships" r:embed="rId3"/>
        <a:stretch>
          <a:fillRect/>
        </a:stretch>
      </xdr:blipFill>
      <xdr:spPr>
        <a:xfrm>
          <a:off x="906780" y="5389799"/>
          <a:ext cx="7772400" cy="2766836"/>
        </a:xfrm>
        <a:prstGeom prst="rect">
          <a:avLst/>
        </a:prstGeom>
      </xdr:spPr>
    </xdr:pic>
    <xdr:clientData/>
  </xdr:twoCellAnchor>
  <xdr:twoCellAnchor editAs="oneCell">
    <xdr:from>
      <xdr:col>0</xdr:col>
      <xdr:colOff>541020</xdr:colOff>
      <xdr:row>65</xdr:row>
      <xdr:rowOff>146774</xdr:rowOff>
    </xdr:from>
    <xdr:to>
      <xdr:col>8</xdr:col>
      <xdr:colOff>43814</xdr:colOff>
      <xdr:row>80</xdr:row>
      <xdr:rowOff>182376</xdr:rowOff>
    </xdr:to>
    <xdr:pic>
      <xdr:nvPicPr>
        <xdr:cNvPr id="6" name="Imagen 5">
          <a:extLst>
            <a:ext uri="{FF2B5EF4-FFF2-40B4-BE49-F238E27FC236}">
              <a16:creationId xmlns:a16="http://schemas.microsoft.com/office/drawing/2014/main" id="{64D6D79D-249B-4922-BD95-FE05F2087ABB}"/>
            </a:ext>
          </a:extLst>
        </xdr:cNvPr>
        <xdr:cNvPicPr>
          <a:picLocks noChangeAspect="1"/>
        </xdr:cNvPicPr>
      </xdr:nvPicPr>
      <xdr:blipFill>
        <a:blip xmlns:r="http://schemas.openxmlformats.org/officeDocument/2006/relationships" r:embed="rId4"/>
        <a:stretch>
          <a:fillRect/>
        </a:stretch>
      </xdr:blipFill>
      <xdr:spPr>
        <a:xfrm>
          <a:off x="541020" y="12049214"/>
          <a:ext cx="8618219" cy="2778802"/>
        </a:xfrm>
        <a:prstGeom prst="rect">
          <a:avLst/>
        </a:prstGeom>
      </xdr:spPr>
    </xdr:pic>
    <xdr:clientData/>
  </xdr:twoCellAnchor>
  <xdr:twoCellAnchor editAs="oneCell">
    <xdr:from>
      <xdr:col>0</xdr:col>
      <xdr:colOff>388620</xdr:colOff>
      <xdr:row>84</xdr:row>
      <xdr:rowOff>11786</xdr:rowOff>
    </xdr:from>
    <xdr:to>
      <xdr:col>6</xdr:col>
      <xdr:colOff>726207</xdr:colOff>
      <xdr:row>99</xdr:row>
      <xdr:rowOff>56619</xdr:rowOff>
    </xdr:to>
    <xdr:pic>
      <xdr:nvPicPr>
        <xdr:cNvPr id="8" name="Imagen 7">
          <a:extLst>
            <a:ext uri="{FF2B5EF4-FFF2-40B4-BE49-F238E27FC236}">
              <a16:creationId xmlns:a16="http://schemas.microsoft.com/office/drawing/2014/main" id="{6C504DF7-441A-4520-91B5-9682A71469F0}"/>
            </a:ext>
          </a:extLst>
        </xdr:cNvPr>
        <xdr:cNvPicPr>
          <a:picLocks noChangeAspect="1"/>
        </xdr:cNvPicPr>
      </xdr:nvPicPr>
      <xdr:blipFill>
        <a:blip xmlns:r="http://schemas.openxmlformats.org/officeDocument/2006/relationships" r:embed="rId5"/>
        <a:stretch>
          <a:fillRect/>
        </a:stretch>
      </xdr:blipFill>
      <xdr:spPr>
        <a:xfrm>
          <a:off x="388620" y="15388946"/>
          <a:ext cx="7889007" cy="2788033"/>
        </a:xfrm>
        <a:prstGeom prst="rect">
          <a:avLst/>
        </a:prstGeom>
      </xdr:spPr>
    </xdr:pic>
    <xdr:clientData/>
  </xdr:twoCellAnchor>
  <xdr:twoCellAnchor editAs="oneCell">
    <xdr:from>
      <xdr:col>0</xdr:col>
      <xdr:colOff>0</xdr:colOff>
      <xdr:row>102</xdr:row>
      <xdr:rowOff>175260</xdr:rowOff>
    </xdr:from>
    <xdr:to>
      <xdr:col>8</xdr:col>
      <xdr:colOff>563211</xdr:colOff>
      <xdr:row>120</xdr:row>
      <xdr:rowOff>148054</xdr:rowOff>
    </xdr:to>
    <xdr:pic>
      <xdr:nvPicPr>
        <xdr:cNvPr id="9" name="Imagen 8">
          <a:extLst>
            <a:ext uri="{FF2B5EF4-FFF2-40B4-BE49-F238E27FC236}">
              <a16:creationId xmlns:a16="http://schemas.microsoft.com/office/drawing/2014/main" id="{40C34D1F-8DE7-4FB5-B93B-766E544D4EC2}"/>
            </a:ext>
          </a:extLst>
        </xdr:cNvPr>
        <xdr:cNvPicPr>
          <a:picLocks noChangeAspect="1"/>
        </xdr:cNvPicPr>
      </xdr:nvPicPr>
      <xdr:blipFill>
        <a:blip xmlns:r="http://schemas.openxmlformats.org/officeDocument/2006/relationships" r:embed="rId6"/>
        <a:stretch>
          <a:fillRect/>
        </a:stretch>
      </xdr:blipFill>
      <xdr:spPr>
        <a:xfrm>
          <a:off x="0" y="18844260"/>
          <a:ext cx="9699591" cy="326463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
  <sheetViews>
    <sheetView view="pageBreakPreview" topLeftCell="A6" zoomScale="80" zoomScaleNormal="100" zoomScaleSheetLayoutView="80" workbookViewId="0">
      <selection activeCell="J9" sqref="J9"/>
    </sheetView>
  </sheetViews>
  <sheetFormatPr baseColWidth="10" defaultColWidth="11.42578125" defaultRowHeight="14.25" x14ac:dyDescent="0.2"/>
  <cols>
    <col min="1" max="1" width="1.5703125" style="14" customWidth="1"/>
    <col min="2" max="2" width="11.85546875" style="17" customWidth="1"/>
    <col min="3" max="3" width="12.28515625" style="17" customWidth="1"/>
    <col min="4" max="4" width="15.140625" style="17" customWidth="1"/>
    <col min="5" max="5" width="14.5703125" style="17" customWidth="1"/>
    <col min="6" max="6" width="16.28515625" style="17" customWidth="1"/>
    <col min="7" max="7" width="43.28515625" style="17" customWidth="1"/>
    <col min="8" max="8" width="13.42578125" style="17" bestFit="1" customWidth="1"/>
    <col min="9" max="9" width="13.42578125" style="17" customWidth="1"/>
    <col min="10" max="10" width="15.7109375" style="17" customWidth="1"/>
    <col min="11" max="11" width="17.85546875" style="17" customWidth="1"/>
    <col min="12" max="12" width="12" style="17" customWidth="1"/>
    <col min="13" max="13" width="11.42578125" style="17"/>
    <col min="14" max="14" width="3.85546875" style="14" customWidth="1"/>
    <col min="15" max="16384" width="11.42578125" style="17"/>
  </cols>
  <sheetData>
    <row r="1" spans="1:14" s="14" customFormat="1" ht="18" customHeight="1" x14ac:dyDescent="0.2">
      <c r="A1" s="12" t="s">
        <v>25</v>
      </c>
      <c r="B1" s="75"/>
      <c r="C1" s="75"/>
      <c r="D1" s="76" t="s">
        <v>26</v>
      </c>
      <c r="E1" s="75"/>
      <c r="F1" s="75"/>
      <c r="G1" s="75"/>
      <c r="H1" s="75"/>
      <c r="I1" s="75"/>
      <c r="J1" s="75"/>
      <c r="K1" s="75"/>
      <c r="L1" s="75" t="s">
        <v>27</v>
      </c>
      <c r="M1" s="75"/>
      <c r="N1" s="13" t="s">
        <v>28</v>
      </c>
    </row>
    <row r="2" spans="1:14" s="14" customFormat="1" ht="18" customHeight="1" x14ac:dyDescent="0.2">
      <c r="A2" s="12" t="s">
        <v>29</v>
      </c>
      <c r="B2" s="75"/>
      <c r="C2" s="75"/>
      <c r="D2" s="75"/>
      <c r="E2" s="75"/>
      <c r="F2" s="75"/>
      <c r="G2" s="75"/>
      <c r="H2" s="75"/>
      <c r="I2" s="75"/>
      <c r="J2" s="75"/>
      <c r="K2" s="75"/>
      <c r="L2" s="75" t="s">
        <v>30</v>
      </c>
      <c r="M2" s="75"/>
      <c r="N2" s="13" t="s">
        <v>31</v>
      </c>
    </row>
    <row r="3" spans="1:14" s="14" customFormat="1" ht="27" customHeight="1" x14ac:dyDescent="0.2">
      <c r="A3" s="12" t="s">
        <v>32</v>
      </c>
      <c r="B3" s="75"/>
      <c r="C3" s="75"/>
      <c r="D3" s="75" t="s">
        <v>33</v>
      </c>
      <c r="E3" s="75"/>
      <c r="F3" s="75"/>
      <c r="G3" s="75"/>
      <c r="H3" s="75"/>
      <c r="I3" s="75"/>
      <c r="J3" s="75"/>
      <c r="K3" s="75"/>
      <c r="L3" s="75" t="s">
        <v>34</v>
      </c>
      <c r="M3" s="75"/>
      <c r="N3" s="13" t="s">
        <v>35</v>
      </c>
    </row>
    <row r="4" spans="1:14" s="14" customFormat="1" ht="18" customHeight="1" x14ac:dyDescent="0.2">
      <c r="A4" s="12" t="s">
        <v>36</v>
      </c>
      <c r="B4" s="75"/>
      <c r="C4" s="75"/>
      <c r="D4" s="75"/>
      <c r="E4" s="75"/>
      <c r="F4" s="75"/>
      <c r="G4" s="75"/>
      <c r="H4" s="75"/>
      <c r="I4" s="75"/>
      <c r="J4" s="75"/>
      <c r="K4" s="75"/>
      <c r="L4" s="75" t="s">
        <v>37</v>
      </c>
      <c r="M4" s="75"/>
      <c r="N4" s="13" t="s">
        <v>38</v>
      </c>
    </row>
    <row r="5" spans="1:14" s="14" customFormat="1" ht="6.75" customHeight="1" x14ac:dyDescent="0.2">
      <c r="A5" s="12" t="s">
        <v>39</v>
      </c>
      <c r="B5" s="15" t="s">
        <v>40</v>
      </c>
      <c r="C5" s="15"/>
      <c r="D5" s="16"/>
      <c r="E5" s="16"/>
      <c r="F5" s="16"/>
      <c r="G5" s="16"/>
      <c r="H5" s="16"/>
      <c r="I5" s="16"/>
      <c r="J5" s="16"/>
      <c r="K5" s="16"/>
      <c r="L5" s="16"/>
      <c r="M5" s="16"/>
      <c r="N5" s="13" t="s">
        <v>41</v>
      </c>
    </row>
    <row r="6" spans="1:14" s="14" customFormat="1" ht="5.25" customHeight="1" thickBot="1" x14ac:dyDescent="0.25">
      <c r="A6" s="12" t="s">
        <v>42</v>
      </c>
      <c r="B6" s="15" t="s">
        <v>43</v>
      </c>
      <c r="C6" s="15"/>
      <c r="D6" s="16"/>
      <c r="E6" s="16"/>
      <c r="F6" s="16"/>
      <c r="G6" s="16"/>
      <c r="H6" s="16"/>
      <c r="I6" s="16"/>
      <c r="J6" s="16"/>
      <c r="K6" s="16"/>
      <c r="L6" s="16"/>
      <c r="M6" s="16"/>
      <c r="N6" s="13" t="s">
        <v>44</v>
      </c>
    </row>
    <row r="7" spans="1:14" ht="20.25" customHeight="1" thickBot="1" x14ac:dyDescent="0.25">
      <c r="B7" s="72" t="s">
        <v>45</v>
      </c>
      <c r="C7" s="73"/>
      <c r="D7" s="73"/>
      <c r="E7" s="73"/>
      <c r="F7" s="73"/>
      <c r="G7" s="73"/>
      <c r="H7" s="73"/>
      <c r="I7" s="73"/>
      <c r="J7" s="73"/>
      <c r="K7" s="73"/>
      <c r="L7" s="73"/>
      <c r="M7" s="74"/>
      <c r="N7" s="13" t="s">
        <v>46</v>
      </c>
    </row>
    <row r="8" spans="1:14" ht="45.75" customHeight="1" thickBot="1" x14ac:dyDescent="0.25">
      <c r="B8" s="18" t="s">
        <v>47</v>
      </c>
      <c r="C8" s="19" t="s">
        <v>48</v>
      </c>
      <c r="D8" s="19" t="s">
        <v>49</v>
      </c>
      <c r="E8" s="19" t="s">
        <v>50</v>
      </c>
      <c r="F8" s="19" t="s">
        <v>51</v>
      </c>
      <c r="G8" s="19" t="s">
        <v>52</v>
      </c>
      <c r="H8" s="19" t="s">
        <v>53</v>
      </c>
      <c r="I8" s="19" t="s">
        <v>54</v>
      </c>
      <c r="J8" s="19" t="s">
        <v>55</v>
      </c>
      <c r="K8" s="19" t="s">
        <v>56</v>
      </c>
      <c r="L8" s="19" t="s">
        <v>57</v>
      </c>
      <c r="M8" s="20" t="s">
        <v>58</v>
      </c>
      <c r="N8" s="21"/>
    </row>
    <row r="9" spans="1:14" s="26" customFormat="1" ht="178.5" customHeight="1" x14ac:dyDescent="0.25">
      <c r="A9" s="16"/>
      <c r="B9" s="22">
        <v>1</v>
      </c>
      <c r="C9" s="23">
        <v>44302</v>
      </c>
      <c r="D9" s="24" t="s">
        <v>59</v>
      </c>
      <c r="E9" s="24" t="s">
        <v>60</v>
      </c>
      <c r="F9" s="24" t="s">
        <v>32</v>
      </c>
      <c r="G9" s="24" t="s">
        <v>61</v>
      </c>
      <c r="H9" s="24" t="s">
        <v>43</v>
      </c>
      <c r="I9" s="24" t="s">
        <v>35</v>
      </c>
      <c r="J9" s="23">
        <v>44377</v>
      </c>
      <c r="K9" s="23" t="s">
        <v>62</v>
      </c>
      <c r="L9" s="23">
        <v>44377</v>
      </c>
      <c r="M9" s="25" t="s">
        <v>43</v>
      </c>
      <c r="N9" s="16"/>
    </row>
    <row r="10" spans="1:14" s="26" customFormat="1" ht="99.75" x14ac:dyDescent="0.25">
      <c r="A10" s="16"/>
      <c r="B10" s="27">
        <v>1</v>
      </c>
      <c r="C10" s="28">
        <v>44351</v>
      </c>
      <c r="D10" s="29" t="s">
        <v>63</v>
      </c>
      <c r="E10" s="29" t="s">
        <v>64</v>
      </c>
      <c r="F10" s="24" t="s">
        <v>32</v>
      </c>
      <c r="G10" s="29" t="s">
        <v>65</v>
      </c>
      <c r="H10" s="24" t="s">
        <v>40</v>
      </c>
      <c r="I10" s="24" t="s">
        <v>35</v>
      </c>
      <c r="J10" s="28">
        <v>44355</v>
      </c>
      <c r="K10" s="29" t="s">
        <v>66</v>
      </c>
      <c r="L10" s="28">
        <v>44355</v>
      </c>
      <c r="M10" s="25" t="s">
        <v>40</v>
      </c>
      <c r="N10" s="16"/>
    </row>
    <row r="11" spans="1:14" s="26" customFormat="1" x14ac:dyDescent="0.25">
      <c r="A11" s="16"/>
      <c r="B11" s="30"/>
      <c r="C11" s="31"/>
      <c r="D11" s="31"/>
      <c r="E11" s="31"/>
      <c r="F11" s="31"/>
      <c r="G11" s="31"/>
      <c r="H11" s="24"/>
      <c r="I11" s="24"/>
      <c r="J11" s="31"/>
      <c r="K11" s="31"/>
      <c r="L11" s="31"/>
      <c r="M11" s="25"/>
      <c r="N11" s="16"/>
    </row>
    <row r="12" spans="1:14" s="26" customFormat="1" x14ac:dyDescent="0.25">
      <c r="A12" s="16"/>
      <c r="B12" s="30"/>
      <c r="C12" s="31"/>
      <c r="D12" s="31"/>
      <c r="E12" s="31"/>
      <c r="F12" s="31"/>
      <c r="G12" s="31"/>
      <c r="H12" s="24"/>
      <c r="I12" s="24"/>
      <c r="J12" s="31"/>
      <c r="K12" s="31"/>
      <c r="L12" s="31"/>
      <c r="M12" s="25"/>
      <c r="N12" s="16"/>
    </row>
    <row r="13" spans="1:14" s="26" customFormat="1" x14ac:dyDescent="0.25">
      <c r="A13" s="16"/>
      <c r="B13" s="30"/>
      <c r="C13" s="31"/>
      <c r="D13" s="31"/>
      <c r="E13" s="31"/>
      <c r="F13" s="31"/>
      <c r="G13" s="31"/>
      <c r="H13" s="24"/>
      <c r="I13" s="24"/>
      <c r="J13" s="31"/>
      <c r="K13" s="31"/>
      <c r="L13" s="31"/>
      <c r="M13" s="25"/>
      <c r="N13" s="16"/>
    </row>
    <row r="14" spans="1:14" s="26" customFormat="1" x14ac:dyDescent="0.25">
      <c r="A14" s="16"/>
      <c r="B14" s="30"/>
      <c r="C14" s="31"/>
      <c r="D14" s="31"/>
      <c r="E14" s="31"/>
      <c r="F14" s="31"/>
      <c r="G14" s="31"/>
      <c r="H14" s="24"/>
      <c r="I14" s="24"/>
      <c r="J14" s="31"/>
      <c r="K14" s="31"/>
      <c r="L14" s="31"/>
      <c r="M14" s="25"/>
      <c r="N14" s="16"/>
    </row>
    <row r="15" spans="1:14" s="26" customFormat="1" x14ac:dyDescent="0.25">
      <c r="A15" s="16"/>
      <c r="B15" s="30"/>
      <c r="C15" s="31"/>
      <c r="D15" s="31"/>
      <c r="E15" s="31"/>
      <c r="F15" s="31"/>
      <c r="G15" s="31"/>
      <c r="H15" s="24"/>
      <c r="I15" s="24"/>
      <c r="J15" s="31"/>
      <c r="K15" s="31"/>
      <c r="L15" s="31"/>
      <c r="M15" s="25"/>
      <c r="N15" s="16"/>
    </row>
    <row r="16" spans="1:14" s="26" customFormat="1" x14ac:dyDescent="0.25">
      <c r="A16" s="16"/>
      <c r="B16" s="30"/>
      <c r="C16" s="31"/>
      <c r="D16" s="31"/>
      <c r="E16" s="31"/>
      <c r="F16" s="31"/>
      <c r="G16" s="31"/>
      <c r="H16" s="24"/>
      <c r="I16" s="24"/>
      <c r="J16" s="31"/>
      <c r="K16" s="31"/>
      <c r="L16" s="31"/>
      <c r="M16" s="25"/>
      <c r="N16" s="16"/>
    </row>
    <row r="17" spans="1:14" s="26" customFormat="1" x14ac:dyDescent="0.25">
      <c r="A17" s="16"/>
      <c r="B17" s="30"/>
      <c r="C17" s="31"/>
      <c r="D17" s="31"/>
      <c r="E17" s="31"/>
      <c r="F17" s="31"/>
      <c r="G17" s="31"/>
      <c r="H17" s="24"/>
      <c r="I17" s="24"/>
      <c r="J17" s="31"/>
      <c r="K17" s="31"/>
      <c r="L17" s="31"/>
      <c r="M17" s="25"/>
      <c r="N17" s="16"/>
    </row>
    <row r="18" spans="1:14" s="26" customFormat="1" x14ac:dyDescent="0.25">
      <c r="A18" s="16"/>
      <c r="B18" s="30"/>
      <c r="C18" s="31"/>
      <c r="D18" s="31"/>
      <c r="E18" s="31"/>
      <c r="F18" s="31"/>
      <c r="G18" s="31"/>
      <c r="H18" s="24"/>
      <c r="I18" s="24"/>
      <c r="J18" s="31"/>
      <c r="K18" s="31"/>
      <c r="L18" s="31"/>
      <c r="M18" s="25"/>
      <c r="N18" s="16"/>
    </row>
    <row r="19" spans="1:14" s="26" customFormat="1" x14ac:dyDescent="0.25">
      <c r="A19" s="16"/>
      <c r="B19" s="30"/>
      <c r="C19" s="31"/>
      <c r="D19" s="31"/>
      <c r="E19" s="31"/>
      <c r="F19" s="31"/>
      <c r="G19" s="31"/>
      <c r="H19" s="24"/>
      <c r="I19" s="24"/>
      <c r="J19" s="31"/>
      <c r="K19" s="31"/>
      <c r="L19" s="31"/>
      <c r="M19" s="25"/>
      <c r="N19" s="16"/>
    </row>
    <row r="20" spans="1:14" s="26" customFormat="1" x14ac:dyDescent="0.25">
      <c r="A20" s="16"/>
      <c r="B20" s="30"/>
      <c r="C20" s="31"/>
      <c r="D20" s="31"/>
      <c r="E20" s="31"/>
      <c r="F20" s="31"/>
      <c r="G20" s="31"/>
      <c r="H20" s="24"/>
      <c r="I20" s="24"/>
      <c r="J20" s="31"/>
      <c r="K20" s="31"/>
      <c r="L20" s="31"/>
      <c r="M20" s="25"/>
      <c r="N20" s="16"/>
    </row>
    <row r="21" spans="1:14" s="26" customFormat="1" ht="15" x14ac:dyDescent="0.25">
      <c r="A21" s="16"/>
      <c r="B21" s="32"/>
      <c r="C21" s="31"/>
      <c r="D21" s="31"/>
      <c r="E21" s="31"/>
      <c r="F21" s="31"/>
      <c r="G21" s="31"/>
      <c r="H21" s="24"/>
      <c r="I21" s="24"/>
      <c r="J21" s="31"/>
      <c r="K21" s="31"/>
      <c r="L21" s="31"/>
      <c r="M21" s="25"/>
      <c r="N21" s="16"/>
    </row>
    <row r="22" spans="1:14" s="26" customFormat="1" x14ac:dyDescent="0.25">
      <c r="A22" s="16"/>
      <c r="B22" s="30"/>
      <c r="C22" s="31"/>
      <c r="D22" s="31"/>
      <c r="E22" s="31"/>
      <c r="F22" s="31"/>
      <c r="G22" s="31"/>
      <c r="H22" s="24"/>
      <c r="I22" s="24"/>
      <c r="J22" s="31"/>
      <c r="K22" s="31"/>
      <c r="L22" s="31"/>
      <c r="M22" s="25"/>
      <c r="N22" s="16"/>
    </row>
    <row r="23" spans="1:14" s="26" customFormat="1" x14ac:dyDescent="0.25">
      <c r="A23" s="16"/>
      <c r="B23" s="30"/>
      <c r="C23" s="31"/>
      <c r="D23" s="31"/>
      <c r="E23" s="31"/>
      <c r="F23" s="31"/>
      <c r="G23" s="31"/>
      <c r="H23" s="24"/>
      <c r="I23" s="24"/>
      <c r="J23" s="31"/>
      <c r="K23" s="31"/>
      <c r="L23" s="31"/>
      <c r="M23" s="25"/>
      <c r="N23" s="16"/>
    </row>
    <row r="24" spans="1:14" s="26" customFormat="1" x14ac:dyDescent="0.25">
      <c r="A24" s="16"/>
      <c r="B24" s="30"/>
      <c r="C24" s="31"/>
      <c r="D24" s="31"/>
      <c r="E24" s="31"/>
      <c r="F24" s="31"/>
      <c r="G24" s="31"/>
      <c r="H24" s="24"/>
      <c r="I24" s="24"/>
      <c r="J24" s="31"/>
      <c r="K24" s="31"/>
      <c r="L24" s="31"/>
      <c r="M24" s="25"/>
      <c r="N24" s="16"/>
    </row>
    <row r="25" spans="1:14" s="26" customFormat="1" x14ac:dyDescent="0.25">
      <c r="A25" s="16"/>
      <c r="B25" s="30"/>
      <c r="C25" s="31"/>
      <c r="D25" s="31"/>
      <c r="E25" s="31"/>
      <c r="F25" s="31"/>
      <c r="G25" s="31"/>
      <c r="H25" s="24"/>
      <c r="I25" s="24"/>
      <c r="J25" s="31"/>
      <c r="K25" s="31"/>
      <c r="L25" s="31"/>
      <c r="M25" s="25"/>
      <c r="N25" s="16"/>
    </row>
    <row r="26" spans="1:14" s="26" customFormat="1" ht="15" thickBot="1" x14ac:dyDescent="0.3">
      <c r="A26" s="16"/>
      <c r="B26" s="33"/>
      <c r="C26" s="34"/>
      <c r="D26" s="34"/>
      <c r="E26" s="34"/>
      <c r="F26" s="34"/>
      <c r="G26" s="34"/>
      <c r="H26" s="35"/>
      <c r="I26" s="36"/>
      <c r="J26" s="34"/>
      <c r="K26" s="34"/>
      <c r="L26" s="34"/>
      <c r="M26" s="37"/>
      <c r="N26" s="16"/>
    </row>
  </sheetData>
  <mergeCells count="8">
    <mergeCell ref="B7:M7"/>
    <mergeCell ref="B1:C4"/>
    <mergeCell ref="D1:K2"/>
    <mergeCell ref="L1:M1"/>
    <mergeCell ref="L2:M2"/>
    <mergeCell ref="D3:K4"/>
    <mergeCell ref="L3:M3"/>
    <mergeCell ref="L4:M4"/>
  </mergeCells>
  <conditionalFormatting sqref="M9:M26">
    <cfRule type="containsText" dxfId="1" priority="1" operator="containsText" text="No">
      <formula>NOT(ISERROR(SEARCH("No",M9)))</formula>
    </cfRule>
    <cfRule type="containsText" dxfId="0" priority="2" operator="containsText" text="Sí">
      <formula>NOT(ISERROR(SEARCH("Sí",M9)))</formula>
    </cfRule>
  </conditionalFormatting>
  <dataValidations count="4">
    <dataValidation type="list" allowBlank="1" showInputMessage="1" showErrorMessage="1" sqref="H9:H26 M9:M26" xr:uid="{00000000-0002-0000-0000-000000000000}">
      <formula1>$B$5:$B$6</formula1>
    </dataValidation>
    <dataValidation type="list" allowBlank="1" showInputMessage="1" showErrorMessage="1" sqref="I9:I26" xr:uid="{00000000-0002-0000-0000-000001000000}">
      <formula1>$N$1:$N$7</formula1>
    </dataValidation>
    <dataValidation type="list" allowBlank="1" showInputMessage="1" showErrorMessage="1" sqref="F9:F10" xr:uid="{00000000-0002-0000-0000-000002000000}">
      <formula1>$A$1:$A$6</formula1>
    </dataValidation>
    <dataValidation type="list" allowBlank="1" showInputMessage="1" showErrorMessage="1" sqref="F11:F26" xr:uid="{00000000-0002-0000-0000-000003000000}">
      <formula1>$C$1:$C$6</formula1>
    </dataValidation>
  </dataValidations>
  <pageMargins left="0.7" right="0.7" top="0.75" bottom="0.75" header="0.3" footer="0.3"/>
  <pageSetup scale="44"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6"/>
  <sheetViews>
    <sheetView workbookViewId="0">
      <selection activeCell="B8" sqref="B8"/>
    </sheetView>
  </sheetViews>
  <sheetFormatPr baseColWidth="10" defaultRowHeight="15" x14ac:dyDescent="0.25"/>
  <sheetData>
    <row r="1" spans="1:8" ht="17.25" x14ac:dyDescent="0.3">
      <c r="F1" s="8" t="s">
        <v>17</v>
      </c>
    </row>
    <row r="3" spans="1:8" ht="25.5" x14ac:dyDescent="0.25">
      <c r="A3" s="1" t="s">
        <v>0</v>
      </c>
      <c r="B3" s="1" t="s">
        <v>1</v>
      </c>
      <c r="C3" s="1" t="s">
        <v>2</v>
      </c>
      <c r="D3" s="1" t="s">
        <v>3</v>
      </c>
      <c r="F3" s="1" t="s">
        <v>1</v>
      </c>
      <c r="G3" s="1" t="s">
        <v>2</v>
      </c>
      <c r="H3" s="1" t="s">
        <v>3</v>
      </c>
    </row>
    <row r="4" spans="1:8" x14ac:dyDescent="0.25">
      <c r="A4" s="2" t="s">
        <v>4</v>
      </c>
      <c r="B4" s="3">
        <v>0</v>
      </c>
      <c r="C4" s="3">
        <v>0</v>
      </c>
      <c r="D4" s="4">
        <v>1</v>
      </c>
      <c r="F4" s="3"/>
      <c r="G4" s="3"/>
      <c r="H4" s="4"/>
    </row>
    <row r="5" spans="1:8" x14ac:dyDescent="0.25">
      <c r="A5" s="2" t="s">
        <v>5</v>
      </c>
      <c r="B5" s="3">
        <v>0</v>
      </c>
      <c r="C5" s="3">
        <v>0</v>
      </c>
      <c r="D5" s="4">
        <v>1</v>
      </c>
      <c r="F5" s="3"/>
      <c r="G5" s="3"/>
      <c r="H5" s="4"/>
    </row>
    <row r="6" spans="1:8" x14ac:dyDescent="0.25">
      <c r="A6" s="2" t="s">
        <v>6</v>
      </c>
      <c r="B6" s="3">
        <v>0</v>
      </c>
      <c r="C6" s="3">
        <v>0</v>
      </c>
      <c r="D6" s="4">
        <v>1</v>
      </c>
      <c r="F6" s="3"/>
      <c r="G6" s="3"/>
      <c r="H6" s="4"/>
    </row>
    <row r="7" spans="1:8" x14ac:dyDescent="0.25">
      <c r="A7" s="2" t="s">
        <v>7</v>
      </c>
      <c r="B7" s="3">
        <v>1</v>
      </c>
      <c r="C7" s="3">
        <v>0</v>
      </c>
      <c r="D7" s="4">
        <f t="shared" ref="D7:D16" si="0">C7/B7</f>
        <v>0</v>
      </c>
      <c r="F7" s="3"/>
      <c r="G7" s="3"/>
      <c r="H7" s="4"/>
    </row>
    <row r="8" spans="1:8" x14ac:dyDescent="0.25">
      <c r="A8" s="2" t="s">
        <v>8</v>
      </c>
      <c r="B8" s="3">
        <v>0</v>
      </c>
      <c r="C8" s="3">
        <v>0</v>
      </c>
      <c r="D8" s="4">
        <v>1</v>
      </c>
      <c r="F8" s="3"/>
      <c r="G8" s="3"/>
      <c r="H8" s="4"/>
    </row>
    <row r="9" spans="1:8" x14ac:dyDescent="0.25">
      <c r="A9" s="2" t="s">
        <v>9</v>
      </c>
      <c r="B9" s="3">
        <v>1</v>
      </c>
      <c r="C9" s="3">
        <v>2</v>
      </c>
      <c r="D9" s="4">
        <f t="shared" si="0"/>
        <v>2</v>
      </c>
      <c r="F9" s="3">
        <f>SUM(B4:B9)</f>
        <v>2</v>
      </c>
      <c r="G9" s="3">
        <f>SUM(C4:C9)</f>
        <v>2</v>
      </c>
      <c r="H9" s="4">
        <f t="shared" ref="H9:H16" si="1">G9/F9</f>
        <v>1</v>
      </c>
    </row>
    <row r="10" spans="1:8" x14ac:dyDescent="0.25">
      <c r="A10" s="2" t="s">
        <v>10</v>
      </c>
      <c r="B10" s="3"/>
      <c r="C10" s="3"/>
      <c r="D10" s="4" t="e">
        <f t="shared" si="0"/>
        <v>#DIV/0!</v>
      </c>
      <c r="F10" s="3"/>
      <c r="G10" s="3"/>
      <c r="H10" s="4"/>
    </row>
    <row r="11" spans="1:8" x14ac:dyDescent="0.25">
      <c r="A11" s="2" t="s">
        <v>11</v>
      </c>
      <c r="B11" s="3"/>
      <c r="C11" s="3"/>
      <c r="D11" s="4" t="e">
        <f t="shared" si="0"/>
        <v>#DIV/0!</v>
      </c>
      <c r="F11" s="3"/>
      <c r="G11" s="3"/>
      <c r="H11" s="4"/>
    </row>
    <row r="12" spans="1:8" x14ac:dyDescent="0.25">
      <c r="A12" s="2" t="s">
        <v>12</v>
      </c>
      <c r="B12" s="3"/>
      <c r="C12" s="3"/>
      <c r="D12" s="4" t="e">
        <f t="shared" si="0"/>
        <v>#DIV/0!</v>
      </c>
      <c r="F12" s="3"/>
      <c r="G12" s="3"/>
      <c r="H12" s="4"/>
    </row>
    <row r="13" spans="1:8" x14ac:dyDescent="0.25">
      <c r="A13" s="2" t="s">
        <v>13</v>
      </c>
      <c r="B13" s="3"/>
      <c r="C13" s="3"/>
      <c r="D13" s="4" t="e">
        <f t="shared" si="0"/>
        <v>#DIV/0!</v>
      </c>
      <c r="F13" s="3"/>
      <c r="G13" s="3"/>
      <c r="H13" s="4"/>
    </row>
    <row r="14" spans="1:8" x14ac:dyDescent="0.25">
      <c r="A14" s="2" t="s">
        <v>14</v>
      </c>
      <c r="B14" s="3"/>
      <c r="C14" s="3"/>
      <c r="D14" s="4" t="e">
        <f t="shared" si="0"/>
        <v>#DIV/0!</v>
      </c>
      <c r="F14" s="3"/>
      <c r="G14" s="3"/>
      <c r="H14" s="4"/>
    </row>
    <row r="15" spans="1:8" x14ac:dyDescent="0.25">
      <c r="A15" s="2" t="s">
        <v>15</v>
      </c>
      <c r="B15" s="3"/>
      <c r="C15" s="3"/>
      <c r="D15" s="4" t="e">
        <f t="shared" si="0"/>
        <v>#DIV/0!</v>
      </c>
      <c r="F15" s="3"/>
      <c r="G15" s="3"/>
      <c r="H15" s="4"/>
    </row>
    <row r="16" spans="1:8" x14ac:dyDescent="0.25">
      <c r="A16" s="5" t="s">
        <v>16</v>
      </c>
      <c r="B16" s="6">
        <f>SUM(B4:B15)</f>
        <v>2</v>
      </c>
      <c r="C16" s="6">
        <f>SUM(C4:C15)</f>
        <v>2</v>
      </c>
      <c r="D16" s="7">
        <f t="shared" si="0"/>
        <v>1</v>
      </c>
      <c r="F16" s="6">
        <f>SUM(B10:B15)</f>
        <v>0</v>
      </c>
      <c r="G16" s="6">
        <f>SUM(C10:C15)</f>
        <v>0</v>
      </c>
      <c r="H16" s="4" t="e">
        <f t="shared" si="1"/>
        <v>#DIV/0!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J5:Q21"/>
  <sheetViews>
    <sheetView topLeftCell="C4" workbookViewId="0">
      <selection activeCell="P9" sqref="P9"/>
    </sheetView>
  </sheetViews>
  <sheetFormatPr baseColWidth="10" defaultRowHeight="15" x14ac:dyDescent="0.25"/>
  <cols>
    <col min="11" max="11" width="25.7109375" customWidth="1"/>
  </cols>
  <sheetData>
    <row r="5" spans="10:17" ht="17.25" x14ac:dyDescent="0.3">
      <c r="J5" s="8" t="s">
        <v>18</v>
      </c>
      <c r="K5" s="8"/>
    </row>
    <row r="6" spans="10:17" x14ac:dyDescent="0.25">
      <c r="J6" s="11" t="s">
        <v>24</v>
      </c>
      <c r="K6" s="11"/>
    </row>
    <row r="8" spans="10:17" ht="25.5" x14ac:dyDescent="0.25">
      <c r="J8" s="1" t="s">
        <v>0</v>
      </c>
      <c r="K8" s="1" t="s">
        <v>22</v>
      </c>
      <c r="L8" s="1" t="s">
        <v>1</v>
      </c>
      <c r="M8" s="1" t="s">
        <v>20</v>
      </c>
      <c r="N8" s="1" t="s">
        <v>21</v>
      </c>
      <c r="O8" s="1" t="s">
        <v>19</v>
      </c>
      <c r="P8" s="1" t="s">
        <v>2</v>
      </c>
      <c r="Q8" s="1"/>
    </row>
    <row r="9" spans="10:17" x14ac:dyDescent="0.25">
      <c r="J9" s="2" t="s">
        <v>4</v>
      </c>
      <c r="K9" s="2"/>
      <c r="L9" s="3">
        <v>0</v>
      </c>
      <c r="M9" s="3"/>
      <c r="N9" s="3"/>
      <c r="O9" s="3"/>
      <c r="P9" s="3"/>
      <c r="Q9" s="4"/>
    </row>
    <row r="10" spans="10:17" x14ac:dyDescent="0.25">
      <c r="J10" s="2" t="s">
        <v>5</v>
      </c>
      <c r="K10" s="2"/>
      <c r="L10" s="3">
        <v>0</v>
      </c>
      <c r="M10" s="3"/>
      <c r="N10" s="3"/>
      <c r="O10" s="3"/>
      <c r="P10" s="3"/>
      <c r="Q10" s="4"/>
    </row>
    <row r="11" spans="10:17" x14ac:dyDescent="0.25">
      <c r="J11" s="2" t="s">
        <v>6</v>
      </c>
      <c r="K11" s="2"/>
      <c r="L11" s="3">
        <v>0</v>
      </c>
      <c r="M11" s="3"/>
      <c r="N11" s="3"/>
      <c r="O11" s="3"/>
      <c r="P11" s="3"/>
      <c r="Q11" s="4"/>
    </row>
    <row r="12" spans="10:17" x14ac:dyDescent="0.25">
      <c r="J12" s="2" t="s">
        <v>7</v>
      </c>
      <c r="K12" s="2" t="s">
        <v>23</v>
      </c>
      <c r="L12" s="3">
        <v>1</v>
      </c>
      <c r="M12" s="9">
        <v>44302</v>
      </c>
      <c r="N12" s="9">
        <v>44377</v>
      </c>
      <c r="O12" s="10">
        <f>+N12-M12</f>
        <v>75</v>
      </c>
      <c r="P12" s="3">
        <v>0</v>
      </c>
      <c r="Q12" s="4"/>
    </row>
    <row r="13" spans="10:17" x14ac:dyDescent="0.25">
      <c r="J13" s="2" t="s">
        <v>8</v>
      </c>
      <c r="K13" s="2"/>
      <c r="L13" s="3">
        <v>0</v>
      </c>
      <c r="M13" s="3"/>
      <c r="N13" s="3"/>
      <c r="O13" s="3"/>
      <c r="P13" s="3"/>
      <c r="Q13" s="4"/>
    </row>
    <row r="14" spans="10:17" x14ac:dyDescent="0.25">
      <c r="J14" s="2" t="s">
        <v>9</v>
      </c>
      <c r="K14" s="2" t="s">
        <v>23</v>
      </c>
      <c r="L14" s="3">
        <v>1</v>
      </c>
      <c r="M14" s="9">
        <v>44355</v>
      </c>
      <c r="N14" s="9">
        <v>44355</v>
      </c>
      <c r="O14" s="10">
        <f>+N14-M14</f>
        <v>0</v>
      </c>
      <c r="P14" s="3">
        <v>1</v>
      </c>
      <c r="Q14" s="4"/>
    </row>
    <row r="15" spans="10:17" x14ac:dyDescent="0.25">
      <c r="J15" s="2" t="s">
        <v>10</v>
      </c>
      <c r="K15" s="2"/>
      <c r="L15" s="3"/>
      <c r="M15" s="3"/>
      <c r="N15" s="3"/>
      <c r="O15" s="3"/>
      <c r="P15" s="3"/>
      <c r="Q15" s="4"/>
    </row>
    <row r="16" spans="10:17" x14ac:dyDescent="0.25">
      <c r="J16" s="2" t="s">
        <v>11</v>
      </c>
      <c r="K16" s="2"/>
      <c r="L16" s="3"/>
      <c r="M16" s="3"/>
      <c r="N16" s="3"/>
      <c r="O16" s="3"/>
      <c r="P16" s="3"/>
      <c r="Q16" s="4"/>
    </row>
    <row r="17" spans="10:17" x14ac:dyDescent="0.25">
      <c r="J17" s="2" t="s">
        <v>12</v>
      </c>
      <c r="K17" s="2"/>
      <c r="L17" s="3"/>
      <c r="M17" s="3"/>
      <c r="N17" s="3"/>
      <c r="O17" s="3"/>
      <c r="P17" s="3"/>
      <c r="Q17" s="4"/>
    </row>
    <row r="18" spans="10:17" x14ac:dyDescent="0.25">
      <c r="J18" s="2" t="s">
        <v>13</v>
      </c>
      <c r="K18" s="2"/>
      <c r="L18" s="3"/>
      <c r="M18" s="3"/>
      <c r="N18" s="3"/>
      <c r="O18" s="3"/>
      <c r="P18" s="3"/>
      <c r="Q18" s="4"/>
    </row>
    <row r="19" spans="10:17" x14ac:dyDescent="0.25">
      <c r="J19" s="2" t="s">
        <v>14</v>
      </c>
      <c r="K19" s="2"/>
      <c r="L19" s="3"/>
      <c r="M19" s="3"/>
      <c r="N19" s="3"/>
      <c r="O19" s="3"/>
      <c r="P19" s="3"/>
      <c r="Q19" s="4"/>
    </row>
    <row r="20" spans="10:17" x14ac:dyDescent="0.25">
      <c r="J20" s="2" t="s">
        <v>15</v>
      </c>
      <c r="K20" s="2"/>
      <c r="L20" s="3"/>
      <c r="M20" s="3"/>
      <c r="N20" s="3"/>
      <c r="O20" s="3"/>
      <c r="P20" s="3"/>
      <c r="Q20" s="4"/>
    </row>
    <row r="21" spans="10:17" x14ac:dyDescent="0.25">
      <c r="J21" s="5" t="s">
        <v>16</v>
      </c>
      <c r="K21" s="5"/>
      <c r="L21" s="6">
        <f>SUM(L9:L20)</f>
        <v>2</v>
      </c>
      <c r="M21" s="6"/>
      <c r="N21" s="6"/>
      <c r="O21" s="6"/>
      <c r="P21" s="6">
        <f>SUM(P9:P20)</f>
        <v>1</v>
      </c>
      <c r="Q21" s="7"/>
    </row>
  </sheetData>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BG41"/>
  <sheetViews>
    <sheetView showGridLines="0" tabSelected="1" topLeftCell="L31" zoomScale="90" zoomScaleNormal="90" workbookViewId="0">
      <selection activeCell="AF32" sqref="AF32:AQ32"/>
    </sheetView>
  </sheetViews>
  <sheetFormatPr baseColWidth="10" defaultColWidth="14.140625" defaultRowHeight="12.75" x14ac:dyDescent="0.2"/>
  <cols>
    <col min="1" max="1" width="14.140625" style="38"/>
    <col min="2" max="2" width="6.28515625" style="38" bestFit="1" customWidth="1"/>
    <col min="3" max="3" width="7.28515625" style="47" bestFit="1" customWidth="1"/>
    <col min="4" max="4" width="7.28515625" style="48" bestFit="1" customWidth="1"/>
    <col min="5" max="5" width="8.7109375" style="38" bestFit="1" customWidth="1"/>
    <col min="6" max="7" width="5.28515625" style="38" customWidth="1"/>
    <col min="8" max="9" width="5.28515625" style="47" customWidth="1"/>
    <col min="10" max="10" width="5.28515625" style="49" customWidth="1"/>
    <col min="11" max="13" width="5.28515625" style="38" customWidth="1"/>
    <col min="14" max="14" width="15.140625" style="38" customWidth="1"/>
    <col min="15" max="15" width="5.28515625" style="38" customWidth="1"/>
    <col min="16" max="19" width="5.85546875" style="38" bestFit="1" customWidth="1"/>
    <col min="20" max="22" width="5.28515625" style="38" customWidth="1"/>
    <col min="23" max="23" width="5.28515625" style="40" customWidth="1"/>
    <col min="24" max="24" width="5.28515625" style="38" customWidth="1"/>
    <col min="25" max="25" width="5.28515625" style="51" customWidth="1"/>
    <col min="26" max="27" width="5.28515625" style="38" customWidth="1"/>
    <col min="28" max="28" width="14.7109375" style="38" customWidth="1"/>
    <col min="29" max="29" width="5.42578125" style="38" customWidth="1"/>
    <col min="30" max="33" width="5.85546875" style="38" bestFit="1" customWidth="1"/>
    <col min="34" max="36" width="5.28515625" style="38" customWidth="1"/>
    <col min="37" max="37" width="5.28515625" style="40" customWidth="1"/>
    <col min="38" max="38" width="5.28515625" style="38" customWidth="1"/>
    <col min="39" max="39" width="5.28515625" style="51" customWidth="1"/>
    <col min="40" max="41" width="5.28515625" style="38" customWidth="1"/>
    <col min="42" max="42" width="8.5703125" style="38" customWidth="1"/>
    <col min="43" max="43" width="14.7109375" style="38" customWidth="1"/>
    <col min="44" max="44" width="5.42578125" style="38" customWidth="1"/>
    <col min="45" max="48" width="5.85546875" style="38" customWidth="1"/>
    <col min="49" max="49" width="9.85546875" style="38" customWidth="1"/>
    <col min="50" max="50" width="7.140625" style="38" customWidth="1"/>
    <col min="51" max="51" width="8.140625" style="38" customWidth="1"/>
    <col min="52" max="52" width="5.28515625" style="40" customWidth="1"/>
    <col min="53" max="53" width="5.85546875" style="38" bestFit="1" customWidth="1"/>
    <col min="54" max="54" width="5.28515625" style="51" customWidth="1"/>
    <col min="55" max="56" width="5.28515625" style="38" customWidth="1"/>
    <col min="57" max="57" width="14.7109375" style="38" customWidth="1"/>
    <col min="58" max="58" width="14.140625" style="38" customWidth="1"/>
    <col min="59" max="16384" width="14.140625" style="38"/>
  </cols>
  <sheetData>
    <row r="2" spans="1:59" ht="15.75" x14ac:dyDescent="0.2">
      <c r="B2" s="105" t="s">
        <v>67</v>
      </c>
      <c r="C2" s="105"/>
      <c r="D2" s="105"/>
      <c r="E2" s="105"/>
      <c r="F2" s="105"/>
      <c r="G2" s="105"/>
      <c r="H2" s="105"/>
      <c r="I2" s="105"/>
      <c r="J2" s="105"/>
      <c r="K2" s="105"/>
      <c r="L2" s="105"/>
      <c r="M2" s="105"/>
      <c r="N2" s="105"/>
      <c r="O2" s="39"/>
      <c r="P2" s="105" t="s">
        <v>68</v>
      </c>
      <c r="Q2" s="105"/>
      <c r="R2" s="105"/>
      <c r="S2" s="105"/>
      <c r="T2" s="105"/>
      <c r="U2" s="105"/>
      <c r="V2" s="105"/>
      <c r="W2" s="105"/>
      <c r="X2" s="105"/>
      <c r="Y2" s="105"/>
      <c r="Z2" s="105"/>
      <c r="AA2" s="105"/>
      <c r="AB2" s="105"/>
      <c r="AD2" s="105" t="s">
        <v>69</v>
      </c>
      <c r="AE2" s="105"/>
      <c r="AF2" s="105"/>
      <c r="AG2" s="105"/>
      <c r="AH2" s="105"/>
      <c r="AI2" s="105"/>
      <c r="AJ2" s="105"/>
      <c r="AK2" s="105"/>
      <c r="AL2" s="105"/>
      <c r="AM2" s="105"/>
      <c r="AN2" s="105"/>
      <c r="AO2" s="105"/>
      <c r="AP2" s="105"/>
      <c r="AQ2" s="105"/>
      <c r="AR2" s="40"/>
      <c r="AS2" s="105" t="s">
        <v>70</v>
      </c>
      <c r="AT2" s="105"/>
      <c r="AU2" s="105"/>
      <c r="AV2" s="105"/>
      <c r="AW2" s="105"/>
      <c r="AX2" s="105"/>
      <c r="AY2" s="105"/>
      <c r="AZ2" s="105"/>
      <c r="BA2" s="105"/>
      <c r="BB2" s="105"/>
      <c r="BC2" s="105"/>
      <c r="BD2" s="105"/>
      <c r="BE2" s="105"/>
      <c r="BF2" s="40"/>
      <c r="BG2" s="40"/>
    </row>
    <row r="3" spans="1:59" x14ac:dyDescent="0.2">
      <c r="A3" s="38">
        <v>0</v>
      </c>
      <c r="B3" s="93" t="s">
        <v>71</v>
      </c>
      <c r="C3" s="106"/>
      <c r="D3" s="106"/>
      <c r="E3" s="106"/>
      <c r="F3" s="106"/>
      <c r="G3" s="107"/>
      <c r="H3" s="93" t="s">
        <v>72</v>
      </c>
      <c r="I3" s="106"/>
      <c r="J3" s="106"/>
      <c r="K3" s="106"/>
      <c r="L3" s="106"/>
      <c r="M3" s="107"/>
      <c r="N3" s="41" t="s">
        <v>73</v>
      </c>
      <c r="O3" s="42"/>
      <c r="P3" s="41" t="s">
        <v>74</v>
      </c>
      <c r="Q3" s="41" t="s">
        <v>75</v>
      </c>
      <c r="R3" s="41" t="s">
        <v>76</v>
      </c>
      <c r="S3" s="41" t="s">
        <v>77</v>
      </c>
      <c r="T3" s="41" t="s">
        <v>78</v>
      </c>
      <c r="U3" s="41" t="s">
        <v>79</v>
      </c>
      <c r="V3" s="41" t="s">
        <v>80</v>
      </c>
      <c r="W3" s="41" t="s">
        <v>81</v>
      </c>
      <c r="X3" s="41" t="s">
        <v>82</v>
      </c>
      <c r="Y3" s="41" t="s">
        <v>83</v>
      </c>
      <c r="Z3" s="41" t="s">
        <v>84</v>
      </c>
      <c r="AA3" s="41" t="s">
        <v>85</v>
      </c>
      <c r="AB3" s="41" t="s">
        <v>86</v>
      </c>
      <c r="AD3" s="41" t="s">
        <v>74</v>
      </c>
      <c r="AE3" s="41" t="s">
        <v>75</v>
      </c>
      <c r="AF3" s="41" t="s">
        <v>76</v>
      </c>
      <c r="AG3" s="41" t="s">
        <v>77</v>
      </c>
      <c r="AH3" s="41" t="s">
        <v>78</v>
      </c>
      <c r="AI3" s="41" t="s">
        <v>79</v>
      </c>
      <c r="AJ3" s="41" t="s">
        <v>80</v>
      </c>
      <c r="AK3" s="41" t="s">
        <v>81</v>
      </c>
      <c r="AL3" s="41" t="s">
        <v>82</v>
      </c>
      <c r="AM3" s="41" t="s">
        <v>83</v>
      </c>
      <c r="AN3" s="41" t="s">
        <v>84</v>
      </c>
      <c r="AO3" s="41" t="s">
        <v>85</v>
      </c>
      <c r="AP3" s="41" t="s">
        <v>16</v>
      </c>
      <c r="AQ3" s="41" t="s">
        <v>86</v>
      </c>
      <c r="AS3" s="41" t="s">
        <v>74</v>
      </c>
      <c r="AT3" s="41" t="s">
        <v>75</v>
      </c>
      <c r="AU3" s="41" t="s">
        <v>76</v>
      </c>
      <c r="AV3" s="41" t="s">
        <v>77</v>
      </c>
      <c r="AW3" s="41" t="s">
        <v>78</v>
      </c>
      <c r="AX3" s="41" t="s">
        <v>79</v>
      </c>
      <c r="AY3" s="41" t="s">
        <v>80</v>
      </c>
      <c r="AZ3" s="41" t="s">
        <v>81</v>
      </c>
      <c r="BA3" s="41" t="s">
        <v>82</v>
      </c>
      <c r="BB3" s="41" t="s">
        <v>83</v>
      </c>
      <c r="BC3" s="41" t="s">
        <v>84</v>
      </c>
      <c r="BD3" s="41" t="s">
        <v>85</v>
      </c>
      <c r="BE3" s="41" t="s">
        <v>86</v>
      </c>
    </row>
    <row r="4" spans="1:59" x14ac:dyDescent="0.2">
      <c r="B4" s="99">
        <f>+'Eficacia de cierre'!H9</f>
        <v>1</v>
      </c>
      <c r="C4" s="100"/>
      <c r="D4" s="100"/>
      <c r="E4" s="100"/>
      <c r="F4" s="100"/>
      <c r="G4" s="101"/>
      <c r="H4" s="99">
        <v>0</v>
      </c>
      <c r="I4" s="100"/>
      <c r="J4" s="100"/>
      <c r="K4" s="100"/>
      <c r="L4" s="100"/>
      <c r="M4" s="101"/>
      <c r="N4" s="43">
        <v>1</v>
      </c>
      <c r="O4" s="44"/>
      <c r="P4" s="52">
        <v>0</v>
      </c>
      <c r="Q4" s="45">
        <v>0</v>
      </c>
      <c r="R4" s="45">
        <v>0</v>
      </c>
      <c r="S4" s="45">
        <f>+'Tiempo de respuesta'!P12</f>
        <v>0</v>
      </c>
      <c r="T4" s="45">
        <v>0</v>
      </c>
      <c r="U4" s="45">
        <f>+'Tiempo de respuesta'!P14</f>
        <v>1</v>
      </c>
      <c r="V4" s="45">
        <v>0</v>
      </c>
      <c r="W4" s="45"/>
      <c r="X4" s="45"/>
      <c r="Y4" s="45"/>
      <c r="Z4" s="45"/>
      <c r="AA4" s="45"/>
      <c r="AB4" s="45" t="s">
        <v>96</v>
      </c>
      <c r="AD4" s="45">
        <f>+'Eficacia de cierre'!B4</f>
        <v>0</v>
      </c>
      <c r="AE4" s="45">
        <f>+'Eficacia de cierre'!B5</f>
        <v>0</v>
      </c>
      <c r="AF4" s="45">
        <f>+'Eficacia de cierre'!B6</f>
        <v>0</v>
      </c>
      <c r="AG4" s="45">
        <f>+'Eficacia de cierre'!B7</f>
        <v>1</v>
      </c>
      <c r="AH4" s="45">
        <f>+'Eficacia de cierre'!B8</f>
        <v>0</v>
      </c>
      <c r="AI4" s="45">
        <f>+'Eficacia de cierre'!B9</f>
        <v>1</v>
      </c>
      <c r="AJ4" s="45">
        <f>+'Eficacia de cierre'!B10</f>
        <v>0</v>
      </c>
      <c r="AK4" s="45">
        <f>+'Eficacia de cierre'!B11</f>
        <v>0</v>
      </c>
      <c r="AL4" s="45">
        <f>+'Eficacia de cierre'!B12</f>
        <v>0</v>
      </c>
      <c r="AM4" s="45">
        <f>+'Eficacia de cierre'!B13</f>
        <v>0</v>
      </c>
      <c r="AN4" s="45">
        <f>+'Eficacia de cierre'!B14</f>
        <v>0</v>
      </c>
      <c r="AO4" s="45">
        <f>+'Eficacia de cierre'!B15</f>
        <v>0</v>
      </c>
      <c r="AP4" s="45">
        <f>SUM(AD4:AO4)</f>
        <v>2</v>
      </c>
      <c r="AQ4" s="45">
        <v>13</v>
      </c>
      <c r="AS4" s="46">
        <f>+OTIF!E6</f>
        <v>0.84000000000000008</v>
      </c>
      <c r="AT4" s="46">
        <f>+OTIF!F6</f>
        <v>0.84000000000000008</v>
      </c>
      <c r="AU4" s="46">
        <f>+OTIF!F7</f>
        <v>0.81</v>
      </c>
      <c r="AV4" s="46">
        <f>+OTIF!F9</f>
        <v>0.83</v>
      </c>
      <c r="AW4" s="46">
        <f>+OTIF!F10</f>
        <v>0.9</v>
      </c>
      <c r="AX4" s="46">
        <f>+OTIF!F11</f>
        <v>0.83</v>
      </c>
      <c r="AY4" s="46" t="e">
        <f>+OTIF!#REF!</f>
        <v>#REF!</v>
      </c>
      <c r="AZ4" s="46">
        <f>+OTIF!F12</f>
        <v>0</v>
      </c>
      <c r="BA4" s="46">
        <f>+OTIF!F13</f>
        <v>0</v>
      </c>
      <c r="BB4" s="46">
        <f>+OTIF!F14</f>
        <v>0</v>
      </c>
      <c r="BC4" s="46">
        <f>+OTIF!F15</f>
        <v>0</v>
      </c>
      <c r="BD4" s="46">
        <f>+OTIF!F16</f>
        <v>0</v>
      </c>
      <c r="BE4" s="46">
        <v>0.79</v>
      </c>
    </row>
    <row r="5" spans="1:59" x14ac:dyDescent="0.2">
      <c r="R5" s="38" t="s">
        <v>95</v>
      </c>
    </row>
    <row r="25" spans="2:57" ht="15" x14ac:dyDescent="0.2">
      <c r="B25" s="102" t="s">
        <v>87</v>
      </c>
      <c r="C25" s="103"/>
      <c r="D25" s="103"/>
      <c r="E25" s="103"/>
      <c r="F25" s="103"/>
      <c r="G25" s="103"/>
      <c r="H25" s="103"/>
      <c r="I25" s="103"/>
      <c r="J25" s="103"/>
      <c r="K25" s="103"/>
      <c r="L25" s="103"/>
      <c r="M25" s="103"/>
      <c r="N25" s="104"/>
      <c r="P25" s="102" t="s">
        <v>87</v>
      </c>
      <c r="Q25" s="103"/>
      <c r="R25" s="103"/>
      <c r="S25" s="103"/>
      <c r="T25" s="103"/>
      <c r="U25" s="103"/>
      <c r="V25" s="103"/>
      <c r="W25" s="103"/>
      <c r="X25" s="103"/>
      <c r="Y25" s="103"/>
      <c r="Z25" s="103"/>
      <c r="AA25" s="103"/>
      <c r="AB25" s="104"/>
      <c r="AD25" s="102" t="s">
        <v>87</v>
      </c>
      <c r="AE25" s="103"/>
      <c r="AF25" s="103"/>
      <c r="AG25" s="103"/>
      <c r="AH25" s="103"/>
      <c r="AI25" s="103"/>
      <c r="AJ25" s="103"/>
      <c r="AK25" s="103"/>
      <c r="AL25" s="103"/>
      <c r="AM25" s="103"/>
      <c r="AN25" s="103"/>
      <c r="AO25" s="103"/>
      <c r="AP25" s="103"/>
      <c r="AQ25" s="104"/>
      <c r="AS25" s="102" t="s">
        <v>87</v>
      </c>
      <c r="AT25" s="103"/>
      <c r="AU25" s="103"/>
      <c r="AV25" s="103"/>
      <c r="AW25" s="103"/>
      <c r="AX25" s="103"/>
      <c r="AY25" s="103"/>
      <c r="AZ25" s="103"/>
      <c r="BA25" s="103"/>
      <c r="BB25" s="103"/>
      <c r="BC25" s="103"/>
      <c r="BD25" s="103"/>
      <c r="BE25" s="104"/>
    </row>
    <row r="26" spans="2:57" ht="96" customHeight="1" x14ac:dyDescent="0.2">
      <c r="B26" s="81" t="s">
        <v>71</v>
      </c>
      <c r="C26" s="81"/>
      <c r="D26" s="98" t="s">
        <v>121</v>
      </c>
      <c r="E26" s="98"/>
      <c r="F26" s="98"/>
      <c r="G26" s="98"/>
      <c r="H26" s="98"/>
      <c r="I26" s="98"/>
      <c r="J26" s="98"/>
      <c r="K26" s="98"/>
      <c r="L26" s="98"/>
      <c r="M26" s="98"/>
      <c r="N26" s="98"/>
      <c r="P26" s="81" t="s">
        <v>4</v>
      </c>
      <c r="Q26" s="81"/>
      <c r="R26" s="82" t="s">
        <v>122</v>
      </c>
      <c r="S26" s="83"/>
      <c r="T26" s="83"/>
      <c r="U26" s="83"/>
      <c r="V26" s="83"/>
      <c r="W26" s="83"/>
      <c r="X26" s="83"/>
      <c r="Y26" s="83"/>
      <c r="Z26" s="83"/>
      <c r="AA26" s="83"/>
      <c r="AB26" s="84"/>
      <c r="AD26" s="81" t="s">
        <v>4</v>
      </c>
      <c r="AE26" s="81"/>
      <c r="AF26" s="82" t="s">
        <v>111</v>
      </c>
      <c r="AG26" s="83"/>
      <c r="AH26" s="83"/>
      <c r="AI26" s="83"/>
      <c r="AJ26" s="83"/>
      <c r="AK26" s="83"/>
      <c r="AL26" s="83"/>
      <c r="AM26" s="83"/>
      <c r="AN26" s="83"/>
      <c r="AO26" s="83"/>
      <c r="AP26" s="83"/>
      <c r="AQ26" s="84"/>
      <c r="AS26" s="81" t="s">
        <v>4</v>
      </c>
      <c r="AT26" s="93"/>
      <c r="AU26" s="97" t="s">
        <v>115</v>
      </c>
      <c r="AV26" s="97"/>
      <c r="AW26" s="97"/>
      <c r="AX26" s="97"/>
      <c r="AY26" s="97"/>
      <c r="AZ26" s="97"/>
      <c r="BA26" s="97"/>
      <c r="BB26" s="97"/>
      <c r="BC26" s="97"/>
      <c r="BD26" s="97"/>
      <c r="BE26" s="97"/>
    </row>
    <row r="27" spans="2:57" ht="105.75" customHeight="1" x14ac:dyDescent="0.2">
      <c r="B27" s="81" t="s">
        <v>88</v>
      </c>
      <c r="C27" s="81"/>
      <c r="D27" s="98"/>
      <c r="E27" s="98"/>
      <c r="F27" s="98"/>
      <c r="G27" s="98"/>
      <c r="H27" s="98"/>
      <c r="I27" s="98"/>
      <c r="J27" s="98"/>
      <c r="K27" s="98"/>
      <c r="L27" s="98"/>
      <c r="M27" s="98"/>
      <c r="N27" s="98"/>
      <c r="P27" s="81" t="s">
        <v>5</v>
      </c>
      <c r="Q27" s="81"/>
      <c r="R27" s="82" t="s">
        <v>123</v>
      </c>
      <c r="S27" s="83"/>
      <c r="T27" s="83"/>
      <c r="U27" s="83"/>
      <c r="V27" s="83"/>
      <c r="W27" s="83"/>
      <c r="X27" s="83"/>
      <c r="Y27" s="83"/>
      <c r="Z27" s="83"/>
      <c r="AA27" s="83"/>
      <c r="AB27" s="84"/>
      <c r="AD27" s="81" t="s">
        <v>5</v>
      </c>
      <c r="AE27" s="81"/>
      <c r="AF27" s="82" t="s">
        <v>112</v>
      </c>
      <c r="AG27" s="83"/>
      <c r="AH27" s="83"/>
      <c r="AI27" s="83"/>
      <c r="AJ27" s="83"/>
      <c r="AK27" s="83"/>
      <c r="AL27" s="83"/>
      <c r="AM27" s="83"/>
      <c r="AN27" s="83"/>
      <c r="AO27" s="83"/>
      <c r="AP27" s="83"/>
      <c r="AQ27" s="84"/>
      <c r="AS27" s="81" t="s">
        <v>5</v>
      </c>
      <c r="AT27" s="93"/>
      <c r="AU27" s="97" t="s">
        <v>116</v>
      </c>
      <c r="AV27" s="97"/>
      <c r="AW27" s="97"/>
      <c r="AX27" s="97"/>
      <c r="AY27" s="97"/>
      <c r="AZ27" s="97"/>
      <c r="BA27" s="97"/>
      <c r="BB27" s="97"/>
      <c r="BC27" s="97"/>
      <c r="BD27" s="97"/>
      <c r="BE27" s="97"/>
    </row>
    <row r="28" spans="2:57" ht="96" customHeight="1" x14ac:dyDescent="0.2">
      <c r="B28" s="95"/>
      <c r="C28" s="95"/>
      <c r="D28" s="96"/>
      <c r="E28" s="96"/>
      <c r="F28" s="96"/>
      <c r="G28" s="96"/>
      <c r="H28" s="96"/>
      <c r="I28" s="96"/>
      <c r="J28" s="96"/>
      <c r="K28" s="96"/>
      <c r="L28" s="96"/>
      <c r="M28" s="96"/>
      <c r="N28" s="96"/>
      <c r="P28" s="81" t="s">
        <v>6</v>
      </c>
      <c r="Q28" s="81"/>
      <c r="R28" s="82" t="s">
        <v>124</v>
      </c>
      <c r="S28" s="83"/>
      <c r="T28" s="83"/>
      <c r="U28" s="83"/>
      <c r="V28" s="83"/>
      <c r="W28" s="83"/>
      <c r="X28" s="83"/>
      <c r="Y28" s="83"/>
      <c r="Z28" s="83"/>
      <c r="AA28" s="83"/>
      <c r="AB28" s="84"/>
      <c r="AD28" s="81" t="s">
        <v>6</v>
      </c>
      <c r="AE28" s="81"/>
      <c r="AF28" s="82" t="s">
        <v>129</v>
      </c>
      <c r="AG28" s="83"/>
      <c r="AH28" s="83"/>
      <c r="AI28" s="83"/>
      <c r="AJ28" s="83"/>
      <c r="AK28" s="83"/>
      <c r="AL28" s="83"/>
      <c r="AM28" s="83"/>
      <c r="AN28" s="83"/>
      <c r="AO28" s="83"/>
      <c r="AP28" s="83"/>
      <c r="AQ28" s="84"/>
      <c r="AS28" s="81" t="s">
        <v>6</v>
      </c>
      <c r="AT28" s="93"/>
      <c r="AU28" s="94" t="s">
        <v>117</v>
      </c>
      <c r="AV28" s="94"/>
      <c r="AW28" s="94"/>
      <c r="AX28" s="94"/>
      <c r="AY28" s="94"/>
      <c r="AZ28" s="94"/>
      <c r="BA28" s="94"/>
      <c r="BB28" s="94"/>
      <c r="BC28" s="94"/>
      <c r="BD28" s="94"/>
      <c r="BE28" s="94"/>
    </row>
    <row r="29" spans="2:57" ht="141.6" customHeight="1" x14ac:dyDescent="0.2">
      <c r="B29" s="95"/>
      <c r="C29" s="95"/>
      <c r="D29" s="96"/>
      <c r="E29" s="96"/>
      <c r="F29" s="96"/>
      <c r="G29" s="96"/>
      <c r="H29" s="96"/>
      <c r="I29" s="96"/>
      <c r="J29" s="96"/>
      <c r="K29" s="96"/>
      <c r="L29" s="96"/>
      <c r="M29" s="96"/>
      <c r="N29" s="96"/>
      <c r="P29" s="81" t="s">
        <v>7</v>
      </c>
      <c r="Q29" s="81"/>
      <c r="R29" s="82" t="s">
        <v>125</v>
      </c>
      <c r="S29" s="83"/>
      <c r="T29" s="83"/>
      <c r="U29" s="83"/>
      <c r="V29" s="83"/>
      <c r="W29" s="83"/>
      <c r="X29" s="83"/>
      <c r="Y29" s="83"/>
      <c r="Z29" s="83"/>
      <c r="AA29" s="83"/>
      <c r="AB29" s="84"/>
      <c r="AD29" s="81" t="s">
        <v>7</v>
      </c>
      <c r="AE29" s="81"/>
      <c r="AF29" s="88" t="s">
        <v>130</v>
      </c>
      <c r="AG29" s="86"/>
      <c r="AH29" s="86"/>
      <c r="AI29" s="86"/>
      <c r="AJ29" s="86"/>
      <c r="AK29" s="86"/>
      <c r="AL29" s="86"/>
      <c r="AM29" s="86"/>
      <c r="AN29" s="86"/>
      <c r="AO29" s="86"/>
      <c r="AP29" s="86"/>
      <c r="AQ29" s="87"/>
      <c r="AS29" s="81" t="s">
        <v>7</v>
      </c>
      <c r="AT29" s="93"/>
      <c r="AU29" s="94" t="s">
        <v>118</v>
      </c>
      <c r="AV29" s="94"/>
      <c r="AW29" s="94"/>
      <c r="AX29" s="94"/>
      <c r="AY29" s="94"/>
      <c r="AZ29" s="94"/>
      <c r="BA29" s="94"/>
      <c r="BB29" s="94"/>
      <c r="BC29" s="94"/>
      <c r="BD29" s="94"/>
      <c r="BE29" s="94"/>
    </row>
    <row r="30" spans="2:57" ht="143.44999999999999" customHeight="1" x14ac:dyDescent="0.2">
      <c r="B30" s="80"/>
      <c r="C30" s="80"/>
      <c r="D30" s="38"/>
      <c r="H30" s="38"/>
      <c r="I30" s="38"/>
      <c r="J30" s="38"/>
      <c r="P30" s="81" t="s">
        <v>8</v>
      </c>
      <c r="Q30" s="81"/>
      <c r="R30" s="82" t="s">
        <v>126</v>
      </c>
      <c r="S30" s="83"/>
      <c r="T30" s="83"/>
      <c r="U30" s="83"/>
      <c r="V30" s="83"/>
      <c r="W30" s="83"/>
      <c r="X30" s="83"/>
      <c r="Y30" s="83"/>
      <c r="Z30" s="83"/>
      <c r="AA30" s="83"/>
      <c r="AB30" s="84"/>
      <c r="AD30" s="81" t="s">
        <v>8</v>
      </c>
      <c r="AE30" s="81"/>
      <c r="AF30" s="82" t="s">
        <v>131</v>
      </c>
      <c r="AG30" s="83"/>
      <c r="AH30" s="83"/>
      <c r="AI30" s="83"/>
      <c r="AJ30" s="83"/>
      <c r="AK30" s="83"/>
      <c r="AL30" s="83"/>
      <c r="AM30" s="83"/>
      <c r="AN30" s="83"/>
      <c r="AO30" s="83"/>
      <c r="AP30" s="83"/>
      <c r="AQ30" s="84"/>
      <c r="AS30" s="81" t="s">
        <v>8</v>
      </c>
      <c r="AT30" s="81"/>
      <c r="AU30" s="89" t="s">
        <v>119</v>
      </c>
      <c r="AV30" s="90"/>
      <c r="AW30" s="90"/>
      <c r="AX30" s="90"/>
      <c r="AY30" s="90"/>
      <c r="AZ30" s="90"/>
      <c r="BA30" s="90"/>
      <c r="BB30" s="90"/>
      <c r="BC30" s="90"/>
      <c r="BD30" s="90"/>
      <c r="BE30" s="91"/>
    </row>
    <row r="31" spans="2:57" ht="108.6" customHeight="1" x14ac:dyDescent="0.2">
      <c r="B31" s="80"/>
      <c r="C31" s="80"/>
      <c r="D31" s="92"/>
      <c r="E31" s="92"/>
      <c r="F31" s="92"/>
      <c r="G31" s="92"/>
      <c r="H31" s="92"/>
      <c r="I31" s="92"/>
      <c r="J31" s="92"/>
      <c r="K31" s="92"/>
      <c r="L31" s="92"/>
      <c r="M31" s="92"/>
      <c r="N31" s="92"/>
      <c r="P31" s="81" t="s">
        <v>9</v>
      </c>
      <c r="Q31" s="81"/>
      <c r="R31" s="82" t="s">
        <v>127</v>
      </c>
      <c r="S31" s="83"/>
      <c r="T31" s="83"/>
      <c r="U31" s="83"/>
      <c r="V31" s="83"/>
      <c r="W31" s="83"/>
      <c r="X31" s="83"/>
      <c r="Y31" s="83"/>
      <c r="Z31" s="83"/>
      <c r="AA31" s="83"/>
      <c r="AB31" s="84"/>
      <c r="AD31" s="81" t="s">
        <v>9</v>
      </c>
      <c r="AE31" s="81"/>
      <c r="AF31" s="88" t="s">
        <v>128</v>
      </c>
      <c r="AG31" s="86"/>
      <c r="AH31" s="86"/>
      <c r="AI31" s="86"/>
      <c r="AJ31" s="86"/>
      <c r="AK31" s="86"/>
      <c r="AL31" s="86"/>
      <c r="AM31" s="86"/>
      <c r="AN31" s="86"/>
      <c r="AO31" s="86"/>
      <c r="AP31" s="86"/>
      <c r="AQ31" s="87"/>
      <c r="AS31" s="81" t="s">
        <v>9</v>
      </c>
      <c r="AT31" s="81"/>
      <c r="AU31" s="77" t="s">
        <v>120</v>
      </c>
      <c r="AV31" s="78"/>
      <c r="AW31" s="78"/>
      <c r="AX31" s="78"/>
      <c r="AY31" s="78"/>
      <c r="AZ31" s="78"/>
      <c r="BA31" s="78"/>
      <c r="BB31" s="78"/>
      <c r="BC31" s="78"/>
      <c r="BD31" s="78"/>
      <c r="BE31" s="79"/>
    </row>
    <row r="32" spans="2:57" ht="111.6" customHeight="1" x14ac:dyDescent="0.2">
      <c r="B32" s="80"/>
      <c r="C32" s="80"/>
      <c r="D32" s="40"/>
      <c r="E32" s="40"/>
      <c r="F32" s="40"/>
      <c r="G32" s="40"/>
      <c r="H32" s="40"/>
      <c r="I32" s="40"/>
      <c r="J32" s="40"/>
      <c r="K32" s="40"/>
      <c r="L32" s="40"/>
      <c r="M32" s="40"/>
      <c r="N32" s="40"/>
      <c r="P32" s="81" t="s">
        <v>10</v>
      </c>
      <c r="Q32" s="81"/>
      <c r="R32" s="82" t="s">
        <v>113</v>
      </c>
      <c r="S32" s="83"/>
      <c r="T32" s="83"/>
      <c r="U32" s="83"/>
      <c r="V32" s="83"/>
      <c r="W32" s="83"/>
      <c r="X32" s="83"/>
      <c r="Y32" s="83"/>
      <c r="Z32" s="83"/>
      <c r="AA32" s="83"/>
      <c r="AB32" s="84"/>
      <c r="AD32" s="81" t="s">
        <v>10</v>
      </c>
      <c r="AE32" s="81"/>
      <c r="AF32" s="82" t="s">
        <v>132</v>
      </c>
      <c r="AG32" s="83"/>
      <c r="AH32" s="83"/>
      <c r="AI32" s="83"/>
      <c r="AJ32" s="83"/>
      <c r="AK32" s="83"/>
      <c r="AL32" s="83"/>
      <c r="AM32" s="83"/>
      <c r="AN32" s="83"/>
      <c r="AO32" s="83"/>
      <c r="AP32" s="83"/>
      <c r="AQ32" s="84"/>
      <c r="AS32" s="81" t="s">
        <v>10</v>
      </c>
      <c r="AT32" s="81"/>
      <c r="AU32" s="77" t="s">
        <v>89</v>
      </c>
      <c r="AV32" s="78"/>
      <c r="AW32" s="78"/>
      <c r="AX32" s="78"/>
      <c r="AY32" s="78"/>
      <c r="AZ32" s="78"/>
      <c r="BA32" s="78"/>
      <c r="BB32" s="78"/>
      <c r="BC32" s="78"/>
      <c r="BD32" s="78"/>
      <c r="BE32" s="79"/>
    </row>
    <row r="33" spans="2:57" ht="150.6" customHeight="1" x14ac:dyDescent="0.2">
      <c r="B33" s="80"/>
      <c r="C33" s="80"/>
      <c r="D33" s="40"/>
      <c r="E33" s="40"/>
      <c r="F33" s="40"/>
      <c r="G33" s="40"/>
      <c r="H33" s="40"/>
      <c r="I33" s="40"/>
      <c r="J33" s="40"/>
      <c r="K33" s="40"/>
      <c r="L33" s="40"/>
      <c r="M33" s="40"/>
      <c r="N33" s="40"/>
      <c r="P33" s="81" t="s">
        <v>11</v>
      </c>
      <c r="Q33" s="81"/>
      <c r="R33" s="82"/>
      <c r="S33" s="83"/>
      <c r="T33" s="83"/>
      <c r="U33" s="83"/>
      <c r="V33" s="83"/>
      <c r="W33" s="83"/>
      <c r="X33" s="83"/>
      <c r="Y33" s="83"/>
      <c r="Z33" s="83"/>
      <c r="AA33" s="83"/>
      <c r="AB33" s="84"/>
      <c r="AD33" s="81" t="s">
        <v>11</v>
      </c>
      <c r="AE33" s="81"/>
      <c r="AF33" s="88"/>
      <c r="AG33" s="86"/>
      <c r="AH33" s="86"/>
      <c r="AI33" s="86"/>
      <c r="AJ33" s="86"/>
      <c r="AK33" s="86"/>
      <c r="AL33" s="86"/>
      <c r="AM33" s="86"/>
      <c r="AN33" s="86"/>
      <c r="AO33" s="86"/>
      <c r="AP33" s="86"/>
      <c r="AQ33" s="87"/>
      <c r="AS33" s="81" t="s">
        <v>11</v>
      </c>
      <c r="AT33" s="81"/>
      <c r="AU33" s="77" t="s">
        <v>90</v>
      </c>
      <c r="AV33" s="78"/>
      <c r="AW33" s="78"/>
      <c r="AX33" s="78"/>
      <c r="AY33" s="78"/>
      <c r="AZ33" s="78"/>
      <c r="BA33" s="78"/>
      <c r="BB33" s="78"/>
      <c r="BC33" s="78"/>
      <c r="BD33" s="78"/>
      <c r="BE33" s="79"/>
    </row>
    <row r="34" spans="2:57" ht="64.5" customHeight="1" x14ac:dyDescent="0.2">
      <c r="B34" s="80"/>
      <c r="C34" s="80"/>
      <c r="D34" s="40"/>
      <c r="E34" s="40"/>
      <c r="F34" s="40"/>
      <c r="G34" s="40"/>
      <c r="H34" s="40"/>
      <c r="I34" s="40"/>
      <c r="J34" s="40"/>
      <c r="K34" s="40"/>
      <c r="L34" s="40"/>
      <c r="M34" s="40"/>
      <c r="N34" s="40"/>
      <c r="P34" s="81" t="s">
        <v>12</v>
      </c>
      <c r="Q34" s="81"/>
      <c r="R34" s="82"/>
      <c r="S34" s="83"/>
      <c r="T34" s="83"/>
      <c r="U34" s="83"/>
      <c r="V34" s="83"/>
      <c r="W34" s="83"/>
      <c r="X34" s="83"/>
      <c r="Y34" s="83"/>
      <c r="Z34" s="83"/>
      <c r="AA34" s="83"/>
      <c r="AB34" s="84"/>
      <c r="AD34" s="81" t="s">
        <v>12</v>
      </c>
      <c r="AE34" s="81"/>
      <c r="AF34" s="85"/>
      <c r="AG34" s="86"/>
      <c r="AH34" s="86"/>
      <c r="AI34" s="86"/>
      <c r="AJ34" s="86"/>
      <c r="AK34" s="86"/>
      <c r="AL34" s="86"/>
      <c r="AM34" s="86"/>
      <c r="AN34" s="86"/>
      <c r="AO34" s="86"/>
      <c r="AP34" s="86"/>
      <c r="AQ34" s="87"/>
      <c r="AS34" s="81" t="s">
        <v>12</v>
      </c>
      <c r="AT34" s="81"/>
      <c r="AU34" s="77" t="s">
        <v>91</v>
      </c>
      <c r="AV34" s="78"/>
      <c r="AW34" s="78"/>
      <c r="AX34" s="78"/>
      <c r="AY34" s="78"/>
      <c r="AZ34" s="78"/>
      <c r="BA34" s="78"/>
      <c r="BB34" s="78"/>
      <c r="BC34" s="78"/>
      <c r="BD34" s="78"/>
      <c r="BE34" s="79"/>
    </row>
    <row r="35" spans="2:57" ht="45.75" customHeight="1" x14ac:dyDescent="0.2">
      <c r="B35" s="80"/>
      <c r="C35" s="80"/>
      <c r="D35" s="40"/>
      <c r="E35" s="40"/>
      <c r="F35" s="40"/>
      <c r="G35" s="40"/>
      <c r="H35" s="40"/>
      <c r="I35" s="40"/>
      <c r="J35" s="40"/>
      <c r="K35" s="40"/>
      <c r="L35" s="40"/>
      <c r="M35" s="40"/>
      <c r="N35" s="40"/>
      <c r="P35" s="81" t="s">
        <v>13</v>
      </c>
      <c r="Q35" s="81"/>
      <c r="R35" s="82"/>
      <c r="S35" s="83"/>
      <c r="T35" s="83"/>
      <c r="U35" s="83"/>
      <c r="V35" s="83"/>
      <c r="W35" s="83"/>
      <c r="X35" s="83"/>
      <c r="Y35" s="83"/>
      <c r="Z35" s="83"/>
      <c r="AA35" s="83"/>
      <c r="AB35" s="84"/>
      <c r="AD35" s="81" t="s">
        <v>13</v>
      </c>
      <c r="AE35" s="81"/>
      <c r="AF35" s="85"/>
      <c r="AG35" s="86"/>
      <c r="AH35" s="86"/>
      <c r="AI35" s="86"/>
      <c r="AJ35" s="86"/>
      <c r="AK35" s="86"/>
      <c r="AL35" s="86"/>
      <c r="AM35" s="86"/>
      <c r="AN35" s="86"/>
      <c r="AO35" s="86"/>
      <c r="AP35" s="86"/>
      <c r="AQ35" s="87"/>
      <c r="AS35" s="81" t="s">
        <v>13</v>
      </c>
      <c r="AT35" s="81"/>
      <c r="AU35" s="77" t="s">
        <v>92</v>
      </c>
      <c r="AV35" s="78"/>
      <c r="AW35" s="78"/>
      <c r="AX35" s="78"/>
      <c r="AY35" s="78"/>
      <c r="AZ35" s="78"/>
      <c r="BA35" s="78"/>
      <c r="BB35" s="78"/>
      <c r="BC35" s="78"/>
      <c r="BD35" s="78"/>
      <c r="BE35" s="79"/>
    </row>
    <row r="36" spans="2:57" ht="63" customHeight="1" x14ac:dyDescent="0.2">
      <c r="B36" s="80"/>
      <c r="C36" s="80"/>
      <c r="D36" s="40"/>
      <c r="E36" s="40"/>
      <c r="F36" s="40"/>
      <c r="G36" s="40"/>
      <c r="H36" s="40"/>
      <c r="I36" s="40"/>
      <c r="J36" s="40"/>
      <c r="K36" s="40"/>
      <c r="L36" s="40"/>
      <c r="M36" s="40"/>
      <c r="N36" s="40"/>
      <c r="P36" s="81" t="s">
        <v>14</v>
      </c>
      <c r="Q36" s="81"/>
      <c r="R36" s="82"/>
      <c r="S36" s="83"/>
      <c r="T36" s="83"/>
      <c r="U36" s="83"/>
      <c r="V36" s="83"/>
      <c r="W36" s="83"/>
      <c r="X36" s="83"/>
      <c r="Y36" s="83"/>
      <c r="Z36" s="83"/>
      <c r="AA36" s="83"/>
      <c r="AB36" s="84"/>
      <c r="AD36" s="81" t="s">
        <v>14</v>
      </c>
      <c r="AE36" s="81"/>
      <c r="AF36" s="85"/>
      <c r="AG36" s="86"/>
      <c r="AH36" s="86"/>
      <c r="AI36" s="86"/>
      <c r="AJ36" s="86"/>
      <c r="AK36" s="86"/>
      <c r="AL36" s="86"/>
      <c r="AM36" s="86"/>
      <c r="AN36" s="86"/>
      <c r="AO36" s="86"/>
      <c r="AP36" s="86"/>
      <c r="AQ36" s="87"/>
      <c r="AS36" s="81" t="s">
        <v>14</v>
      </c>
      <c r="AT36" s="81"/>
      <c r="AU36" s="77" t="s">
        <v>93</v>
      </c>
      <c r="AV36" s="78"/>
      <c r="AW36" s="78"/>
      <c r="AX36" s="78"/>
      <c r="AY36" s="78"/>
      <c r="AZ36" s="78"/>
      <c r="BA36" s="78"/>
      <c r="BB36" s="78"/>
      <c r="BC36" s="78"/>
      <c r="BD36" s="78"/>
      <c r="BE36" s="79"/>
    </row>
    <row r="37" spans="2:57" ht="85.9" customHeight="1" x14ac:dyDescent="0.2">
      <c r="B37" s="80"/>
      <c r="C37" s="80"/>
      <c r="D37" s="40"/>
      <c r="E37" s="40"/>
      <c r="F37" s="40"/>
      <c r="G37" s="40"/>
      <c r="H37" s="40"/>
      <c r="I37" s="40"/>
      <c r="J37" s="40"/>
      <c r="K37" s="40"/>
      <c r="L37" s="40"/>
      <c r="M37" s="40"/>
      <c r="N37" s="40"/>
      <c r="P37" s="81" t="s">
        <v>15</v>
      </c>
      <c r="Q37" s="81"/>
      <c r="R37" s="82"/>
      <c r="S37" s="83"/>
      <c r="T37" s="83"/>
      <c r="U37" s="83"/>
      <c r="V37" s="83"/>
      <c r="W37" s="83"/>
      <c r="X37" s="83"/>
      <c r="Y37" s="83"/>
      <c r="Z37" s="83"/>
      <c r="AA37" s="83"/>
      <c r="AB37" s="84"/>
      <c r="AD37" s="81" t="s">
        <v>15</v>
      </c>
      <c r="AE37" s="81"/>
      <c r="AF37" s="85"/>
      <c r="AG37" s="86"/>
      <c r="AH37" s="86"/>
      <c r="AI37" s="86"/>
      <c r="AJ37" s="86"/>
      <c r="AK37" s="86"/>
      <c r="AL37" s="86"/>
      <c r="AM37" s="86"/>
      <c r="AN37" s="86"/>
      <c r="AO37" s="86"/>
      <c r="AP37" s="86"/>
      <c r="AQ37" s="87"/>
      <c r="AS37" s="81" t="s">
        <v>15</v>
      </c>
      <c r="AT37" s="81"/>
      <c r="AU37" s="85" t="s">
        <v>94</v>
      </c>
      <c r="AV37" s="86"/>
      <c r="AW37" s="86"/>
      <c r="AX37" s="86"/>
      <c r="AY37" s="86"/>
      <c r="AZ37" s="86"/>
      <c r="BA37" s="86"/>
      <c r="BB37" s="86"/>
      <c r="BC37" s="86"/>
      <c r="BD37" s="86"/>
      <c r="BE37" s="87"/>
    </row>
    <row r="38" spans="2:57" ht="96" customHeight="1" x14ac:dyDescent="0.2">
      <c r="Y38" s="50"/>
      <c r="AM38" s="50"/>
      <c r="BB38" s="50"/>
    </row>
    <row r="39" spans="2:57" ht="96" customHeight="1" x14ac:dyDescent="0.2">
      <c r="Y39" s="50"/>
      <c r="AM39" s="50"/>
      <c r="BB39" s="50"/>
    </row>
    <row r="40" spans="2:57" ht="96" customHeight="1" x14ac:dyDescent="0.2">
      <c r="Y40" s="50"/>
      <c r="AM40" s="50"/>
      <c r="BB40" s="50"/>
    </row>
    <row r="41" spans="2:57" ht="96" customHeight="1" x14ac:dyDescent="0.2">
      <c r="Y41" s="50"/>
      <c r="AM41" s="50"/>
      <c r="BB41" s="50"/>
    </row>
  </sheetData>
  <mergeCells count="101">
    <mergeCell ref="B4:G4"/>
    <mergeCell ref="H4:M4"/>
    <mergeCell ref="B25:N25"/>
    <mergeCell ref="P25:AB25"/>
    <mergeCell ref="AD25:AQ25"/>
    <mergeCell ref="AS25:BE25"/>
    <mergeCell ref="B2:N2"/>
    <mergeCell ref="P2:AB2"/>
    <mergeCell ref="AD2:AQ2"/>
    <mergeCell ref="AS2:BE2"/>
    <mergeCell ref="B3:G3"/>
    <mergeCell ref="H3:M3"/>
    <mergeCell ref="AS26:AT26"/>
    <mergeCell ref="AU26:BE26"/>
    <mergeCell ref="B27:C27"/>
    <mergeCell ref="D27:N27"/>
    <mergeCell ref="P27:Q27"/>
    <mergeCell ref="R27:AB27"/>
    <mergeCell ref="AD27:AE27"/>
    <mergeCell ref="AF27:AQ27"/>
    <mergeCell ref="AS27:AT27"/>
    <mergeCell ref="AU27:BE27"/>
    <mergeCell ref="B26:C26"/>
    <mergeCell ref="D26:N26"/>
    <mergeCell ref="P26:Q26"/>
    <mergeCell ref="R26:AB26"/>
    <mergeCell ref="AD26:AE26"/>
    <mergeCell ref="AF26:AQ26"/>
    <mergeCell ref="AS28:AT28"/>
    <mergeCell ref="AU28:BE28"/>
    <mergeCell ref="B29:C29"/>
    <mergeCell ref="D29:N29"/>
    <mergeCell ref="P29:Q29"/>
    <mergeCell ref="R29:AB29"/>
    <mergeCell ref="AD29:AE29"/>
    <mergeCell ref="AF29:AQ29"/>
    <mergeCell ref="AS29:AT29"/>
    <mergeCell ref="AU29:BE29"/>
    <mergeCell ref="B28:C28"/>
    <mergeCell ref="D28:N28"/>
    <mergeCell ref="P28:Q28"/>
    <mergeCell ref="R28:AB28"/>
    <mergeCell ref="AD28:AE28"/>
    <mergeCell ref="AF28:AQ28"/>
    <mergeCell ref="AU30:BE30"/>
    <mergeCell ref="B31:C31"/>
    <mergeCell ref="D31:N31"/>
    <mergeCell ref="P31:Q31"/>
    <mergeCell ref="R31:AB31"/>
    <mergeCell ref="AD31:AE31"/>
    <mergeCell ref="AF31:AQ31"/>
    <mergeCell ref="AS31:AT31"/>
    <mergeCell ref="AU31:BE31"/>
    <mergeCell ref="B30:C30"/>
    <mergeCell ref="P30:Q30"/>
    <mergeCell ref="R30:AB30"/>
    <mergeCell ref="AD30:AE30"/>
    <mergeCell ref="AF30:AQ30"/>
    <mergeCell ref="AS30:AT30"/>
    <mergeCell ref="AU32:BE32"/>
    <mergeCell ref="B33:C33"/>
    <mergeCell ref="P33:Q33"/>
    <mergeCell ref="R33:AB33"/>
    <mergeCell ref="AD33:AE33"/>
    <mergeCell ref="AF33:AQ33"/>
    <mergeCell ref="AS33:AT33"/>
    <mergeCell ref="AU33:BE33"/>
    <mergeCell ref="B32:C32"/>
    <mergeCell ref="P32:Q32"/>
    <mergeCell ref="R32:AB32"/>
    <mergeCell ref="AD32:AE32"/>
    <mergeCell ref="AF32:AQ32"/>
    <mergeCell ref="AS32:AT32"/>
    <mergeCell ref="AU34:BE34"/>
    <mergeCell ref="B35:C35"/>
    <mergeCell ref="P35:Q35"/>
    <mergeCell ref="R35:AB35"/>
    <mergeCell ref="AD35:AE35"/>
    <mergeCell ref="AF35:AQ35"/>
    <mergeCell ref="AS35:AT35"/>
    <mergeCell ref="AU35:BE35"/>
    <mergeCell ref="B34:C34"/>
    <mergeCell ref="P34:Q34"/>
    <mergeCell ref="R34:AB34"/>
    <mergeCell ref="AD34:AE34"/>
    <mergeCell ref="AF34:AQ34"/>
    <mergeCell ref="AS34:AT34"/>
    <mergeCell ref="AU36:BE36"/>
    <mergeCell ref="B37:C37"/>
    <mergeCell ref="P37:Q37"/>
    <mergeCell ref="R37:AB37"/>
    <mergeCell ref="AD37:AE37"/>
    <mergeCell ref="AF37:AQ37"/>
    <mergeCell ref="AS37:AT37"/>
    <mergeCell ref="AU37:BE37"/>
    <mergeCell ref="B36:C36"/>
    <mergeCell ref="P36:Q36"/>
    <mergeCell ref="R36:AB36"/>
    <mergeCell ref="AD36:AE36"/>
    <mergeCell ref="AF36:AQ36"/>
    <mergeCell ref="AS36:AT36"/>
  </mergeCells>
  <pageMargins left="0.7" right="0.7" top="0.75" bottom="0.75" header="0.3" footer="0.3"/>
  <pageSetup paperSize="5" scale="47" fitToHeight="0" orientation="landscape"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4:O102"/>
  <sheetViews>
    <sheetView topLeftCell="C1" workbookViewId="0">
      <selection activeCell="I8" sqref="I8"/>
    </sheetView>
  </sheetViews>
  <sheetFormatPr baseColWidth="10" defaultRowHeight="15" x14ac:dyDescent="0.25"/>
  <cols>
    <col min="2" max="2" width="5.140625" bestFit="1" customWidth="1"/>
    <col min="3" max="3" width="48.85546875" bestFit="1" customWidth="1"/>
    <col min="4" max="4" width="21.42578125" customWidth="1"/>
    <col min="5" max="10" width="11.5703125" customWidth="1"/>
  </cols>
  <sheetData>
    <row r="4" spans="1:15" ht="15.75" thickBot="1" x14ac:dyDescent="0.3"/>
    <row r="5" spans="1:15" ht="15" customHeight="1" thickBot="1" x14ac:dyDescent="0.3">
      <c r="B5" s="53" t="s">
        <v>97</v>
      </c>
      <c r="C5" s="54" t="s">
        <v>98</v>
      </c>
      <c r="D5" s="65" t="s">
        <v>114</v>
      </c>
      <c r="E5" s="55">
        <v>44197</v>
      </c>
      <c r="F5" s="55">
        <v>44228</v>
      </c>
      <c r="G5" s="55">
        <v>44256</v>
      </c>
      <c r="H5" s="55">
        <v>44287</v>
      </c>
      <c r="I5" s="55">
        <v>44317</v>
      </c>
      <c r="J5" s="55">
        <v>44348</v>
      </c>
    </row>
    <row r="6" spans="1:15" x14ac:dyDescent="0.25">
      <c r="B6" s="56"/>
      <c r="C6" s="66" t="s">
        <v>99</v>
      </c>
      <c r="D6" s="70">
        <v>0.79</v>
      </c>
      <c r="E6" s="67">
        <f>+AVERAGE(E7:E8)</f>
        <v>0.84000000000000008</v>
      </c>
      <c r="F6" s="67">
        <f t="shared" ref="F6:J6" si="0">+AVERAGE(F7:F8)</f>
        <v>0.84000000000000008</v>
      </c>
      <c r="G6" s="67">
        <f t="shared" si="0"/>
        <v>0.8</v>
      </c>
      <c r="H6" s="67">
        <f t="shared" si="0"/>
        <v>0.71499999999999997</v>
      </c>
      <c r="I6" s="67">
        <f t="shared" si="0"/>
        <v>0.81499999999999995</v>
      </c>
      <c r="J6" s="67">
        <f t="shared" si="0"/>
        <v>0.60499999999999998</v>
      </c>
    </row>
    <row r="7" spans="1:15" x14ac:dyDescent="0.25">
      <c r="B7" s="57"/>
      <c r="C7" s="58" t="s">
        <v>100</v>
      </c>
      <c r="D7" s="69">
        <v>0.7</v>
      </c>
      <c r="E7" s="59">
        <v>0.92</v>
      </c>
      <c r="F7" s="59">
        <v>0.81</v>
      </c>
      <c r="G7" s="59">
        <v>0.82</v>
      </c>
      <c r="H7" s="59">
        <v>0.74</v>
      </c>
      <c r="I7" s="59">
        <v>0.74</v>
      </c>
      <c r="J7" s="59">
        <v>0.42</v>
      </c>
    </row>
    <row r="8" spans="1:15" x14ac:dyDescent="0.25">
      <c r="C8" s="63" t="s">
        <v>107</v>
      </c>
      <c r="D8" s="69">
        <v>0.81</v>
      </c>
      <c r="E8" s="68">
        <v>0.76</v>
      </c>
      <c r="F8" s="60">
        <v>0.87</v>
      </c>
      <c r="G8" s="68">
        <v>0.78</v>
      </c>
      <c r="H8" s="68">
        <v>0.69</v>
      </c>
      <c r="I8" s="60">
        <v>0.89</v>
      </c>
      <c r="J8" s="60">
        <v>0.79</v>
      </c>
    </row>
    <row r="9" spans="1:15" x14ac:dyDescent="0.25">
      <c r="B9" s="57"/>
      <c r="C9" s="58" t="s">
        <v>101</v>
      </c>
      <c r="D9" s="71">
        <v>0.84</v>
      </c>
      <c r="E9" s="64">
        <v>1</v>
      </c>
      <c r="F9" s="64">
        <v>0.83</v>
      </c>
      <c r="G9" s="64">
        <v>0.73</v>
      </c>
      <c r="H9" s="64">
        <v>0.73</v>
      </c>
      <c r="I9" s="64">
        <v>0.92</v>
      </c>
      <c r="J9" s="64">
        <v>0.8</v>
      </c>
    </row>
    <row r="10" spans="1:15" x14ac:dyDescent="0.25">
      <c r="B10" s="57"/>
      <c r="C10" s="58" t="s">
        <v>102</v>
      </c>
      <c r="D10" s="71">
        <v>0.77</v>
      </c>
      <c r="E10" s="64">
        <v>0.76</v>
      </c>
      <c r="F10" s="64">
        <v>0.9</v>
      </c>
      <c r="G10" s="64">
        <v>0.78</v>
      </c>
      <c r="H10" s="64">
        <v>0.71</v>
      </c>
      <c r="I10" s="64">
        <v>0.88</v>
      </c>
      <c r="J10" s="64">
        <v>0.79</v>
      </c>
    </row>
    <row r="11" spans="1:15" x14ac:dyDescent="0.25">
      <c r="B11" s="57"/>
      <c r="C11" s="58" t="s">
        <v>103</v>
      </c>
      <c r="D11" s="71">
        <v>0.78</v>
      </c>
      <c r="E11" s="64">
        <v>0.7</v>
      </c>
      <c r="F11" s="64">
        <v>0.83</v>
      </c>
      <c r="G11" s="64">
        <v>0.91</v>
      </c>
      <c r="H11" s="64">
        <v>0.5</v>
      </c>
      <c r="I11" s="64">
        <v>1</v>
      </c>
      <c r="J11" s="64">
        <v>0.89</v>
      </c>
    </row>
    <row r="12" spans="1:15" x14ac:dyDescent="0.25">
      <c r="E12" s="61"/>
      <c r="F12" s="61"/>
      <c r="G12" s="61"/>
      <c r="H12" s="61"/>
      <c r="I12" s="61"/>
      <c r="J12" s="61"/>
    </row>
    <row r="13" spans="1:15" x14ac:dyDescent="0.25">
      <c r="E13" s="61"/>
      <c r="F13" s="61"/>
      <c r="G13" s="61"/>
      <c r="H13" s="61"/>
      <c r="I13" s="61"/>
      <c r="J13" s="61"/>
    </row>
    <row r="14" spans="1:15" x14ac:dyDescent="0.25">
      <c r="M14" s="62"/>
      <c r="N14" s="62"/>
      <c r="O14" s="62"/>
    </row>
    <row r="15" spans="1:15" x14ac:dyDescent="0.25">
      <c r="A15" t="s">
        <v>104</v>
      </c>
      <c r="M15" s="62"/>
      <c r="N15" s="62"/>
      <c r="O15" s="62"/>
    </row>
    <row r="16" spans="1:15" x14ac:dyDescent="0.25">
      <c r="M16" s="62"/>
      <c r="N16" s="62"/>
      <c r="O16" s="62"/>
    </row>
    <row r="17" spans="1:15" x14ac:dyDescent="0.25">
      <c r="M17" s="62"/>
      <c r="N17" s="62"/>
      <c r="O17" s="62"/>
    </row>
    <row r="18" spans="1:15" x14ac:dyDescent="0.25">
      <c r="M18" s="62"/>
      <c r="N18" s="62"/>
      <c r="O18" s="62"/>
    </row>
    <row r="19" spans="1:15" x14ac:dyDescent="0.25">
      <c r="M19" s="62"/>
      <c r="N19" s="62"/>
      <c r="O19" s="62"/>
    </row>
    <row r="20" spans="1:15" x14ac:dyDescent="0.25">
      <c r="M20" s="62"/>
      <c r="N20" s="62"/>
      <c r="O20" s="62"/>
    </row>
    <row r="21" spans="1:15" x14ac:dyDescent="0.25">
      <c r="M21" s="62"/>
      <c r="N21" s="62"/>
      <c r="O21" s="62"/>
    </row>
    <row r="22" spans="1:15" x14ac:dyDescent="0.25">
      <c r="M22" s="62"/>
      <c r="N22" s="62"/>
      <c r="O22" s="62"/>
    </row>
    <row r="23" spans="1:15" x14ac:dyDescent="0.25">
      <c r="M23" s="62"/>
      <c r="N23" s="62"/>
      <c r="O23" s="62"/>
    </row>
    <row r="24" spans="1:15" x14ac:dyDescent="0.25">
      <c r="M24" s="62"/>
      <c r="N24" s="62"/>
      <c r="O24" s="62"/>
    </row>
    <row r="25" spans="1:15" x14ac:dyDescent="0.25">
      <c r="M25" s="62"/>
      <c r="N25" s="62"/>
      <c r="O25" s="62"/>
    </row>
    <row r="26" spans="1:15" x14ac:dyDescent="0.25">
      <c r="M26" s="62"/>
      <c r="N26" s="62"/>
      <c r="O26" s="62"/>
    </row>
    <row r="27" spans="1:15" x14ac:dyDescent="0.25">
      <c r="M27" s="62"/>
      <c r="N27" s="62"/>
      <c r="O27" s="62"/>
    </row>
    <row r="28" spans="1:15" x14ac:dyDescent="0.25">
      <c r="M28" s="62"/>
      <c r="N28" s="62"/>
      <c r="O28" s="62"/>
    </row>
    <row r="29" spans="1:15" x14ac:dyDescent="0.25">
      <c r="A29" t="s">
        <v>105</v>
      </c>
      <c r="M29" s="62"/>
      <c r="N29" s="62"/>
      <c r="O29" s="62"/>
    </row>
    <row r="30" spans="1:15" x14ac:dyDescent="0.25">
      <c r="M30" s="62"/>
      <c r="N30" s="62"/>
      <c r="O30" s="62"/>
    </row>
    <row r="31" spans="1:15" x14ac:dyDescent="0.25">
      <c r="M31" s="62"/>
      <c r="N31" s="62"/>
      <c r="O31" s="62"/>
    </row>
    <row r="32" spans="1:15" x14ac:dyDescent="0.25">
      <c r="M32" s="62"/>
      <c r="N32" s="62"/>
      <c r="O32" s="62"/>
    </row>
    <row r="33" spans="1:15" x14ac:dyDescent="0.25">
      <c r="M33" s="62"/>
      <c r="N33" s="62"/>
      <c r="O33" s="62"/>
    </row>
    <row r="34" spans="1:15" x14ac:dyDescent="0.25">
      <c r="M34" s="62"/>
      <c r="N34" s="62"/>
      <c r="O34" s="62"/>
    </row>
    <row r="35" spans="1:15" x14ac:dyDescent="0.25">
      <c r="M35" s="62"/>
      <c r="N35" s="62"/>
      <c r="O35" s="62"/>
    </row>
    <row r="36" spans="1:15" x14ac:dyDescent="0.25">
      <c r="M36" s="62"/>
      <c r="N36" s="62"/>
      <c r="O36" s="62"/>
    </row>
    <row r="37" spans="1:15" x14ac:dyDescent="0.25">
      <c r="M37" s="62"/>
      <c r="N37" s="62"/>
      <c r="O37" s="62"/>
    </row>
    <row r="38" spans="1:15" x14ac:dyDescent="0.25">
      <c r="M38" s="62"/>
      <c r="N38" s="62"/>
      <c r="O38" s="62"/>
    </row>
    <row r="39" spans="1:15" x14ac:dyDescent="0.25">
      <c r="M39" s="62"/>
      <c r="N39" s="62"/>
      <c r="O39" s="62"/>
    </row>
    <row r="40" spans="1:15" x14ac:dyDescent="0.25">
      <c r="M40" s="62"/>
      <c r="N40" s="62"/>
      <c r="O40" s="62"/>
    </row>
    <row r="41" spans="1:15" x14ac:dyDescent="0.25">
      <c r="M41" s="62"/>
      <c r="N41" s="62"/>
      <c r="O41" s="62"/>
    </row>
    <row r="42" spans="1:15" x14ac:dyDescent="0.25">
      <c r="M42" s="62"/>
      <c r="N42" s="62"/>
      <c r="O42" s="62"/>
    </row>
    <row r="43" spans="1:15" x14ac:dyDescent="0.25">
      <c r="M43" s="62"/>
      <c r="N43" s="62"/>
      <c r="O43" s="62"/>
    </row>
    <row r="44" spans="1:15" x14ac:dyDescent="0.25">
      <c r="M44" s="62"/>
      <c r="N44" s="62"/>
      <c r="O44" s="62"/>
    </row>
    <row r="45" spans="1:15" x14ac:dyDescent="0.25">
      <c r="M45" s="62"/>
      <c r="N45" s="62"/>
      <c r="O45" s="62"/>
    </row>
    <row r="46" spans="1:15" x14ac:dyDescent="0.25">
      <c r="M46" s="62"/>
      <c r="N46" s="62"/>
      <c r="O46" s="62"/>
    </row>
    <row r="47" spans="1:15" x14ac:dyDescent="0.25">
      <c r="A47" t="s">
        <v>106</v>
      </c>
      <c r="M47" s="62"/>
      <c r="N47" s="62"/>
      <c r="O47" s="62"/>
    </row>
    <row r="48" spans="1:15" x14ac:dyDescent="0.25">
      <c r="M48" s="62"/>
      <c r="N48" s="62"/>
      <c r="O48" s="62"/>
    </row>
    <row r="49" spans="13:15" x14ac:dyDescent="0.25">
      <c r="M49" s="62"/>
      <c r="N49" s="62"/>
      <c r="O49" s="62"/>
    </row>
    <row r="50" spans="13:15" x14ac:dyDescent="0.25">
      <c r="M50" s="62"/>
      <c r="N50" s="62"/>
      <c r="O50" s="62"/>
    </row>
    <row r="51" spans="13:15" x14ac:dyDescent="0.25">
      <c r="M51" s="62"/>
      <c r="N51" s="62"/>
      <c r="O51" s="62"/>
    </row>
    <row r="52" spans="13:15" x14ac:dyDescent="0.25">
      <c r="M52" s="62"/>
      <c r="N52" s="62"/>
      <c r="O52" s="62"/>
    </row>
    <row r="53" spans="13:15" x14ac:dyDescent="0.25">
      <c r="M53" s="62"/>
      <c r="N53" s="62"/>
      <c r="O53" s="62"/>
    </row>
    <row r="54" spans="13:15" x14ac:dyDescent="0.25">
      <c r="M54" s="62"/>
      <c r="N54" s="62"/>
      <c r="O54" s="62"/>
    </row>
    <row r="55" spans="13:15" x14ac:dyDescent="0.25">
      <c r="M55" s="62"/>
      <c r="N55" s="62"/>
      <c r="O55" s="62"/>
    </row>
    <row r="56" spans="13:15" x14ac:dyDescent="0.25">
      <c r="M56" s="62"/>
      <c r="N56" s="62"/>
      <c r="O56" s="62"/>
    </row>
    <row r="57" spans="13:15" x14ac:dyDescent="0.25">
      <c r="M57" s="62"/>
      <c r="N57" s="62"/>
      <c r="O57" s="62"/>
    </row>
    <row r="58" spans="13:15" x14ac:dyDescent="0.25">
      <c r="M58" s="62"/>
      <c r="N58" s="62"/>
      <c r="O58" s="62"/>
    </row>
    <row r="59" spans="13:15" x14ac:dyDescent="0.25">
      <c r="M59" s="62"/>
      <c r="N59" s="62"/>
      <c r="O59" s="62"/>
    </row>
    <row r="60" spans="13:15" x14ac:dyDescent="0.25">
      <c r="M60" s="62"/>
      <c r="N60" s="62"/>
      <c r="O60" s="62"/>
    </row>
    <row r="61" spans="13:15" x14ac:dyDescent="0.25">
      <c r="M61" s="62"/>
      <c r="N61" s="62"/>
      <c r="O61" s="62"/>
    </row>
    <row r="62" spans="13:15" x14ac:dyDescent="0.25">
      <c r="M62" s="62"/>
      <c r="N62" s="62"/>
      <c r="O62" s="62"/>
    </row>
    <row r="63" spans="13:15" x14ac:dyDescent="0.25">
      <c r="M63" s="62"/>
      <c r="N63" s="62"/>
      <c r="O63" s="62"/>
    </row>
    <row r="64" spans="13:15" x14ac:dyDescent="0.25">
      <c r="M64" s="62"/>
      <c r="N64" s="62"/>
      <c r="O64" s="62"/>
    </row>
    <row r="65" spans="1:15" x14ac:dyDescent="0.25">
      <c r="M65" s="62"/>
      <c r="N65" s="62"/>
      <c r="O65" s="62"/>
    </row>
    <row r="66" spans="1:15" x14ac:dyDescent="0.25">
      <c r="A66" t="s">
        <v>108</v>
      </c>
      <c r="M66" s="62"/>
      <c r="N66" s="62"/>
      <c r="O66" s="62"/>
    </row>
    <row r="67" spans="1:15" x14ac:dyDescent="0.25">
      <c r="M67" s="62"/>
      <c r="N67" s="62"/>
      <c r="O67" s="62"/>
    </row>
    <row r="68" spans="1:15" x14ac:dyDescent="0.25">
      <c r="M68" s="62"/>
      <c r="N68" s="62"/>
      <c r="O68" s="62"/>
    </row>
    <row r="69" spans="1:15" x14ac:dyDescent="0.25">
      <c r="M69" s="62"/>
      <c r="N69" s="62"/>
      <c r="O69" s="62"/>
    </row>
    <row r="70" spans="1:15" x14ac:dyDescent="0.25">
      <c r="M70" s="62"/>
      <c r="N70" s="62"/>
      <c r="O70" s="62"/>
    </row>
    <row r="71" spans="1:15" x14ac:dyDescent="0.25">
      <c r="M71" s="62"/>
      <c r="N71" s="62"/>
      <c r="O71" s="62"/>
    </row>
    <row r="72" spans="1:15" x14ac:dyDescent="0.25">
      <c r="M72" s="62"/>
      <c r="N72" s="62"/>
      <c r="O72" s="62"/>
    </row>
    <row r="73" spans="1:15" x14ac:dyDescent="0.25">
      <c r="M73" s="62"/>
      <c r="N73" s="62"/>
      <c r="O73" s="62"/>
    </row>
    <row r="74" spans="1:15" x14ac:dyDescent="0.25">
      <c r="M74" s="62"/>
      <c r="N74" s="62"/>
      <c r="O74" s="62"/>
    </row>
    <row r="75" spans="1:15" x14ac:dyDescent="0.25">
      <c r="M75" s="62"/>
      <c r="N75" s="62"/>
      <c r="O75" s="62"/>
    </row>
    <row r="76" spans="1:15" x14ac:dyDescent="0.25">
      <c r="M76" s="62"/>
      <c r="N76" s="62"/>
      <c r="O76" s="62"/>
    </row>
    <row r="77" spans="1:15" x14ac:dyDescent="0.25">
      <c r="M77" s="62"/>
      <c r="N77" s="62"/>
      <c r="O77" s="62"/>
    </row>
    <row r="78" spans="1:15" x14ac:dyDescent="0.25">
      <c r="M78" s="62"/>
      <c r="N78" s="62"/>
      <c r="O78" s="62"/>
    </row>
    <row r="83" spans="1:1" x14ac:dyDescent="0.25">
      <c r="A83" t="s">
        <v>109</v>
      </c>
    </row>
    <row r="102" spans="1:1" x14ac:dyDescent="0.25">
      <c r="A102" t="s">
        <v>110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Hoja de control</vt:lpstr>
      <vt:lpstr>Eficacia de cierre</vt:lpstr>
      <vt:lpstr>Tiempo de respuesta</vt:lpstr>
      <vt:lpstr>CO-NAL Analisis </vt:lpstr>
      <vt:lpstr>OTIF</vt:lpstr>
      <vt:lpstr>Hoja1</vt:lpstr>
      <vt:lpstr>'Hoja de control'!Área_de_impresión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Iveth Ibarra</dc:creator>
  <cp:lastModifiedBy>SHELLYS GONZALEZ</cp:lastModifiedBy>
  <dcterms:created xsi:type="dcterms:W3CDTF">2021-07-29T15:05:25Z</dcterms:created>
  <dcterms:modified xsi:type="dcterms:W3CDTF">2021-08-23T14:16:56Z</dcterms:modified>
</cp:coreProperties>
</file>