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20" windowWidth="20730" windowHeight="11760" tabRatio="729"/>
  </bookViews>
  <sheets>
    <sheet name="ANÁLISIS" sheetId="29" r:id="rId1"/>
    <sheet name="EDA" sheetId="28" r:id="rId2"/>
    <sheet name="BALANCE AMBIENTAL" sheetId="21" r:id="rId3"/>
    <sheet name="AGUA" sheetId="23" r:id="rId4"/>
    <sheet name="VERTIMIENTOS" sheetId="26" r:id="rId5"/>
    <sheet name="ENERGÍA" sheetId="24" r:id="rId6"/>
    <sheet name="RESIDUOS" sheetId="25" r:id="rId7"/>
    <sheet name="EMISIONES" sheetId="30" r:id="rId8"/>
    <sheet name="B100" sheetId="31" r:id="rId9"/>
  </sheets>
  <definedNames>
    <definedName name="_Toc349740329" localSheetId="3">AGUA!$M$37</definedName>
    <definedName name="_Toc349740330" localSheetId="3">AGUA!$M$49</definedName>
    <definedName name="_xlnm.Print_Area" localSheetId="3">AGUA!$A$1:$M$17</definedName>
    <definedName name="_xlnm.Print_Area" localSheetId="2">'BALANCE AMBIENTAL'!$A$1:$AF$31</definedName>
    <definedName name="_xlnm.Print_Area" localSheetId="1">EDA!$A$1:$AB$9</definedName>
    <definedName name="_xlnm.Print_Area" localSheetId="7">EMISIONES!$A$1:$K$18</definedName>
    <definedName name="_xlnm.Print_Area" localSheetId="5">ENERGÍA!$A$1:$L$18</definedName>
    <definedName name="_xlnm.Print_Area" localSheetId="6">RESIDUOS!$A$1:$I$18</definedName>
    <definedName name="_xlnm.Print_Area" localSheetId="4">VERTIMIENTOS!$A$1:$F$16</definedName>
  </definedNames>
  <calcPr calcId="145621"/>
</workbook>
</file>

<file path=xl/calcChain.xml><?xml version="1.0" encoding="utf-8"?>
<calcChain xmlns="http://schemas.openxmlformats.org/spreadsheetml/2006/main">
  <c r="R22" i="21" l="1"/>
  <c r="R5" i="21"/>
  <c r="Q5" i="21"/>
  <c r="Q22" i="21" l="1"/>
  <c r="P22" i="21"/>
  <c r="P12" i="21" l="1"/>
  <c r="P5" i="21"/>
  <c r="O5" i="21" l="1"/>
  <c r="N5" i="21"/>
  <c r="M5" i="21"/>
  <c r="O22" i="21" l="1"/>
  <c r="N22" i="21"/>
  <c r="K22" i="21"/>
  <c r="M22" i="21" l="1"/>
  <c r="L5" i="21" l="1"/>
  <c r="L22" i="21"/>
  <c r="K5" i="21"/>
  <c r="F4" i="23"/>
  <c r="E4" i="23"/>
  <c r="K18" i="21" l="1"/>
  <c r="W5" i="21" l="1"/>
  <c r="W22" i="21" l="1"/>
  <c r="C3" i="29"/>
  <c r="I6" i="21" l="1"/>
  <c r="W29" i="21" l="1"/>
  <c r="W24" i="21"/>
  <c r="W23" i="21"/>
  <c r="W25" i="21"/>
  <c r="W26" i="21"/>
  <c r="W27" i="21"/>
  <c r="W28" i="21"/>
  <c r="W30" i="21"/>
  <c r="W4" i="21"/>
  <c r="K5" i="24" l="1"/>
  <c r="I5" i="30" s="1"/>
  <c r="D15" i="26"/>
  <c r="K12" i="21" l="1"/>
  <c r="U12" i="21"/>
  <c r="T12" i="21"/>
  <c r="S12" i="21"/>
  <c r="R12" i="21"/>
  <c r="O12" i="21"/>
  <c r="N12" i="21"/>
  <c r="M12" i="21"/>
  <c r="L12" i="21"/>
  <c r="V12" i="21"/>
  <c r="V11" i="21"/>
  <c r="U11" i="21"/>
  <c r="T11" i="21"/>
  <c r="S11" i="21"/>
  <c r="R11" i="21"/>
  <c r="Q11" i="21"/>
  <c r="P11" i="21"/>
  <c r="O11" i="21"/>
  <c r="N11" i="21"/>
  <c r="M11" i="21"/>
  <c r="L11" i="21"/>
  <c r="K11" i="21"/>
  <c r="V10" i="21"/>
  <c r="U10" i="21"/>
  <c r="T10" i="21"/>
  <c r="S10" i="21"/>
  <c r="G14" i="29"/>
  <c r="G13" i="29"/>
  <c r="G12" i="29"/>
  <c r="G11" i="29"/>
  <c r="G10" i="29"/>
  <c r="G9" i="29"/>
  <c r="G8" i="29"/>
  <c r="G7" i="29"/>
  <c r="G6" i="29"/>
  <c r="G5" i="29"/>
  <c r="G4" i="29"/>
  <c r="G3" i="29"/>
  <c r="E14" i="29"/>
  <c r="E13" i="29"/>
  <c r="E12" i="29"/>
  <c r="E11" i="29"/>
  <c r="E10" i="29"/>
  <c r="E9" i="29"/>
  <c r="E8" i="29"/>
  <c r="E7" i="29"/>
  <c r="E6" i="29"/>
  <c r="E5" i="29"/>
  <c r="E4" i="29"/>
  <c r="E3" i="29"/>
  <c r="C14" i="29"/>
  <c r="C13" i="29"/>
  <c r="C12" i="29"/>
  <c r="C11" i="29"/>
  <c r="C10" i="29"/>
  <c r="C9" i="29"/>
  <c r="C8" i="29"/>
  <c r="C7" i="29"/>
  <c r="C6" i="29"/>
  <c r="C5" i="29"/>
  <c r="C4" i="29"/>
  <c r="V14" i="21"/>
  <c r="U14" i="21"/>
  <c r="T14" i="21"/>
  <c r="S14" i="21"/>
  <c r="S13" i="21"/>
  <c r="R14" i="21"/>
  <c r="Q14" i="21"/>
  <c r="P14" i="21"/>
  <c r="O14" i="21"/>
  <c r="N14" i="21"/>
  <c r="M14" i="21"/>
  <c r="L14" i="21"/>
  <c r="K14" i="21"/>
  <c r="V13" i="21"/>
  <c r="U13" i="21"/>
  <c r="T13" i="21"/>
  <c r="R13" i="21"/>
  <c r="Q13" i="21"/>
  <c r="P13" i="21"/>
  <c r="O13" i="21"/>
  <c r="N13" i="21"/>
  <c r="L13" i="21"/>
  <c r="K13" i="21"/>
  <c r="V18" i="21"/>
  <c r="U18" i="21"/>
  <c r="T18" i="21"/>
  <c r="S18" i="21"/>
  <c r="R18" i="21"/>
  <c r="Q18" i="21"/>
  <c r="O18" i="21"/>
  <c r="N18" i="21"/>
  <c r="M18" i="21"/>
  <c r="L18" i="21"/>
  <c r="P18" i="21"/>
  <c r="J17" i="24"/>
  <c r="K8" i="21"/>
  <c r="K6" i="24"/>
  <c r="K7" i="24"/>
  <c r="K8" i="24"/>
  <c r="K9" i="24"/>
  <c r="K10" i="24"/>
  <c r="K11" i="24"/>
  <c r="K12" i="24"/>
  <c r="K13" i="24"/>
  <c r="K14" i="24"/>
  <c r="K15" i="24"/>
  <c r="K16" i="24"/>
  <c r="V7" i="21"/>
  <c r="U7" i="21"/>
  <c r="T7" i="21"/>
  <c r="S7" i="21"/>
  <c r="C15" i="31"/>
  <c r="W11" i="21" l="1"/>
  <c r="W18" i="21"/>
  <c r="W13" i="21"/>
  <c r="W14" i="21"/>
  <c r="W12" i="21"/>
  <c r="R8" i="21"/>
  <c r="I12" i="30"/>
  <c r="N8" i="21"/>
  <c r="I8" i="30"/>
  <c r="Q8" i="21"/>
  <c r="I11" i="30"/>
  <c r="V8" i="21"/>
  <c r="I16" i="30"/>
  <c r="U8" i="21"/>
  <c r="I15" i="30"/>
  <c r="M8" i="21"/>
  <c r="I7" i="30"/>
  <c r="T8" i="21"/>
  <c r="I14" i="30"/>
  <c r="P8" i="21"/>
  <c r="I10" i="30"/>
  <c r="L8" i="21"/>
  <c r="I6" i="30"/>
  <c r="S8" i="21"/>
  <c r="I13" i="30"/>
  <c r="O8" i="21"/>
  <c r="I9" i="30"/>
  <c r="R10" i="21"/>
  <c r="Q10" i="21"/>
  <c r="P10" i="21"/>
  <c r="O10" i="21"/>
  <c r="N10" i="21"/>
  <c r="M10" i="21"/>
  <c r="L10" i="21"/>
  <c r="K10" i="21"/>
  <c r="E16" i="23"/>
  <c r="D16" i="23"/>
  <c r="V9" i="21"/>
  <c r="U9" i="21"/>
  <c r="T9" i="21"/>
  <c r="S9" i="21"/>
  <c r="R9" i="21"/>
  <c r="Q9" i="21"/>
  <c r="P9" i="21"/>
  <c r="O9" i="21"/>
  <c r="N9" i="21"/>
  <c r="M9" i="21"/>
  <c r="L9" i="21"/>
  <c r="K9" i="21"/>
  <c r="D13" i="30"/>
  <c r="S17" i="21" s="1"/>
  <c r="D14" i="30"/>
  <c r="T17" i="21" s="1"/>
  <c r="D15" i="30"/>
  <c r="U17" i="21" s="1"/>
  <c r="D16" i="30"/>
  <c r="V17" i="21" s="1"/>
  <c r="W8" i="21" l="1"/>
  <c r="W9" i="21"/>
  <c r="W10" i="21"/>
  <c r="L16" i="21"/>
  <c r="M16" i="21"/>
  <c r="N16" i="21"/>
  <c r="O16" i="21"/>
  <c r="P16" i="21"/>
  <c r="Q16" i="21"/>
  <c r="R16" i="21"/>
  <c r="S16" i="21"/>
  <c r="T16" i="21"/>
  <c r="U16" i="21"/>
  <c r="V16" i="21"/>
  <c r="K16" i="21"/>
  <c r="W16" i="21" l="1"/>
  <c r="D9" i="30"/>
  <c r="O17" i="21" s="1"/>
  <c r="O7" i="21"/>
  <c r="D12" i="30"/>
  <c r="R17" i="21" s="1"/>
  <c r="R7" i="21"/>
  <c r="D6" i="30"/>
  <c r="L17" i="21" s="1"/>
  <c r="L7" i="21"/>
  <c r="D10" i="30"/>
  <c r="P17" i="21" s="1"/>
  <c r="P7" i="21"/>
  <c r="D8" i="30"/>
  <c r="N17" i="21" s="1"/>
  <c r="N7" i="21"/>
  <c r="D7" i="30"/>
  <c r="M17" i="21" s="1"/>
  <c r="M7" i="21"/>
  <c r="D11" i="30"/>
  <c r="Q17" i="21" s="1"/>
  <c r="Q7" i="21"/>
  <c r="I17" i="30"/>
  <c r="F6" i="23"/>
  <c r="F5" i="23"/>
  <c r="F7" i="23"/>
  <c r="F8" i="23"/>
  <c r="F9" i="23"/>
  <c r="F10" i="23"/>
  <c r="F11" i="23"/>
  <c r="F12" i="23"/>
  <c r="F13" i="23"/>
  <c r="F14" i="23"/>
  <c r="F15" i="23"/>
  <c r="I17" i="24"/>
  <c r="K17" i="24"/>
  <c r="H17" i="24"/>
  <c r="D5" i="30" l="1"/>
  <c r="K17" i="21" s="1"/>
  <c r="W17" i="21" s="1"/>
  <c r="K7" i="21"/>
  <c r="W7" i="21" s="1"/>
  <c r="D17" i="30" l="1"/>
  <c r="D17" i="24"/>
  <c r="E17" i="25"/>
  <c r="F17" i="25"/>
  <c r="G17" i="25"/>
  <c r="D17" i="25"/>
  <c r="H6" i="25"/>
  <c r="H7" i="25"/>
  <c r="H8" i="25"/>
  <c r="H9" i="25"/>
  <c r="H10" i="25"/>
  <c r="H11" i="25"/>
  <c r="H12" i="25"/>
  <c r="H13" i="25"/>
  <c r="H14" i="25"/>
  <c r="H15" i="25"/>
  <c r="H16" i="25"/>
  <c r="H5" i="25"/>
  <c r="F16" i="23"/>
  <c r="I5" i="23"/>
  <c r="H17" i="25" l="1"/>
  <c r="U7" i="28" l="1"/>
  <c r="D14" i="29" s="1"/>
  <c r="T7" i="28"/>
  <c r="D13" i="29" s="1"/>
  <c r="K15" i="21" l="1"/>
  <c r="L15" i="21" l="1"/>
  <c r="M15" i="21" l="1"/>
  <c r="N15" i="21"/>
  <c r="O15" i="21"/>
  <c r="P15" i="21"/>
  <c r="Q15" i="21"/>
  <c r="R15" i="21"/>
  <c r="S15" i="21"/>
  <c r="T15" i="21"/>
  <c r="U15" i="21"/>
  <c r="V15" i="21"/>
  <c r="W15" i="21" l="1"/>
  <c r="S7" i="28"/>
  <c r="D12" i="29" s="1"/>
  <c r="R7" i="28" l="1"/>
  <c r="D11" i="29" s="1"/>
  <c r="P7" i="28" l="1"/>
  <c r="D9" i="29" s="1"/>
  <c r="Q7" i="28"/>
  <c r="D10" i="29" s="1"/>
  <c r="E7" i="26" l="1"/>
  <c r="E12" i="26" s="1"/>
  <c r="E6" i="26"/>
  <c r="E11" i="26" s="1"/>
  <c r="E5" i="26"/>
  <c r="E10" i="26" s="1"/>
  <c r="E15" i="26" s="1"/>
  <c r="E4" i="26"/>
  <c r="E9" i="26" l="1"/>
  <c r="E14" i="26" s="1"/>
  <c r="E8" i="26"/>
  <c r="E13" i="26" s="1"/>
  <c r="Q6" i="21" l="1"/>
  <c r="V6" i="21"/>
  <c r="S6" i="21"/>
  <c r="U6" i="21"/>
  <c r="T6" i="21"/>
  <c r="L7" i="28" l="1"/>
  <c r="D5" i="29" s="1"/>
  <c r="M7" i="28"/>
  <c r="D6" i="29" s="1"/>
  <c r="N7" i="28"/>
  <c r="D7" i="29" s="1"/>
  <c r="O7" i="28"/>
  <c r="D8" i="29" s="1"/>
  <c r="L6" i="28"/>
  <c r="B5" i="29" s="1"/>
  <c r="M6" i="28"/>
  <c r="B6" i="29" s="1"/>
  <c r="N6" i="28"/>
  <c r="B7" i="29" s="1"/>
  <c r="O6" i="28"/>
  <c r="B8" i="29" s="1"/>
  <c r="P6" i="28"/>
  <c r="B9" i="29" s="1"/>
  <c r="Q6" i="28"/>
  <c r="B10" i="29" s="1"/>
  <c r="R6" i="28"/>
  <c r="S6" i="28"/>
  <c r="B12" i="29" s="1"/>
  <c r="T6" i="28"/>
  <c r="B13" i="29" s="1"/>
  <c r="U6" i="28"/>
  <c r="B14" i="29" s="1"/>
  <c r="R8" i="28" l="1"/>
  <c r="F11" i="29" s="1"/>
  <c r="B11" i="29"/>
  <c r="K6" i="28"/>
  <c r="B4" i="29" s="1"/>
  <c r="J6" i="28"/>
  <c r="B3" i="29" s="1"/>
  <c r="K7" i="28"/>
  <c r="D4" i="29" s="1"/>
  <c r="J7" i="28"/>
  <c r="D3" i="29" s="1"/>
  <c r="J8" i="28" l="1"/>
  <c r="F3" i="29" s="1"/>
  <c r="K8" i="28"/>
  <c r="F4" i="29" s="1"/>
  <c r="L8" i="28"/>
  <c r="F5" i="29" s="1"/>
  <c r="M8" i="28"/>
  <c r="F6" i="29" s="1"/>
  <c r="N8" i="28"/>
  <c r="F7" i="29" s="1"/>
  <c r="O8" i="28"/>
  <c r="F8" i="29" s="1"/>
  <c r="P8" i="28"/>
  <c r="F9" i="29" s="1"/>
  <c r="Q8" i="28"/>
  <c r="F10" i="29" s="1"/>
  <c r="S8" i="28"/>
  <c r="F12" i="29" s="1"/>
  <c r="T8" i="28"/>
  <c r="F13" i="29" s="1"/>
  <c r="U8" i="28"/>
  <c r="F14" i="29" s="1"/>
  <c r="M6" i="21" l="1"/>
  <c r="N6" i="21"/>
  <c r="O6" i="21"/>
  <c r="P6" i="21"/>
  <c r="R6" i="21" l="1"/>
  <c r="L6" i="21"/>
  <c r="K6" i="21" l="1"/>
  <c r="W6" i="21" s="1"/>
</calcChain>
</file>

<file path=xl/comments1.xml><?xml version="1.0" encoding="utf-8"?>
<comments xmlns="http://schemas.openxmlformats.org/spreadsheetml/2006/main">
  <authors>
    <author>NESTOR VARGAS</author>
  </authors>
  <commentList>
    <comment ref="G4"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2.xml><?xml version="1.0" encoding="utf-8"?>
<comments xmlns="http://schemas.openxmlformats.org/spreadsheetml/2006/main">
  <authors>
    <author>NESTOR VARGAS</author>
  </authors>
  <commentList>
    <comment ref="H20"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3.xml><?xml version="1.0" encoding="utf-8"?>
<comments xmlns="http://schemas.openxmlformats.org/spreadsheetml/2006/main">
  <authors>
    <author>CARLOS REYES OSPINO</author>
  </authors>
  <commentList>
    <comment ref="D3" authorId="0">
      <text>
        <r>
          <rPr>
            <b/>
            <sz val="9"/>
            <color indexed="81"/>
            <rFont val="Tahoma"/>
            <family val="2"/>
          </rPr>
          <t>CARLOS REYES OSPINO:</t>
        </r>
        <r>
          <rPr>
            <sz val="9"/>
            <color indexed="81"/>
            <rFont val="Tahoma"/>
            <family val="2"/>
          </rPr>
          <t xml:space="preserve">
Medición mensual</t>
        </r>
      </text>
    </comment>
    <comment ref="E3" authorId="0">
      <text>
        <r>
          <rPr>
            <b/>
            <sz val="9"/>
            <color indexed="81"/>
            <rFont val="Tahoma"/>
            <family val="2"/>
          </rPr>
          <t>CARLOS REYES OSPINO:</t>
        </r>
        <r>
          <rPr>
            <sz val="9"/>
            <color indexed="81"/>
            <rFont val="Tahoma"/>
            <family val="2"/>
          </rPr>
          <t xml:space="preserve">
Informe mensual de Producción</t>
        </r>
      </text>
    </comment>
  </commentList>
</comments>
</file>

<file path=xl/comments4.xml><?xml version="1.0" encoding="utf-8"?>
<comments xmlns="http://schemas.openxmlformats.org/spreadsheetml/2006/main">
  <authors>
    <author>CARLOS REYES OSPINO</author>
  </authors>
  <commentList>
    <comment ref="B1" authorId="0">
      <text>
        <r>
          <rPr>
            <b/>
            <sz val="9"/>
            <color indexed="81"/>
            <rFont val="Tahoma"/>
            <family val="2"/>
          </rPr>
          <t>CARLOS REYES OSPINO:</t>
        </r>
        <r>
          <rPr>
            <sz val="9"/>
            <color indexed="81"/>
            <rFont val="Tahoma"/>
            <family val="2"/>
          </rPr>
          <t xml:space="preserve">
Resumen de entregas emitido por Báscula</t>
        </r>
      </text>
    </comment>
  </commentList>
</comments>
</file>

<file path=xl/comments5.xml><?xml version="1.0" encoding="utf-8"?>
<comments xmlns="http://schemas.openxmlformats.org/spreadsheetml/2006/main">
  <authors>
    <author>CARLOS REYES OSPINO</author>
  </authors>
  <commentList>
    <comment ref="H4" authorId="0">
      <text>
        <r>
          <rPr>
            <b/>
            <sz val="9"/>
            <color indexed="81"/>
            <rFont val="Tahoma"/>
            <family val="2"/>
          </rPr>
          <t>CARLOS REYES OSPINO:</t>
        </r>
        <r>
          <rPr>
            <sz val="9"/>
            <color indexed="81"/>
            <rFont val="Tahoma"/>
            <family val="2"/>
          </rPr>
          <t xml:space="preserve">
DARUMA - Indicador de Producción</t>
        </r>
      </text>
    </comment>
  </commentList>
</comments>
</file>

<file path=xl/comments6.xml><?xml version="1.0" encoding="utf-8"?>
<comments xmlns="http://schemas.openxmlformats.org/spreadsheetml/2006/main">
  <authors>
    <author>CARLOS REYES OSPINO</author>
  </authors>
  <commentList>
    <comment ref="D3" authorId="0">
      <text>
        <r>
          <rPr>
            <b/>
            <sz val="9"/>
            <color indexed="81"/>
            <rFont val="Tahoma"/>
            <family val="2"/>
          </rPr>
          <t>CARLOS REYES OSPINO:</t>
        </r>
        <r>
          <rPr>
            <sz val="9"/>
            <color indexed="81"/>
            <rFont val="Tahoma"/>
            <family val="2"/>
          </rPr>
          <t xml:space="preserve">
Cartón
Papel
Chatarra</t>
        </r>
      </text>
    </comment>
  </commentList>
</comments>
</file>

<file path=xl/comments7.xml><?xml version="1.0" encoding="utf-8"?>
<comments xmlns="http://schemas.openxmlformats.org/spreadsheetml/2006/main">
  <authors>
    <author>CARLOS REYES OSPINO</author>
    <author>YTORO</author>
  </authors>
  <commentList>
    <comment ref="E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5" authorId="1">
      <text>
        <r>
          <rPr>
            <b/>
            <sz val="9"/>
            <color indexed="81"/>
            <rFont val="Tahoma"/>
            <family val="2"/>
          </rPr>
          <t>CREYES:</t>
        </r>
        <r>
          <rPr>
            <sz val="9"/>
            <color indexed="81"/>
            <rFont val="Tahoma"/>
            <family val="2"/>
          </rPr>
          <t xml:space="preserve">
Calculadora de huella de carbono</t>
        </r>
      </text>
    </comment>
  </commentList>
</comments>
</file>

<file path=xl/sharedStrings.xml><?xml version="1.0" encoding="utf-8"?>
<sst xmlns="http://schemas.openxmlformats.org/spreadsheetml/2006/main" count="445" uniqueCount="180">
  <si>
    <t>ENERO</t>
  </si>
  <si>
    <t>FEBRERO</t>
  </si>
  <si>
    <t>MARZO</t>
  </si>
  <si>
    <t>ABRIL</t>
  </si>
  <si>
    <t>MAYO</t>
  </si>
  <si>
    <t>JUNIO</t>
  </si>
  <si>
    <t>No.</t>
  </si>
  <si>
    <t>Consumo de Energía Eléctrica</t>
  </si>
  <si>
    <t>2.1.1</t>
  </si>
  <si>
    <t>2.1.2</t>
  </si>
  <si>
    <t>Consumo de Agua Total</t>
  </si>
  <si>
    <t>Nombre Indicador</t>
  </si>
  <si>
    <t>Fórmula</t>
  </si>
  <si>
    <t>Unidad</t>
  </si>
  <si>
    <t>Frecuencia</t>
  </si>
  <si>
    <t>Meta</t>
  </si>
  <si>
    <t>Tipo de indicador</t>
  </si>
  <si>
    <t>Porcentaje</t>
  </si>
  <si>
    <t>Mensual</t>
  </si>
  <si>
    <t>Eficiencia</t>
  </si>
  <si>
    <t>Numero</t>
  </si>
  <si>
    <t>0</t>
  </si>
  <si>
    <t>100</t>
  </si>
  <si>
    <t>Aspecto</t>
  </si>
  <si>
    <t>Comportamiento Ambiental</t>
  </si>
  <si>
    <t>Gestión Ambiental</t>
  </si>
  <si>
    <t>1. ICA</t>
  </si>
  <si>
    <t>2. IGA</t>
  </si>
  <si>
    <t>1.2.1</t>
  </si>
  <si>
    <t>1.1 ENERGÍA</t>
  </si>
  <si>
    <t>1.2 AGUA</t>
  </si>
  <si>
    <t xml:space="preserve">1.3 RESIDUOS </t>
  </si>
  <si>
    <t xml:space="preserve">1.3.1 </t>
  </si>
  <si>
    <t>2.1 LEGISLATIVOS Y QUEJAS</t>
  </si>
  <si>
    <t xml:space="preserve">Reclamaciones y Quejas Ambientales </t>
  </si>
  <si>
    <t xml:space="preserve">Sanciones Ambientales </t>
  </si>
  <si>
    <t>Sensibilización Ambiental</t>
  </si>
  <si>
    <t>(Número de capacitaciones realizadas / Número de capacitaciones programadas) * 100</t>
  </si>
  <si>
    <t>Consumo de Energía Total</t>
  </si>
  <si>
    <t>Consumo de Gas Natural</t>
  </si>
  <si>
    <t>Generación de Residuos Ordinarios</t>
  </si>
  <si>
    <t>Generación de Residuos Reciclables</t>
  </si>
  <si>
    <t>Generación de Residuos Peligrosos</t>
  </si>
  <si>
    <t>Número de reclamaciones sobre impactos ambientales</t>
  </si>
  <si>
    <t>Número de reclamaciones abordadas</t>
  </si>
  <si>
    <t>Número de reclamaciones resueltas</t>
  </si>
  <si>
    <t>Reclamaciones sobre Impactos Ambientales anteriores</t>
  </si>
  <si>
    <t>Número de reclamaciones sobre impactos ambientales anteriores</t>
  </si>
  <si>
    <t>Número total de reclamaciones y quejas  ambientales recibidas</t>
  </si>
  <si>
    <t>Reclamaciones sobre Impactos Ambientales</t>
  </si>
  <si>
    <t>Reclamaciones Abordadas</t>
  </si>
  <si>
    <t>Reclamaciones Resueltas</t>
  </si>
  <si>
    <t xml:space="preserve">Número de sanciones ambientales Monetarias impuestas </t>
  </si>
  <si>
    <t xml:space="preserve">Número de sanciones ambientales No Monetarias impuestas </t>
  </si>
  <si>
    <t>TOTAL</t>
  </si>
  <si>
    <t>AÑO</t>
  </si>
  <si>
    <t>MES</t>
  </si>
  <si>
    <t>UNIDAD</t>
  </si>
  <si>
    <t xml:space="preserve">ENERO </t>
  </si>
  <si>
    <t>GENERACIÓN DE RESIDUOS</t>
  </si>
  <si>
    <t>RECICLABLES</t>
  </si>
  <si>
    <t>ORDINARIOS E INERTES</t>
  </si>
  <si>
    <t>PELIGROSOS</t>
  </si>
  <si>
    <t>M3</t>
  </si>
  <si>
    <t>2.2 FORMACIÓN Y CAPACITACIÓN</t>
  </si>
  <si>
    <t>1.1.1</t>
  </si>
  <si>
    <t>1.3.2</t>
  </si>
  <si>
    <t>1.3.3</t>
  </si>
  <si>
    <t>1.3.4</t>
  </si>
  <si>
    <t>2.1.3</t>
  </si>
  <si>
    <t>2.1.4</t>
  </si>
  <si>
    <t>2.1.5</t>
  </si>
  <si>
    <t>2.1.6</t>
  </si>
  <si>
    <t>2.1.7</t>
  </si>
  <si>
    <t>2.2.1</t>
  </si>
  <si>
    <t>&gt;=</t>
  </si>
  <si>
    <t>&lt;=</t>
  </si>
  <si>
    <t>=</t>
  </si>
  <si>
    <t>Generación de Vertimientos Industriales</t>
  </si>
  <si>
    <t>FEB</t>
  </si>
  <si>
    <t>ENE</t>
  </si>
  <si>
    <t>MAR</t>
  </si>
  <si>
    <t>ABR</t>
  </si>
  <si>
    <t>MAY</t>
  </si>
  <si>
    <t>JUN</t>
  </si>
  <si>
    <t>JUL</t>
  </si>
  <si>
    <t>AGO</t>
  </si>
  <si>
    <t>SEP</t>
  </si>
  <si>
    <t>OCT</t>
  </si>
  <si>
    <t>NOV</t>
  </si>
  <si>
    <t>DIC</t>
  </si>
  <si>
    <t>CONSUMOS DE ENERGÍA</t>
  </si>
  <si>
    <t>CONSUMO DE AGUA</t>
  </si>
  <si>
    <t>ENERGÍA ELÉCTRICA (KWH)</t>
  </si>
  <si>
    <t>%</t>
  </si>
  <si>
    <t>META</t>
  </si>
  <si>
    <t>EVALUACIÓN DE DESEMPEÑO AMBIENTAL - EDA</t>
  </si>
  <si>
    <t>EDA</t>
  </si>
  <si>
    <t>Evaluación de Desempeño Ambiental</t>
  </si>
  <si>
    <t xml:space="preserve"> </t>
  </si>
  <si>
    <t xml:space="preserve">TOTAL </t>
  </si>
  <si>
    <t>Total residuos generados (kg)</t>
  </si>
  <si>
    <t>Total residuos reciclables generados (kg)</t>
  </si>
  <si>
    <t>JULIO</t>
  </si>
  <si>
    <t>AGOSTO</t>
  </si>
  <si>
    <t>SEPTIEMBRE</t>
  </si>
  <si>
    <t>OCTUBRE</t>
  </si>
  <si>
    <t>NOVIEMBRE</t>
  </si>
  <si>
    <t>DICIEMBRE</t>
  </si>
  <si>
    <t>ICA</t>
  </si>
  <si>
    <t>IGA</t>
  </si>
  <si>
    <t>ANÁLISIS DE RESULTADOS</t>
  </si>
  <si>
    <t>1.4.1.</t>
  </si>
  <si>
    <t>1.5.1</t>
  </si>
  <si>
    <t>1.5 VERTIMIENTOS</t>
  </si>
  <si>
    <t>1.4 EMISIONES</t>
  </si>
  <si>
    <t>1.4.3.</t>
  </si>
  <si>
    <t>1.4.2.</t>
  </si>
  <si>
    <t>VOLUMEN TOTAL (m3/mes)</t>
  </si>
  <si>
    <t>Pozo BIOSC (Lt/Seg)</t>
  </si>
  <si>
    <t>AGUA CONCESIONADA</t>
  </si>
  <si>
    <r>
      <t xml:space="preserve">Dato obtenido </t>
    </r>
    <r>
      <rPr>
        <b/>
        <i/>
        <sz val="12"/>
        <color theme="1"/>
        <rFont val="Microsoft PhagsPa"/>
        <family val="2"/>
      </rPr>
      <t>RES 1234 DIC 2018</t>
    </r>
  </si>
  <si>
    <t>GENERACIÓN DE VERTIMIENTOS INDUSTRIALES</t>
  </si>
  <si>
    <t>SÓLIDOS</t>
  </si>
  <si>
    <t>LÍQUIDOS</t>
  </si>
  <si>
    <t>GAS NATURAL (M3)</t>
  </si>
  <si>
    <t>Factor emisiones (FE) GAS
(kg CO2 / m3)</t>
  </si>
  <si>
    <t>Kg CO2 eq/kWh</t>
  </si>
  <si>
    <t>PESO (KG)</t>
  </si>
  <si>
    <t>Energía Red Nacional</t>
  </si>
  <si>
    <t>Mes</t>
  </si>
  <si>
    <t>Año</t>
  </si>
  <si>
    <t>Factor De Emisión (FE)</t>
  </si>
  <si>
    <r>
      <t>Kg CO</t>
    </r>
    <r>
      <rPr>
        <b/>
        <sz val="9"/>
        <color theme="1"/>
        <rFont val="Microsoft PhagsPa"/>
        <family val="2"/>
      </rPr>
      <t>2</t>
    </r>
  </si>
  <si>
    <r>
      <t>Cogenerador (M</t>
    </r>
    <r>
      <rPr>
        <b/>
        <sz val="8"/>
        <color rgb="FF000000"/>
        <rFont val="Microsoft PhagsPa"/>
        <family val="2"/>
      </rPr>
      <t>3</t>
    </r>
    <r>
      <rPr>
        <b/>
        <sz val="11"/>
        <color rgb="FF000000"/>
        <rFont val="Microsoft PhagsPa"/>
        <family val="2"/>
      </rPr>
      <t>)</t>
    </r>
  </si>
  <si>
    <r>
      <t>Calderín (M</t>
    </r>
    <r>
      <rPr>
        <b/>
        <sz val="8"/>
        <color rgb="FF000000"/>
        <rFont val="Microsoft PhagsPa"/>
        <family val="2"/>
      </rPr>
      <t>3</t>
    </r>
    <r>
      <rPr>
        <b/>
        <sz val="11"/>
        <color rgb="FF000000"/>
        <rFont val="Microsoft PhagsPa"/>
        <family val="2"/>
      </rPr>
      <t>)</t>
    </r>
  </si>
  <si>
    <r>
      <t>TOTAL (M</t>
    </r>
    <r>
      <rPr>
        <b/>
        <sz val="8"/>
        <color rgb="FF000000"/>
        <rFont val="Microsoft PhagsPa"/>
        <family val="2"/>
      </rPr>
      <t>3</t>
    </r>
    <r>
      <rPr>
        <b/>
        <sz val="11"/>
        <color rgb="FF000000"/>
        <rFont val="Microsoft PhagsPa"/>
        <family val="2"/>
      </rPr>
      <t>)</t>
    </r>
  </si>
  <si>
    <r>
      <t>KG CO</t>
    </r>
    <r>
      <rPr>
        <b/>
        <sz val="8"/>
        <color rgb="FF000000"/>
        <rFont val="Microsoft PhagsPa"/>
        <family val="2"/>
      </rPr>
      <t>2</t>
    </r>
  </si>
  <si>
    <r>
      <t>Caldera Clayton (M</t>
    </r>
    <r>
      <rPr>
        <b/>
        <sz val="8"/>
        <color rgb="FF000000"/>
        <rFont val="Microsoft PhagsPa"/>
        <family val="2"/>
      </rPr>
      <t>3</t>
    </r>
    <r>
      <rPr>
        <b/>
        <sz val="11"/>
        <color rgb="FF000000"/>
        <rFont val="Microsoft PhagsPa"/>
        <family val="2"/>
      </rPr>
      <t>)</t>
    </r>
  </si>
  <si>
    <t>EMISIONES ATMOSFÉRICAS</t>
  </si>
  <si>
    <t>1.2.2</t>
  </si>
  <si>
    <t>Consumo de Agua Industrial</t>
  </si>
  <si>
    <t>1.1.2</t>
  </si>
  <si>
    <t>1.1.3</t>
  </si>
  <si>
    <t>AGUAS DE PRODUCCIÓN (M3)</t>
  </si>
  <si>
    <t>AGUAS DOMÉSTICAS (M3)</t>
  </si>
  <si>
    <t>PRODUCCIÓN B100 TOTAL</t>
  </si>
  <si>
    <t>Total energía eléctrica consumida (Kwh) / Total B100 producido (Ton)</t>
  </si>
  <si>
    <t>Generación de Emisiones - Combustible gaseoso</t>
  </si>
  <si>
    <t>Generación de Emisiones - Consumo de energía</t>
  </si>
  <si>
    <t>Generación de Emisiones Totales</t>
  </si>
  <si>
    <t>AGUA EXTRAÍDA DEL POZO (M3)</t>
  </si>
  <si>
    <r>
      <t>Total gas natural consumido (M</t>
    </r>
    <r>
      <rPr>
        <sz val="8"/>
        <rFont val="Microsoft PhagsPa"/>
        <family val="2"/>
      </rPr>
      <t>3</t>
    </r>
    <r>
      <rPr>
        <sz val="11"/>
        <rFont val="Microsoft PhagsPa"/>
        <family val="2"/>
      </rPr>
      <t>) / Total B100 producido (Ton)</t>
    </r>
  </si>
  <si>
    <r>
      <t>Total energía consumida (kWh_M</t>
    </r>
    <r>
      <rPr>
        <b/>
        <sz val="8"/>
        <rFont val="Microsoft PhagsPa"/>
        <family val="2"/>
      </rPr>
      <t>3</t>
    </r>
    <r>
      <rPr>
        <b/>
        <sz val="11"/>
        <rFont val="Microsoft PhagsPa"/>
        <family val="2"/>
      </rPr>
      <t>) / Total B100 producido (Ton)</t>
    </r>
  </si>
  <si>
    <t>Total residuos peligrosos líquidos  generados (kg) / Total B100 producido (Ton)</t>
  </si>
  <si>
    <t>Total residuos peligrosos sólidos generados (kg) / Total B100 producido (Ton)</t>
  </si>
  <si>
    <t>ANÁLISIS DE INDICADORES AMBIENTALES</t>
  </si>
  <si>
    <t>INDICADORES AMBIENTALES</t>
  </si>
  <si>
    <r>
      <t>M</t>
    </r>
    <r>
      <rPr>
        <sz val="8"/>
        <rFont val="Microsoft PhagsPa"/>
        <family val="2"/>
      </rPr>
      <t>3</t>
    </r>
  </si>
  <si>
    <r>
      <t>Total agua consumida (M</t>
    </r>
    <r>
      <rPr>
        <b/>
        <sz val="8"/>
        <rFont val="Microsoft PhagsPa"/>
        <family val="2"/>
      </rPr>
      <t>3</t>
    </r>
    <r>
      <rPr>
        <b/>
        <sz val="11"/>
        <rFont val="Microsoft PhagsPa"/>
        <family val="2"/>
      </rPr>
      <t>)</t>
    </r>
  </si>
  <si>
    <r>
      <t>Total agua consumida en plantas (M</t>
    </r>
    <r>
      <rPr>
        <b/>
        <sz val="8"/>
        <rFont val="Microsoft PhagsPa"/>
        <family val="2"/>
      </rPr>
      <t>3</t>
    </r>
    <r>
      <rPr>
        <b/>
        <sz val="11"/>
        <rFont val="Microsoft PhagsPa"/>
        <family val="2"/>
      </rPr>
      <t>) / Total B100 producido (Ton)</t>
    </r>
  </si>
  <si>
    <t>Ton/Ton</t>
  </si>
  <si>
    <t>Kg/Ton</t>
  </si>
  <si>
    <r>
      <t>(Kg CO</t>
    </r>
    <r>
      <rPr>
        <sz val="8"/>
        <rFont val="Microsoft PhagsPa"/>
        <family val="2"/>
      </rPr>
      <t>2</t>
    </r>
    <r>
      <rPr>
        <sz val="11"/>
        <rFont val="Microsoft PhagsPa"/>
        <family val="2"/>
      </rPr>
      <t xml:space="preserve"> /Ton)</t>
    </r>
  </si>
  <si>
    <r>
      <t>M</t>
    </r>
    <r>
      <rPr>
        <sz val="8"/>
        <rFont val="Microsoft PhagsPa"/>
        <family val="2"/>
      </rPr>
      <t>3</t>
    </r>
    <r>
      <rPr>
        <sz val="11"/>
        <rFont val="Microsoft PhagsPa"/>
        <family val="2"/>
      </rPr>
      <t>/Ton</t>
    </r>
  </si>
  <si>
    <t>kWh/Ton</t>
  </si>
  <si>
    <r>
      <t>kWh - M</t>
    </r>
    <r>
      <rPr>
        <sz val="8"/>
        <rFont val="Microsoft PhagsPa"/>
        <family val="2"/>
      </rPr>
      <t>3</t>
    </r>
    <r>
      <rPr>
        <sz val="11"/>
        <rFont val="Microsoft PhagsPa"/>
        <family val="2"/>
      </rPr>
      <t xml:space="preserve"> /Ton</t>
    </r>
  </si>
  <si>
    <t>Total emisiones generadas (kg CO2) / Total B100 producido (Ton)</t>
  </si>
  <si>
    <t>Total emisiones a partir de Gas Natural como combustible / Total B100 producido (Ton)</t>
  </si>
  <si>
    <t>Total emisiones generadas del consumo eléctrico / Total B100 producido (Ton)</t>
  </si>
  <si>
    <t>Total vertimientos industriales generados (Ton)  / Total B100 producido (Ton)</t>
  </si>
  <si>
    <t>Promedio</t>
  </si>
  <si>
    <r>
      <t xml:space="preserve">Para el Indicador de Comportamiento Ambiental (ICA), se logró cumplir la meta establecida, lo anterior debido a que el consumo de energía por tonelada producida de B100 fue de 60,23 kWh - M3/Ton, por lo cual estuvo dentro de la meta de 75 kWh - M3/Ton; en cuanto a los indicadores para el consumo de agua: por un lado el agua extraída del pozo estuvo arrojo un consumo de 3.373 </t>
    </r>
    <r>
      <rPr>
        <sz val="8"/>
        <color theme="1"/>
        <rFont val="Catriel"/>
      </rPr>
      <t>M</t>
    </r>
    <r>
      <rPr>
        <sz val="10"/>
        <color theme="1"/>
        <rFont val="Catriel"/>
      </rPr>
      <t>3 por debajo de la meta mensual de 5.300 M3, así mismo para  el indicador de consumo de agua en plantas en el cual arrojó un desempeño de 0,46 M3/Ton 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 0,04 Kg/Ton respectivamente. En cuanto a las emisiones generadas por tonelada de B100 producida se cumplió la meta establecida logrando un resultado de 82,86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formación en uso adecuado del Kit de derrames al personal programadas para el mes.
Finalmente, se logró el desempeño ambiental de empresa (EDA) arrojó un 100% de cumplimiento frente a lo establecido por los indicadores de GA.</t>
    </r>
  </si>
  <si>
    <t>Para el Indicador de Comportamiento Ambiental (ICA), se logró cumplir la meta establecida, lo anterior debido a que el consumo de energía por tonelada producida de B100 fue de 56,58 kWh - M3/Ton, por lo cual estuvo dentro de la meta de 75 kWh - M3/Ton; en cuanto a los indicadores para el consumo de agua: por un lado el agua extraída del pozo estuvo arrojo un consumo de 3.898 M3 por debajo de la meta mensual de 5.300 M3, así mismo para  el indicador de consumo de agua en plantas en el cual arrojó un desempeño de 0,43 M3/Ton sobre la meta propuesta que son 0,50 M3/Ton; la generación de los residuos peligrosos sólidos y líquidos estuvo dentro de lo establecido ya que los residuos sólidos peligrosos arrojaron 0,13 Kg/Ton, lo que no supera la meta establecida de 0,20 Kg/Ton no obstante para los residuos líquidos lo obtenido fueron 0,01 Kg/Ton respectivamente. En cuanto a las emisiones generadas por tonelada de B100 producida se cumplió la meta establecida logrando un resultado de 76,68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Finalmente, se logró el desempeño ambiental de empresa (EDA) arrojó un 100% de cumplimiento frente a lo establecido por los indicadores de GA.</t>
  </si>
  <si>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57,23 kWh - M3/Ton, por lo cual estuvo dentro de la meta de 75 kWh - M3/Ton; en cuanto a los indicadores para el consumo de agua: por un lado el agua extraída del pozo estuvo arrojo un consumo de 4.895 M3 por debajo de la meta mensual de 5.300 M3, así mismo para  el indicador de consumo de agua en plantas en el cual arrojó un desempeño de</t>
    </r>
    <r>
      <rPr>
        <sz val="10"/>
        <rFont val="Catriel"/>
      </rPr>
      <t xml:space="preserve"> 0,48</t>
    </r>
    <r>
      <rPr>
        <b/>
        <sz val="10"/>
        <color rgb="FFFF0000"/>
        <rFont val="Catriel"/>
      </rPr>
      <t xml:space="preserve"> </t>
    </r>
    <r>
      <rPr>
        <sz val="10"/>
        <color theme="1"/>
        <rFont val="Catriel"/>
      </rPr>
      <t>M3/Ton sobre la meta propuesta que son 0,50 M3/Ton; la generación de los residuos peligrosos sólidos y líquidos estuvo dentro de lo establecido ya que los residuos sólidos peligrosos arrojaron 0,19 Kg/Ton, lo que no supera la meta establecida de 0,20 Kg/Ton no obstante para los residuos líquidos lo obtenido fueron</t>
    </r>
    <r>
      <rPr>
        <sz val="10"/>
        <rFont val="Catriel"/>
      </rPr>
      <t xml:space="preserve"> 0,05</t>
    </r>
    <r>
      <rPr>
        <sz val="10"/>
        <color theme="1"/>
        <rFont val="Catriel"/>
      </rPr>
      <t xml:space="preserve"> Kg/Ton respectivamente. En cuanto a las emisiones generadas por tonelada de B100 producida se cumplió la meta establecida logrando un resultado de 80,83 Kg CO2/Ton debajo de la meta establecida que es de 85 Kg CO2/Ton, y por último para los vertimientos se generaron 0,12 Ton/Ton superando el límite establecido de 0,12 Ton/Ton, en consecuencia de ello se obtuvo como resultado un cumplimiento del 86%.
Para el indicador de Gestión Ambiental (IGA) no se logró el </t>
    </r>
    <r>
      <rPr>
        <sz val="10"/>
        <rFont val="Catriel"/>
      </rPr>
      <t>75%</t>
    </r>
    <r>
      <rPr>
        <sz val="10"/>
        <color theme="1"/>
        <rFont val="Catriel"/>
      </rPr>
      <t xml:space="preserve"> de cumplimiento, en relación a que no se tuvo quejas formales, sanciones o reclamos en temas ambientales por las partes interesadas; respecto al plan de formación se notifica que debido al aumento de los contagios enla empresa, se determinó no se ejecutar sesiones de formación, sin embargo, para el próximo mes esperamos alcanzar los requerimientos.
Finalmente, se logró el desempeño ambiental de empresa (EDA) arrojó un </t>
    </r>
    <r>
      <rPr>
        <sz val="10"/>
        <rFont val="Catriel"/>
      </rPr>
      <t>80%</t>
    </r>
    <r>
      <rPr>
        <sz val="10"/>
        <color theme="1"/>
        <rFont val="Catriel"/>
      </rPr>
      <t xml:space="preserve"> 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</si>
  <si>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52,36 kWh - M3/Ton, por lo cual estuvo dentro de la meta de 75 kWh - M3/Ton; en cuanto a los indicadores para el consumo de agua: por un lado el agua extraída del pozo estuvo arrojo un consumo de 5.084 M3 por debajo de la meta mensual de 5.300 M3, así mismo para  el indicador de consumo de agua en plantas en el cual arrojó un desempeño de</t>
    </r>
    <r>
      <rPr>
        <sz val="10"/>
        <rFont val="Catriel"/>
      </rPr>
      <t xml:space="preserve"> 0,45 M3/Ton </t>
    </r>
    <r>
      <rPr>
        <sz val="10"/>
        <color theme="1"/>
        <rFont val="Catriel"/>
      </rPr>
      <t>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t>
    </r>
    <r>
      <rPr>
        <sz val="10"/>
        <rFont val="Catriel"/>
      </rPr>
      <t xml:space="preserve"> 0,02 </t>
    </r>
    <r>
      <rPr>
        <sz val="10"/>
        <color theme="1"/>
        <rFont val="Catriel"/>
      </rPr>
      <t>Kg/Ton respectivamente. En cuanto a las emisiones generadas por tonelada de B100 producida se cumplió la meta establecida logrando un resultado de 71,18 Kg CO2/Ton debajo de la meta establecida que es de 85 Kg CO2/Ton, y por último para los vertimientos se generaron 0,14 Ton/Ton superando el límite establecido de 0,12 Ton/Ton, en consecuencia de ello se obtuvo como resultado un cumplimiento del</t>
    </r>
    <r>
      <rPr>
        <sz val="10"/>
        <rFont val="Catriel"/>
      </rPr>
      <t xml:space="preserve"> 86%.</t>
    </r>
    <r>
      <rPr>
        <sz val="10"/>
        <color theme="1"/>
        <rFont val="Catriel"/>
      </rPr>
      <t xml:space="preserve">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uso efeciente y racional del agua.
Finalmente, se logró el desempeño ambiental de empresa (EDA) arrojó un 93</t>
    </r>
    <r>
      <rPr>
        <sz val="10"/>
        <rFont val="Catriel"/>
      </rPr>
      <t>%</t>
    </r>
    <r>
      <rPr>
        <sz val="10"/>
        <color theme="1"/>
        <rFont val="Catriel"/>
      </rPr>
      <t xml:space="preserve"> 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</si>
  <si>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48,60 kWh - M3/Ton, por lo cual estuvo dentro de la meta de 75 kWh - M3/Ton; en cuanto a los indicadores para el consumo de agua: por un lado el agua extraída del pozo estuvo arrojo un consumo de 5.144 M3 por debajo de la meta mensual de 5.300 M3, así mismo para  el indicador de consumo de agua en plantas en el cual arrojó un desempeño de</t>
    </r>
    <r>
      <rPr>
        <sz val="10"/>
        <rFont val="Catriel"/>
      </rPr>
      <t xml:space="preserve"> 0,39 M3/Ton</t>
    </r>
    <r>
      <rPr>
        <sz val="10"/>
        <color theme="1"/>
        <rFont val="Catriel"/>
      </rPr>
      <t xml:space="preserve"> 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t>
    </r>
    <r>
      <rPr>
        <sz val="10"/>
        <rFont val="Catriel"/>
      </rPr>
      <t xml:space="preserve"> 0,03</t>
    </r>
    <r>
      <rPr>
        <sz val="10"/>
        <color theme="1"/>
        <rFont val="Catriel"/>
      </rPr>
      <t xml:space="preserve"> Kg/Ton respectivamente. En cuanto a las emisiones generadas por tonelada de B100 producida se cumplió la meta establecida logrando un resultado de 71,04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manejo integrado de residuos sólidos y RESPEL. 
Finalmente, se logró el desempeño ambiental de empresa (EDA) arrojó un </t>
    </r>
    <r>
      <rPr>
        <sz val="10"/>
        <rFont val="Catriel"/>
      </rPr>
      <t xml:space="preserve">100% </t>
    </r>
    <r>
      <rPr>
        <sz val="10"/>
        <color theme="1"/>
        <rFont val="Catriel"/>
      </rPr>
      <t>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</si>
  <si>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65,18 kWh - M3/Ton, por lo cual estuvo dentro de la meta de 75 kWh - M3/Ton; en cuanto a los indicadores para el consumo de agua: por un lado el agua extraída del pozo estuvo arrojo un consumo de 4.477 M3 por debajo de la meta mensual de 5.300 M3, así mismo para  el indicador de consumo de agua en plantas en el cual arrojó un desempeño de</t>
    </r>
    <r>
      <rPr>
        <sz val="10"/>
        <rFont val="Catriel"/>
      </rPr>
      <t xml:space="preserve"> 0,39 M3/Ton</t>
    </r>
    <r>
      <rPr>
        <sz val="10"/>
        <color theme="1"/>
        <rFont val="Catriel"/>
      </rPr>
      <t xml:space="preserve"> sobre la meta propuesta que son 0,50 M3/Ton; la generación de los residuos peligrosos sólidos y líquidos estuvo dentro de lo establecido ya que los residuos sólidos peligrosos arrojaron 0,12 Kg/Ton, lo que no supera la meta establecida de 0,20 Kg/Ton no obstante para los residuos líquidos lo obtenido fueron</t>
    </r>
    <r>
      <rPr>
        <sz val="10"/>
        <rFont val="Catriel"/>
      </rPr>
      <t xml:space="preserve"> 0,03</t>
    </r>
    <r>
      <rPr>
        <sz val="10"/>
        <color theme="1"/>
        <rFont val="Catriel"/>
      </rPr>
      <t xml:space="preserve"> Kg/Ton respectivamente. En cuanto a las emisiones generadas por tonelada de B100 producida se cumplió la meta establecida logrando un resultado de 70,89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manejo de residuos generados por la pandemia - COVID.
Finalmente, se logró el desempeño ambiental de empresa (EDA) arrojó un </t>
    </r>
    <r>
      <rPr>
        <sz val="10"/>
        <rFont val="Catriel"/>
      </rPr>
      <t xml:space="preserve">100% </t>
    </r>
    <r>
      <rPr>
        <sz val="10"/>
        <color theme="1"/>
        <rFont val="Catriel"/>
      </rPr>
      <t>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</si>
  <si>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64,61 kWh - M3/Ton, por lo cual estuvo dentro de la meta de 75 kWh - M3/Ton; en cuanto a los indicadores para el consumo de agua: por un lado el agua extraída del pozo estuvo arrojo un consumo de 3.890 M3 por debajo de la meta mensual de 5.300 M3, así mismo para  el indicador de consumo de agua en plantas en el cual arrojó un desempeño de</t>
    </r>
    <r>
      <rPr>
        <sz val="10"/>
        <rFont val="Catriel"/>
      </rPr>
      <t xml:space="preserve"> 0,37 M3/Ton</t>
    </r>
    <r>
      <rPr>
        <sz val="10"/>
        <color theme="1"/>
        <rFont val="Catriel"/>
      </rPr>
      <t xml:space="preserve"> sobre la meta propuesta que son 0,50 M3/Ton; la generación de los residuos peligrosos sólidos y líquidos estuvo dentro de lo establecido ya que los residuos sólidos peligrosos arrojaron 0,09 Kg/Ton, lo que no supera la meta establecida de 0,20 Kg/Ton no obstante para los residuos líquidos lo obtenido fueron</t>
    </r>
    <r>
      <rPr>
        <sz val="10"/>
        <rFont val="Catriel"/>
      </rPr>
      <t xml:space="preserve"> 0,03</t>
    </r>
    <r>
      <rPr>
        <sz val="10"/>
        <color theme="1"/>
        <rFont val="Catriel"/>
      </rPr>
      <t xml:space="preserve"> Kg/Ton respectivamente. En cuanto a las emisiones generadas por tonelada de B100 producida se cumplió la meta establecida logrando un resultado de 72,25 Kg CO2/Ton debajo de la meta establecida que es de 85 Kg CO2/Ton, y por último para los vertimientos se generaron 0,09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manejo de aguas residuales.
Finalmente, se logró el desempeño ambiental de empresa (EDA) arrojó un </t>
    </r>
    <r>
      <rPr>
        <sz val="10"/>
        <rFont val="Catriel"/>
      </rPr>
      <t xml:space="preserve">100% </t>
    </r>
    <r>
      <rPr>
        <sz val="10"/>
        <color theme="1"/>
        <rFont val="Catriel"/>
      </rPr>
      <t>de cumplimiento frente a lo establecido por los indicadores de GA.</t>
    </r>
  </si>
  <si>
    <t>"Para el Indicador de Comportamiento Ambiental (ICA), se logró cumplir la meta establecida, lo anterior debido a que el consumo de energía por tonelada producida de B100 fue de 54,08 kWh - M3/Ton, por lo cual estuvo dentro de la meta de 75 kWh - M3/Ton, teniendo en cuenta que hubo una reducción del consumo de energía en comparación al periodo anterior que fue de 65,18 kWh-M3/Ton; en cuanto a los indicadores para el consumo de agua: por un lado el agua extraída del pozo estuvo arrojo un consumo de 4.064 M3 por debajo de la meta mensual de 5.300 M3, así mismo para  el indicador de consumo de agua en plantas en el cual arrojó un desempeño de 0,34 M3/Ton sobre la meta propuesta que son 0,50 M3/Ton; la generación de los residuos peligrosos sólidos y líquidos estuvo dentro de lo establecido ya que los residuos sólidos peligrosos arrojaron 0,16 Kg/Ton, lo que no supera la meta establecida de 0,20 Kg/Ton; sin embargo, se aumentó la generación de residuos sólidos peligrosos por el incremento del uso de Mangas Filtrantes debido a que se está disminuyendo los tiempos de decantación del biodiesel en los tanques, lo que NO permite retirar los contaminantes de forma natural de este producto. Por tal motivo, se hace necesario utilizar dieciséis (16) mangas filtrantes por filtro en comparación a meses anteriores que solo se utilizaban ocho (8) mangas por filtro.  Simultáneamente, se ha elevado la generación de los residuos peligrosos de laboratorio debido a que se están realizando más análisis de las muestras de biodiesel contaminadas por el mismo motivo que se expuso anteriormente. Para los residuos líquidos lo obtenido fueron 0,02 Kg/Ton respectivamente. En cuanto a las emisiones generadas por tonelada de B100 producida se cumplió la meta establecida logrando un resultado de 73,38 Kg CO2/Ton debajo de la meta establecida que es de 85 Kg CO2/Ton, y por último para los vertimientos se generaron 0,11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y reinduccón de sostenibilidad al personal programadas para el mes.
Finalmente, se logró el desempeño ambiental de empresa (EDA) arrojó un 100% de cumplimiento frente a lo establecido por los indicadores de GA.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</si>
</sst>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 #,##0_-;_-* &quot;-&quot;_-;_-@_-"/>
    <numFmt numFmtId="43" formatCode="_-* #,##0.00_-;\-* #,##0.00_-;_-* &quot;-&quot;??_-;_-@_-"/>
    <numFmt numFmtId="164" formatCode="_(&quot;$&quot;\ * #,##0.00_);_(&quot;$&quot;\ * \(#,##0.00\);_(&quot;$&quot;\ * &quot;-&quot;??_);_(@_)"/>
    <numFmt numFmtId="165" formatCode="_(* #,##0.00_);_(* \(#,##0.00\);_(* &quot;-&quot;??_);_(@_)"/>
    <numFmt numFmtId="166" formatCode="_(&quot;$&quot;* #,##0.00_);_(&quot;$&quot;* \(#,##0.00\);_(&quot;$&quot;* &quot;-&quot;??_);_(@_)"/>
    <numFmt numFmtId="167" formatCode="_(* #,##0_);_(* \(#,##0\);_(* &quot;-&quot;??_);_(@_)"/>
    <numFmt numFmtId="168" formatCode="_-* #,##0.00\ _€_-;\-* #,##0.00\ _€_-;_-* &quot;-&quot;??\ _€_-;_-@_-"/>
    <numFmt numFmtId="169" formatCode="_-&quot;$&quot;* #,##0.00_-;\-&quot;$&quot;* #,##0.00_-;_-&quot;$&quot;* &quot;-&quot;??_-;_-@_-"/>
    <numFmt numFmtId="170" formatCode="_(&quot;$&quot;* #,##0_);_(&quot;$&quot;* \(#,##0\);_(&quot;$&quot;* &quot;-&quot;??_);_(@_)"/>
    <numFmt numFmtId="171" formatCode="_(* #,##0.0_);_(* \(#,##0.0\);_(* &quot;-&quot;?_);_(@_)"/>
    <numFmt numFmtId="172" formatCode="_(* #,##0.000_);_(* \(#,##0.000\);_(* &quot;-&quot;??_);_(@_)"/>
    <numFmt numFmtId="173" formatCode="_-* #,##0.00_-;\-* #,##0.00_-;_-* &quot;-&quot;_-;_-@_-"/>
  </numFmts>
  <fonts count="74">
    <font>
      <sz val="11"/>
      <color theme="1"/>
      <name val="Calibri"/>
      <family val="2"/>
      <scheme val="minor"/>
    </font>
    <font>
      <b/>
      <sz val="11"/>
      <color theme="1"/>
      <name val="Arial Narrow"/>
      <family val="2"/>
    </font>
    <font>
      <sz val="11"/>
      <color theme="1"/>
      <name val="Arial Narrow"/>
      <family val="2"/>
    </font>
    <font>
      <b/>
      <sz val="9"/>
      <color indexed="81"/>
      <name val="Tahoma"/>
      <family val="2"/>
    </font>
    <font>
      <sz val="11"/>
      <color theme="1"/>
      <name val="Calibri"/>
      <family val="2"/>
      <scheme val="minor"/>
    </font>
    <font>
      <sz val="9"/>
      <color indexed="81"/>
      <name val="Tahoma"/>
      <family val="2"/>
    </font>
    <font>
      <sz val="12"/>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1"/>
      <color rgb="FF000000"/>
      <name val="Arial Narrow"/>
      <family val="2"/>
    </font>
    <font>
      <sz val="11"/>
      <color rgb="FF000000"/>
      <name val="Arial Narrow"/>
      <family val="2"/>
    </font>
    <font>
      <sz val="12"/>
      <color theme="1"/>
      <name val="Arial Narrow"/>
      <family val="2"/>
    </font>
    <font>
      <b/>
      <sz val="12"/>
      <color theme="1"/>
      <name val="Arial Narrow"/>
      <family val="2"/>
    </font>
    <font>
      <i/>
      <sz val="12"/>
      <color theme="1"/>
      <name val="Arial Narrow"/>
      <family val="2"/>
    </font>
    <font>
      <b/>
      <sz val="24"/>
      <color theme="1"/>
      <name val="Arial Narrow"/>
      <family val="2"/>
    </font>
    <font>
      <b/>
      <sz val="11"/>
      <name val="Catriel"/>
    </font>
    <font>
      <b/>
      <sz val="16"/>
      <name val="Catriel"/>
    </font>
    <font>
      <b/>
      <sz val="20"/>
      <name val="Catriel"/>
    </font>
    <font>
      <b/>
      <sz val="11"/>
      <color theme="1"/>
      <name val="Catriel"/>
    </font>
    <font>
      <sz val="11"/>
      <color theme="1"/>
      <name val="Catriel"/>
    </font>
    <font>
      <sz val="10"/>
      <color theme="1"/>
      <name val="Catriel"/>
    </font>
    <font>
      <sz val="11"/>
      <color rgb="FF000000"/>
      <name val="Catriel"/>
    </font>
    <font>
      <sz val="11"/>
      <color theme="1"/>
      <name val="Microsoft PhagsPa"/>
      <family val="2"/>
    </font>
    <font>
      <b/>
      <sz val="11"/>
      <color theme="1"/>
      <name val="Microsoft PhagsPa"/>
      <family val="2"/>
    </font>
    <font>
      <b/>
      <sz val="11"/>
      <color rgb="FF000000"/>
      <name val="Microsoft PhagsPa"/>
      <family val="2"/>
    </font>
    <font>
      <b/>
      <sz val="10"/>
      <color theme="1"/>
      <name val="Microsoft PhagsPa"/>
      <family val="2"/>
    </font>
    <font>
      <sz val="11"/>
      <color rgb="FF000000"/>
      <name val="Microsoft PhagsPa"/>
      <family val="2"/>
    </font>
    <font>
      <b/>
      <sz val="14"/>
      <color theme="1"/>
      <name val="Microsoft PhagsPa"/>
      <family val="2"/>
    </font>
    <font>
      <sz val="10"/>
      <color theme="1"/>
      <name val="Microsoft PhagsPa"/>
      <family val="2"/>
    </font>
    <font>
      <b/>
      <sz val="10"/>
      <color rgb="FF000000"/>
      <name val="Microsoft PhagsPa"/>
      <family val="2"/>
    </font>
    <font>
      <sz val="10"/>
      <color rgb="FF000000"/>
      <name val="Microsoft PhagsPa"/>
      <family val="2"/>
    </font>
    <font>
      <b/>
      <sz val="11"/>
      <name val="Microsoft PhagsPa"/>
      <family val="2"/>
    </font>
    <font>
      <sz val="11"/>
      <name val="Microsoft PhagsPa"/>
      <family val="2"/>
    </font>
    <font>
      <sz val="11"/>
      <color rgb="FFFF0000"/>
      <name val="Calibri"/>
      <family val="2"/>
      <scheme val="minor"/>
    </font>
    <font>
      <b/>
      <sz val="12"/>
      <color theme="1"/>
      <name val="Microsoft PhagsPa"/>
      <family val="2"/>
    </font>
    <font>
      <i/>
      <sz val="12"/>
      <color theme="1"/>
      <name val="Microsoft PhagsPa"/>
      <family val="2"/>
    </font>
    <font>
      <b/>
      <i/>
      <sz val="12"/>
      <color theme="1"/>
      <name val="Microsoft PhagsPa"/>
      <family val="2"/>
    </font>
    <font>
      <sz val="12"/>
      <color theme="1"/>
      <name val="Microsoft PhagsPa"/>
      <family val="2"/>
    </font>
    <font>
      <b/>
      <sz val="10"/>
      <color theme="1"/>
      <name val="Catriel"/>
    </font>
    <font>
      <sz val="9"/>
      <color rgb="FF000000"/>
      <name val="Microsoft PhagsPa"/>
      <family val="2"/>
    </font>
    <font>
      <sz val="8"/>
      <name val="Calibri"/>
      <family val="2"/>
      <scheme val="minor"/>
    </font>
    <font>
      <b/>
      <sz val="9"/>
      <color theme="1"/>
      <name val="Microsoft PhagsPa"/>
      <family val="2"/>
    </font>
    <font>
      <b/>
      <sz val="8"/>
      <color rgb="FF000000"/>
      <name val="Microsoft PhagsPa"/>
      <family val="2"/>
    </font>
    <font>
      <b/>
      <sz val="22"/>
      <color theme="0"/>
      <name val="Microsoft PhagsPa"/>
      <family val="2"/>
    </font>
    <font>
      <sz val="8"/>
      <name val="Microsoft PhagsPa"/>
      <family val="2"/>
    </font>
    <font>
      <b/>
      <sz val="8"/>
      <name val="Microsoft PhagsPa"/>
      <family val="2"/>
    </font>
    <font>
      <sz val="11"/>
      <color rgb="FFFF0000"/>
      <name val="Arial Narrow"/>
      <family val="2"/>
    </font>
    <font>
      <b/>
      <sz val="16"/>
      <color theme="1"/>
      <name val="Catriel"/>
    </font>
    <font>
      <sz val="10"/>
      <name val="Catriel"/>
    </font>
    <font>
      <b/>
      <sz val="16"/>
      <color theme="1"/>
      <name val="Microsoft PhagsPa"/>
      <family val="2"/>
    </font>
    <font>
      <u/>
      <sz val="8"/>
      <color theme="10"/>
      <name val="Arial"/>
      <family val="2"/>
    </font>
    <font>
      <sz val="10"/>
      <color indexed="8"/>
      <name val="MS Sans Serif"/>
      <family val="2"/>
    </font>
    <font>
      <b/>
      <sz val="14"/>
      <name val="Arial"/>
      <family val="2"/>
    </font>
    <font>
      <sz val="1"/>
      <name val="Arial"/>
      <family val="2"/>
    </font>
    <font>
      <b/>
      <sz val="24"/>
      <color theme="0"/>
      <name val="Catriel"/>
    </font>
    <font>
      <sz val="11"/>
      <color rgb="FFFF0000"/>
      <name val="Microsoft PhagsPa"/>
      <family val="2"/>
    </font>
    <font>
      <sz val="8"/>
      <color theme="1"/>
      <name val="Catriel"/>
    </font>
    <font>
      <b/>
      <sz val="10"/>
      <color rgb="FFFF0000"/>
      <name val="Catriel"/>
    </font>
  </fonts>
  <fills count="3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529">
    <xf numFmtId="0" fontId="0" fillId="0" borderId="0"/>
    <xf numFmtId="9" fontId="4" fillId="0" borderId="0" applyFont="0" applyFill="0" applyBorder="0" applyAlignment="0" applyProtection="0"/>
    <xf numFmtId="165" fontId="4" fillId="0" borderId="0" applyFont="0" applyFill="0" applyBorder="0" applyAlignment="0" applyProtection="0"/>
    <xf numFmtId="0" fontId="6" fillId="0" borderId="0"/>
    <xf numFmtId="0" fontId="7"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9"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4"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8" fillId="0" borderId="0"/>
    <xf numFmtId="43" fontId="4"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6" fillId="0" borderId="0" applyNumberFormat="0" applyFill="0" applyBorder="0" applyAlignment="0" applyProtection="0">
      <alignment vertical="top"/>
      <protection locked="0"/>
    </xf>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43" fontId="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6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7" fillId="0" borderId="0"/>
    <xf numFmtId="0" fontId="67" fillId="0" borderId="0"/>
    <xf numFmtId="0" fontId="6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7"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cellStyleXfs>
  <cellXfs count="275">
    <xf numFmtId="0" fontId="0" fillId="0" borderId="0" xfId="0"/>
    <xf numFmtId="0" fontId="2" fillId="0" borderId="0" xfId="0" applyFont="1" applyAlignment="1">
      <alignment vertical="center" wrapText="1"/>
    </xf>
    <xf numFmtId="0" fontId="0" fillId="2" borderId="0" xfId="0" applyFill="1"/>
    <xf numFmtId="0" fontId="2" fillId="2" borderId="0" xfId="0" applyFont="1" applyFill="1" applyAlignment="1">
      <alignment vertical="center" wrapText="1"/>
    </xf>
    <xf numFmtId="0" fontId="2" fillId="0" borderId="0" xfId="0" applyFont="1"/>
    <xf numFmtId="0" fontId="2" fillId="0" borderId="0" xfId="0" applyFont="1" applyAlignment="1">
      <alignment vertical="center"/>
    </xf>
    <xf numFmtId="0" fontId="2" fillId="2" borderId="0" xfId="0" applyFont="1" applyFill="1"/>
    <xf numFmtId="0" fontId="2" fillId="2" borderId="0" xfId="0" applyFont="1" applyFill="1" applyAlignment="1">
      <alignment vertical="center"/>
    </xf>
    <xf numFmtId="0" fontId="2" fillId="2" borderId="0" xfId="0" applyFont="1" applyFill="1" applyAlignment="1">
      <alignment horizontal="center" vertical="center" wrapText="1"/>
    </xf>
    <xf numFmtId="0" fontId="0" fillId="0" borderId="0" xfId="0"/>
    <xf numFmtId="0" fontId="2" fillId="0" borderId="0" xfId="0" applyFont="1" applyAlignment="1">
      <alignment horizontal="left" vertical="center" wrapText="1"/>
    </xf>
    <xf numFmtId="9" fontId="2" fillId="2" borderId="0" xfId="1" applyFont="1" applyFill="1"/>
    <xf numFmtId="0" fontId="2" fillId="2" borderId="0" xfId="0" applyFont="1" applyFill="1" applyAlignment="1">
      <alignment horizontal="left" vertical="center" wrapText="1"/>
    </xf>
    <xf numFmtId="170" fontId="2" fillId="2" borderId="0" xfId="0" applyNumberFormat="1" applyFont="1" applyFill="1" applyAlignment="1">
      <alignment horizontal="left" vertical="center" wrapText="1"/>
    </xf>
    <xf numFmtId="0" fontId="2" fillId="0" borderId="0" xfId="0" applyFont="1" applyFill="1"/>
    <xf numFmtId="0" fontId="28" fillId="0" borderId="0" xfId="0" applyFont="1" applyAlignment="1">
      <alignment horizontal="justify" vertical="center"/>
    </xf>
    <xf numFmtId="0" fontId="27" fillId="0" borderId="0" xfId="0" applyFont="1" applyAlignment="1">
      <alignment horizontal="justify" vertical="center"/>
    </xf>
    <xf numFmtId="0" fontId="29" fillId="0" borderId="0" xfId="0" applyFont="1" applyAlignment="1">
      <alignment horizontal="justify" vertical="center"/>
    </xf>
    <xf numFmtId="0" fontId="0" fillId="2" borderId="0" xfId="0" applyFill="1" applyAlignment="1">
      <alignment horizontal="right"/>
    </xf>
    <xf numFmtId="0" fontId="2" fillId="2" borderId="0" xfId="0" applyFont="1" applyFill="1" applyAlignment="1">
      <alignment horizontal="right"/>
    </xf>
    <xf numFmtId="0" fontId="0" fillId="0" borderId="0" xfId="0" applyAlignment="1">
      <alignment horizontal="right"/>
    </xf>
    <xf numFmtId="0" fontId="2" fillId="0" borderId="0" xfId="0" applyFont="1" applyAlignment="1">
      <alignment horizontal="right"/>
    </xf>
    <xf numFmtId="0" fontId="2" fillId="2" borderId="0" xfId="0" applyFont="1" applyFill="1" applyBorder="1"/>
    <xf numFmtId="167" fontId="26" fillId="2" borderId="0" xfId="0" applyNumberFormat="1" applyFont="1" applyFill="1" applyBorder="1" applyAlignment="1">
      <alignment vertical="center" wrapText="1"/>
    </xf>
    <xf numFmtId="167" fontId="26" fillId="2" borderId="0" xfId="0" applyNumberFormat="1" applyFont="1" applyFill="1" applyBorder="1" applyAlignment="1">
      <alignment horizontal="left" vertical="center" wrapText="1"/>
    </xf>
    <xf numFmtId="170" fontId="26" fillId="2" borderId="0" xfId="422" applyNumberFormat="1" applyFont="1" applyFill="1" applyBorder="1" applyAlignment="1">
      <alignment vertical="center" wrapText="1"/>
    </xf>
    <xf numFmtId="170" fontId="25" fillId="2" borderId="0" xfId="422" applyNumberFormat="1" applyFont="1" applyFill="1" applyBorder="1" applyAlignment="1">
      <alignment vertical="center" wrapText="1"/>
    </xf>
    <xf numFmtId="0" fontId="2" fillId="2" borderId="0" xfId="0" applyFont="1" applyFill="1" applyBorder="1" applyAlignment="1"/>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166" fontId="2" fillId="2" borderId="0" xfId="0" applyNumberFormat="1" applyFont="1" applyFill="1" applyBorder="1" applyAlignment="1">
      <alignment horizontal="right"/>
    </xf>
    <xf numFmtId="0" fontId="0" fillId="0" borderId="0" xfId="0" applyFill="1"/>
    <xf numFmtId="0" fontId="28" fillId="0" borderId="0" xfId="0" applyFont="1" applyFill="1" applyBorder="1" applyAlignment="1">
      <alignment vertical="center"/>
    </xf>
    <xf numFmtId="0" fontId="2" fillId="0" borderId="0" xfId="0" applyFont="1" applyBorder="1"/>
    <xf numFmtId="0" fontId="2" fillId="0" borderId="0" xfId="0" applyFont="1" applyFill="1" applyBorder="1"/>
    <xf numFmtId="0" fontId="27" fillId="0" borderId="0" xfId="0" applyFont="1" applyFill="1" applyBorder="1" applyAlignment="1">
      <alignment horizontal="justify" vertical="center"/>
    </xf>
    <xf numFmtId="0" fontId="2" fillId="0" borderId="0" xfId="0" applyFont="1" applyFill="1" applyBorder="1" applyAlignment="1">
      <alignment vertical="center" wrapText="1"/>
    </xf>
    <xf numFmtId="0" fontId="1" fillId="0" borderId="0" xfId="0" applyFont="1" applyFill="1" applyBorder="1" applyAlignment="1">
      <alignment vertical="center" wrapText="1"/>
    </xf>
    <xf numFmtId="0" fontId="2" fillId="0" borderId="0" xfId="0" applyFont="1" applyFill="1" applyBorder="1" applyAlignment="1"/>
    <xf numFmtId="0" fontId="1" fillId="2" borderId="0" xfId="0" applyFont="1" applyFill="1"/>
    <xf numFmtId="0" fontId="1" fillId="0" borderId="0" xfId="0" applyFont="1"/>
    <xf numFmtId="171" fontId="2" fillId="2" borderId="0" xfId="0" applyNumberFormat="1" applyFont="1" applyFill="1"/>
    <xf numFmtId="9" fontId="0" fillId="2" borderId="0" xfId="0" applyNumberFormat="1" applyFill="1"/>
    <xf numFmtId="0" fontId="0" fillId="2" borderId="0" xfId="0" applyFill="1" applyAlignment="1">
      <alignment vertical="center"/>
    </xf>
    <xf numFmtId="0" fontId="2" fillId="2" borderId="0" xfId="0" applyFont="1" applyFill="1" applyAlignment="1">
      <alignment horizontal="center" vertical="center"/>
    </xf>
    <xf numFmtId="0" fontId="30" fillId="2" borderId="0" xfId="0" applyFont="1" applyFill="1" applyBorder="1" applyAlignment="1" applyProtection="1">
      <alignment vertical="center"/>
      <protection locked="0"/>
    </xf>
    <xf numFmtId="0" fontId="35" fillId="2" borderId="0" xfId="0" applyFont="1" applyFill="1"/>
    <xf numFmtId="0" fontId="35" fillId="0" borderId="0" xfId="0" applyFont="1"/>
    <xf numFmtId="0" fontId="35" fillId="0" borderId="0" xfId="0" applyFont="1" applyBorder="1"/>
    <xf numFmtId="0" fontId="35" fillId="0" borderId="0" xfId="0" applyFont="1" applyFill="1" applyBorder="1"/>
    <xf numFmtId="0" fontId="35" fillId="0" borderId="0" xfId="0" applyFont="1" applyFill="1" applyBorder="1" applyAlignment="1"/>
    <xf numFmtId="0" fontId="34" fillId="0" borderId="0" xfId="0" applyFont="1" applyFill="1" applyBorder="1" applyAlignment="1">
      <alignment vertical="center" wrapText="1"/>
    </xf>
    <xf numFmtId="0" fontId="35" fillId="0" borderId="0" xfId="0" applyFont="1" applyFill="1" applyBorder="1" applyAlignment="1">
      <alignment vertical="center" wrapText="1"/>
    </xf>
    <xf numFmtId="0" fontId="35" fillId="2" borderId="0" xfId="0" applyFont="1" applyFill="1" applyAlignment="1">
      <alignment vertical="center" wrapText="1"/>
    </xf>
    <xf numFmtId="0" fontId="35" fillId="2" borderId="0" xfId="0" applyFont="1" applyFill="1" applyAlignment="1">
      <alignment vertical="center"/>
    </xf>
    <xf numFmtId="0" fontId="35" fillId="2" borderId="0" xfId="0" applyFont="1" applyFill="1" applyAlignment="1">
      <alignment horizontal="center"/>
    </xf>
    <xf numFmtId="0" fontId="35" fillId="2" borderId="0" xfId="0" applyFont="1" applyFill="1" applyAlignment="1">
      <alignment horizontal="center" vertical="center" wrapText="1"/>
    </xf>
    <xf numFmtId="10" fontId="35" fillId="2" borderId="0" xfId="0" applyNumberFormat="1" applyFont="1" applyFill="1" applyBorder="1" applyAlignment="1">
      <alignment vertical="center"/>
    </xf>
    <xf numFmtId="9" fontId="35" fillId="2" borderId="0" xfId="0" applyNumberFormat="1" applyFont="1" applyFill="1"/>
    <xf numFmtId="0" fontId="35" fillId="0" borderId="0" xfId="0" applyFont="1" applyAlignment="1">
      <alignment horizontal="center"/>
    </xf>
    <xf numFmtId="0" fontId="35" fillId="0" borderId="0" xfId="0" applyFont="1" applyAlignment="1">
      <alignment vertical="center"/>
    </xf>
    <xf numFmtId="0" fontId="35" fillId="0" borderId="0" xfId="0" applyFont="1" applyAlignment="1">
      <alignment vertical="center" wrapText="1"/>
    </xf>
    <xf numFmtId="0" fontId="0" fillId="2" borderId="0" xfId="0" applyFill="1" applyBorder="1" applyAlignment="1">
      <alignment horizontal="center" vertical="center"/>
    </xf>
    <xf numFmtId="0" fontId="2" fillId="2" borderId="0" xfId="0" applyFont="1" applyFill="1"/>
    <xf numFmtId="0" fontId="38" fillId="2" borderId="0" xfId="0" applyFont="1" applyFill="1"/>
    <xf numFmtId="0" fontId="42" fillId="0" borderId="1" xfId="0" applyFont="1" applyFill="1" applyBorder="1" applyAlignment="1">
      <alignment horizontal="left" vertical="center" wrapText="1"/>
    </xf>
    <xf numFmtId="0" fontId="38" fillId="0" borderId="1" xfId="0" applyFont="1" applyFill="1" applyBorder="1" applyAlignment="1">
      <alignment horizontal="center" vertical="center" wrapText="1"/>
    </xf>
    <xf numFmtId="0" fontId="35" fillId="2" borderId="0" xfId="0" applyFont="1" applyFill="1" applyAlignment="1">
      <alignment horizontal="center" vertical="center"/>
    </xf>
    <xf numFmtId="0" fontId="2" fillId="0" borderId="0" xfId="0" applyFont="1" applyAlignment="1">
      <alignment horizontal="center" vertical="center"/>
    </xf>
    <xf numFmtId="0" fontId="38" fillId="2" borderId="0" xfId="0" applyFont="1" applyFill="1" applyBorder="1"/>
    <xf numFmtId="0" fontId="44" fillId="2" borderId="0" xfId="0" applyFont="1" applyFill="1"/>
    <xf numFmtId="0" fontId="44" fillId="0" borderId="1" xfId="0" applyFont="1" applyBorder="1"/>
    <xf numFmtId="0" fontId="44" fillId="2" borderId="0" xfId="0" applyFont="1" applyFill="1" applyBorder="1"/>
    <xf numFmtId="167" fontId="46" fillId="0" borderId="1" xfId="2" applyNumberFormat="1" applyFont="1" applyFill="1" applyBorder="1" applyAlignment="1">
      <alignment horizontal="center" vertical="center" wrapText="1"/>
    </xf>
    <xf numFmtId="0" fontId="41" fillId="2" borderId="0" xfId="0" applyFont="1" applyFill="1" applyBorder="1" applyAlignment="1">
      <alignment vertical="center" wrapText="1"/>
    </xf>
    <xf numFmtId="0" fontId="38" fillId="2" borderId="0" xfId="0" applyFont="1" applyFill="1" applyBorder="1" applyAlignment="1">
      <alignment horizontal="center" wrapText="1"/>
    </xf>
    <xf numFmtId="167" fontId="38" fillId="2" borderId="0" xfId="0" applyNumberFormat="1" applyFont="1" applyFill="1" applyBorder="1" applyAlignment="1">
      <alignment horizontal="center" wrapText="1"/>
    </xf>
    <xf numFmtId="170" fontId="38" fillId="2" borderId="0" xfId="0" applyNumberFormat="1" applyFont="1" applyFill="1" applyBorder="1" applyAlignment="1">
      <alignment horizontal="right"/>
    </xf>
    <xf numFmtId="166" fontId="38" fillId="2" borderId="0" xfId="0" applyNumberFormat="1" applyFont="1" applyFill="1" applyBorder="1" applyAlignment="1">
      <alignment horizontal="right"/>
    </xf>
    <xf numFmtId="0" fontId="40" fillId="2" borderId="0" xfId="0" applyFont="1" applyFill="1" applyBorder="1" applyAlignment="1">
      <alignment vertical="center" wrapText="1"/>
    </xf>
    <xf numFmtId="171" fontId="38" fillId="2" borderId="0" xfId="0" applyNumberFormat="1" applyFont="1" applyFill="1"/>
    <xf numFmtId="167" fontId="38" fillId="0" borderId="0" xfId="0" applyNumberFormat="1" applyFont="1"/>
    <xf numFmtId="170" fontId="38" fillId="2" borderId="0" xfId="422" applyNumberFormat="1" applyFont="1" applyFill="1" applyAlignment="1">
      <alignment horizontal="center" vertical="center"/>
    </xf>
    <xf numFmtId="167" fontId="38" fillId="2" borderId="0" xfId="0" applyNumberFormat="1" applyFont="1" applyFill="1" applyAlignment="1">
      <alignment horizontal="center" vertical="center"/>
    </xf>
    <xf numFmtId="0" fontId="38" fillId="2" borderId="0" xfId="0" applyFont="1" applyFill="1" applyAlignment="1">
      <alignment horizontal="left" vertical="center" wrapText="1"/>
    </xf>
    <xf numFmtId="170" fontId="38" fillId="2" borderId="0" xfId="0" applyNumberFormat="1" applyFont="1" applyFill="1" applyBorder="1"/>
    <xf numFmtId="167" fontId="38" fillId="0" borderId="1" xfId="0" applyNumberFormat="1" applyFont="1" applyBorder="1" applyAlignment="1">
      <alignment vertical="center" wrapText="1"/>
    </xf>
    <xf numFmtId="0" fontId="39" fillId="2" borderId="0" xfId="0" applyFont="1" applyFill="1"/>
    <xf numFmtId="167" fontId="38" fillId="2" borderId="0" xfId="2" applyNumberFormat="1" applyFont="1" applyFill="1"/>
    <xf numFmtId="0" fontId="38" fillId="2" borderId="0" xfId="0" applyFont="1" applyFill="1" applyBorder="1" applyAlignment="1">
      <alignment wrapText="1"/>
    </xf>
    <xf numFmtId="0" fontId="38" fillId="2" borderId="0" xfId="0" applyFont="1" applyFill="1" applyBorder="1" applyAlignment="1"/>
    <xf numFmtId="0" fontId="40" fillId="2" borderId="0" xfId="0" applyFont="1" applyFill="1" applyBorder="1" applyAlignment="1">
      <alignment horizontal="center" vertical="center" wrapText="1"/>
    </xf>
    <xf numFmtId="167" fontId="42" fillId="2" borderId="0" xfId="0" applyNumberFormat="1" applyFont="1" applyFill="1" applyBorder="1" applyAlignment="1">
      <alignment horizontal="left" vertical="center" wrapText="1"/>
    </xf>
    <xf numFmtId="167" fontId="42" fillId="2" borderId="0" xfId="0" applyNumberFormat="1" applyFont="1" applyFill="1" applyBorder="1" applyAlignment="1">
      <alignment vertical="center" wrapText="1"/>
    </xf>
    <xf numFmtId="170" fontId="42" fillId="2" borderId="0" xfId="422" applyNumberFormat="1" applyFont="1" applyFill="1" applyBorder="1" applyAlignment="1">
      <alignment vertical="center" wrapText="1"/>
    </xf>
    <xf numFmtId="0" fontId="39" fillId="2" borderId="1" xfId="0" applyFont="1" applyFill="1" applyBorder="1" applyAlignment="1">
      <alignment horizontal="center" vertical="center" wrapText="1"/>
    </xf>
    <xf numFmtId="0" fontId="48" fillId="0" borderId="1" xfId="0" applyFont="1" applyFill="1" applyBorder="1" applyAlignment="1">
      <alignment horizontal="left" vertical="center" wrapText="1"/>
    </xf>
    <xf numFmtId="165" fontId="38" fillId="0" borderId="1" xfId="2" applyFont="1" applyBorder="1" applyAlignment="1">
      <alignment vertical="center" wrapText="1"/>
    </xf>
    <xf numFmtId="0" fontId="39" fillId="2" borderId="1" xfId="0" applyFont="1" applyFill="1" applyBorder="1" applyAlignment="1">
      <alignment vertical="center" wrapText="1"/>
    </xf>
    <xf numFmtId="0" fontId="47" fillId="28" borderId="1" xfId="0" applyFont="1" applyFill="1" applyBorder="1" applyAlignment="1">
      <alignment horizontal="left" vertical="center" wrapText="1"/>
    </xf>
    <xf numFmtId="0" fontId="48" fillId="29" borderId="1" xfId="0" applyFont="1" applyFill="1" applyBorder="1" applyAlignment="1">
      <alignment horizontal="center" vertical="center" wrapText="1"/>
    </xf>
    <xf numFmtId="165" fontId="47" fillId="29" borderId="1" xfId="2" applyFont="1" applyFill="1" applyBorder="1" applyAlignment="1" applyProtection="1">
      <alignment horizontal="right" vertical="center" wrapText="1"/>
    </xf>
    <xf numFmtId="167" fontId="47" fillId="29" borderId="1" xfId="2" applyNumberFormat="1" applyFont="1" applyFill="1" applyBorder="1" applyAlignment="1">
      <alignment vertical="center" wrapText="1"/>
    </xf>
    <xf numFmtId="165" fontId="47" fillId="29" borderId="1" xfId="2" applyNumberFormat="1" applyFont="1" applyFill="1" applyBorder="1" applyAlignment="1">
      <alignment horizontal="right" vertical="center" wrapText="1"/>
    </xf>
    <xf numFmtId="0" fontId="48" fillId="2" borderId="1" xfId="0" applyFont="1" applyFill="1" applyBorder="1" applyAlignment="1">
      <alignment horizontal="center" vertical="center" wrapText="1"/>
    </xf>
    <xf numFmtId="167" fontId="48" fillId="2" borderId="1" xfId="2" applyNumberFormat="1" applyFont="1" applyFill="1" applyBorder="1" applyAlignment="1">
      <alignment vertical="center" wrapText="1"/>
    </xf>
    <xf numFmtId="165" fontId="48" fillId="2" borderId="1" xfId="2" applyFont="1" applyFill="1" applyBorder="1" applyAlignment="1">
      <alignment horizontal="right" vertical="center" wrapText="1"/>
    </xf>
    <xf numFmtId="0" fontId="38" fillId="2" borderId="0" xfId="0" applyFont="1" applyFill="1" applyAlignment="1">
      <alignment horizontal="right"/>
    </xf>
    <xf numFmtId="165" fontId="38" fillId="2" borderId="0" xfId="2" applyFont="1" applyFill="1"/>
    <xf numFmtId="167" fontId="48" fillId="29" borderId="1" xfId="0" applyNumberFormat="1" applyFont="1" applyFill="1" applyBorder="1" applyAlignment="1">
      <alignment horizontal="right" vertical="center" wrapText="1"/>
    </xf>
    <xf numFmtId="0" fontId="48" fillId="2" borderId="1" xfId="0" applyFont="1" applyFill="1" applyBorder="1" applyAlignment="1">
      <alignment horizontal="left" vertical="center" wrapText="1"/>
    </xf>
    <xf numFmtId="167" fontId="48" fillId="2" borderId="1" xfId="0" applyNumberFormat="1" applyFont="1" applyFill="1" applyBorder="1" applyAlignment="1">
      <alignment horizontal="right" vertical="center" wrapText="1"/>
    </xf>
    <xf numFmtId="1" fontId="48" fillId="0" borderId="1" xfId="0" applyNumberFormat="1" applyFont="1" applyFill="1" applyBorder="1" applyAlignment="1">
      <alignment horizontal="right" vertical="center"/>
    </xf>
    <xf numFmtId="1" fontId="48" fillId="29" borderId="1" xfId="0" applyNumberFormat="1" applyFont="1" applyFill="1" applyBorder="1" applyAlignment="1">
      <alignment horizontal="right" vertical="center"/>
    </xf>
    <xf numFmtId="167" fontId="38" fillId="0" borderId="1" xfId="2" applyNumberFormat="1" applyFont="1" applyBorder="1" applyAlignment="1">
      <alignment horizontal="center" vertical="center"/>
    </xf>
    <xf numFmtId="167" fontId="38" fillId="2" borderId="1" xfId="2" applyNumberFormat="1" applyFont="1" applyFill="1" applyBorder="1" applyAlignment="1">
      <alignment horizontal="center" vertical="center"/>
    </xf>
    <xf numFmtId="0" fontId="36" fillId="2" borderId="1" xfId="0" applyFont="1" applyFill="1" applyBorder="1" applyAlignment="1">
      <alignment horizontal="justify" vertical="center" wrapText="1"/>
    </xf>
    <xf numFmtId="167" fontId="38" fillId="0" borderId="1" xfId="2" applyNumberFormat="1" applyFont="1" applyBorder="1" applyAlignment="1">
      <alignment vertical="center" wrapText="1"/>
    </xf>
    <xf numFmtId="0" fontId="48" fillId="29" borderId="1" xfId="0" applyFont="1" applyFill="1" applyBorder="1" applyAlignment="1">
      <alignment horizontal="left" vertical="center" wrapText="1"/>
    </xf>
    <xf numFmtId="0" fontId="2" fillId="2" borderId="0" xfId="0" applyFont="1" applyFill="1" applyAlignment="1">
      <alignment horizontal="center"/>
    </xf>
    <xf numFmtId="0" fontId="0" fillId="2" borderId="0" xfId="0" applyFill="1" applyBorder="1" applyAlignment="1">
      <alignment horizontal="center" vertical="center"/>
    </xf>
    <xf numFmtId="0" fontId="26" fillId="2" borderId="0" xfId="0" applyFont="1" applyFill="1" applyBorder="1" applyAlignment="1">
      <alignment horizontal="left" vertical="center" wrapText="1"/>
    </xf>
    <xf numFmtId="0" fontId="41" fillId="0" borderId="1" xfId="0" applyFont="1" applyBorder="1"/>
    <xf numFmtId="0" fontId="44" fillId="0" borderId="1" xfId="0" applyFont="1" applyBorder="1" applyAlignment="1">
      <alignment horizontal="center" vertical="center" wrapText="1"/>
    </xf>
    <xf numFmtId="0" fontId="44" fillId="0" borderId="1" xfId="0" applyFont="1" applyBorder="1" applyAlignment="1">
      <alignment horizontal="center" vertical="center"/>
    </xf>
    <xf numFmtId="0" fontId="42"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40" fillId="2" borderId="6" xfId="0" applyFont="1" applyFill="1" applyBorder="1" applyAlignment="1">
      <alignment horizontal="center" vertical="center" wrapText="1"/>
    </xf>
    <xf numFmtId="2" fontId="53" fillId="2" borderId="1" xfId="2" applyNumberFormat="1" applyFont="1" applyFill="1" applyBorder="1" applyAlignment="1">
      <alignment horizontal="center" vertical="center"/>
    </xf>
    <xf numFmtId="0" fontId="53" fillId="2" borderId="1" xfId="0" applyFont="1" applyFill="1" applyBorder="1" applyAlignment="1">
      <alignment horizontal="center" vertical="center"/>
    </xf>
    <xf numFmtId="0" fontId="53" fillId="2" borderId="1" xfId="0" applyFont="1" applyFill="1" applyBorder="1" applyAlignment="1">
      <alignment horizontal="center" vertical="center" wrapText="1"/>
    </xf>
    <xf numFmtId="0" fontId="41" fillId="2" borderId="7" xfId="0" applyFont="1" applyFill="1" applyBorder="1" applyAlignment="1">
      <alignment horizontal="center" vertical="center" wrapText="1"/>
    </xf>
    <xf numFmtId="0" fontId="45" fillId="2" borderId="7" xfId="0" applyFont="1" applyFill="1" applyBorder="1" applyAlignment="1">
      <alignment horizontal="center" vertical="center" wrapText="1"/>
    </xf>
    <xf numFmtId="167" fontId="41" fillId="0" borderId="1" xfId="0" applyNumberFormat="1" applyFont="1" applyBorder="1" applyAlignment="1">
      <alignment horizontal="center" vertical="center"/>
    </xf>
    <xf numFmtId="167" fontId="39" fillId="0" borderId="1" xfId="2" applyNumberFormat="1" applyFont="1" applyBorder="1" applyAlignment="1">
      <alignment horizontal="center" vertical="center" wrapText="1"/>
    </xf>
    <xf numFmtId="0" fontId="39" fillId="0" borderId="1" xfId="0" applyFont="1" applyBorder="1" applyAlignment="1">
      <alignment horizontal="left" vertical="center" wrapText="1"/>
    </xf>
    <xf numFmtId="167" fontId="40" fillId="0" borderId="1" xfId="0" applyNumberFormat="1" applyFont="1" applyFill="1" applyBorder="1" applyAlignment="1">
      <alignment vertical="center" wrapText="1"/>
    </xf>
    <xf numFmtId="2" fontId="42" fillId="0" borderId="1" xfId="2" applyNumberFormat="1" applyFont="1" applyBorder="1" applyAlignment="1">
      <alignment vertical="center" wrapText="1"/>
    </xf>
    <xf numFmtId="0" fontId="39" fillId="2" borderId="0" xfId="0" applyFont="1" applyFill="1" applyBorder="1" applyAlignment="1" applyProtection="1">
      <protection locked="0"/>
    </xf>
    <xf numFmtId="0" fontId="40" fillId="2" borderId="1" xfId="0" applyFont="1" applyFill="1" applyBorder="1" applyAlignment="1">
      <alignment horizontal="center" vertical="center" wrapText="1"/>
    </xf>
    <xf numFmtId="167" fontId="42" fillId="2" borderId="1" xfId="2" applyNumberFormat="1" applyFont="1" applyFill="1" applyBorder="1" applyAlignment="1">
      <alignment horizontal="center" vertical="center" wrapText="1"/>
    </xf>
    <xf numFmtId="41" fontId="44" fillId="0" borderId="1" xfId="425" applyFont="1" applyBorder="1" applyAlignment="1">
      <alignment horizontal="center"/>
    </xf>
    <xf numFmtId="41" fontId="46" fillId="0" borderId="1" xfId="425" applyFont="1" applyFill="1" applyBorder="1" applyAlignment="1">
      <alignment horizontal="center" vertical="center" wrapText="1"/>
    </xf>
    <xf numFmtId="0" fontId="40" fillId="2" borderId="1" xfId="2" applyNumberFormat="1" applyFont="1" applyFill="1" applyBorder="1" applyAlignment="1">
      <alignment horizontal="center" vertical="center" wrapText="1"/>
    </xf>
    <xf numFmtId="0" fontId="40" fillId="2" borderId="1" xfId="0" applyFont="1" applyFill="1" applyBorder="1" applyAlignment="1">
      <alignment vertical="center" wrapText="1"/>
    </xf>
    <xf numFmtId="0" fontId="39" fillId="0" borderId="1" xfId="0" applyFont="1" applyBorder="1" applyAlignment="1">
      <alignment vertical="center" wrapText="1"/>
    </xf>
    <xf numFmtId="167" fontId="42" fillId="2" borderId="1" xfId="2" applyNumberFormat="1" applyFont="1" applyFill="1" applyBorder="1" applyAlignment="1">
      <alignment horizontal="right" vertical="center" wrapText="1"/>
    </xf>
    <xf numFmtId="0" fontId="41" fillId="2" borderId="6" xfId="0" applyFont="1" applyFill="1" applyBorder="1" applyAlignment="1">
      <alignment horizontal="center" vertical="center" wrapText="1"/>
    </xf>
    <xf numFmtId="0" fontId="45" fillId="2" borderId="6" xfId="0" applyFont="1" applyFill="1" applyBorder="1" applyAlignment="1">
      <alignment horizontal="center" vertical="center" wrapText="1"/>
    </xf>
    <xf numFmtId="0" fontId="45" fillId="2" borderId="4" xfId="0" applyFont="1" applyFill="1" applyBorder="1" applyAlignment="1">
      <alignment horizontal="center" vertical="center" wrapText="1"/>
    </xf>
    <xf numFmtId="41" fontId="42" fillId="0" borderId="1" xfId="425" applyFont="1" applyFill="1" applyBorder="1" applyAlignment="1">
      <alignment vertical="center" wrapText="1"/>
    </xf>
    <xf numFmtId="41" fontId="42" fillId="0" borderId="1" xfId="425" applyFont="1" applyFill="1" applyBorder="1" applyAlignment="1">
      <alignment horizontal="left" vertical="center" wrapText="1"/>
    </xf>
    <xf numFmtId="41" fontId="42" fillId="0" borderId="1" xfId="425" applyFont="1" applyFill="1" applyBorder="1" applyAlignment="1">
      <alignment horizontal="center" vertical="center" wrapText="1"/>
    </xf>
    <xf numFmtId="0" fontId="0" fillId="2" borderId="21" xfId="0" applyFill="1" applyBorder="1"/>
    <xf numFmtId="0" fontId="0" fillId="2" borderId="22" xfId="0" applyFill="1" applyBorder="1"/>
    <xf numFmtId="0" fontId="0" fillId="2" borderId="8" xfId="0" applyFill="1" applyBorder="1"/>
    <xf numFmtId="0" fontId="0" fillId="2" borderId="18" xfId="0" applyFill="1" applyBorder="1"/>
    <xf numFmtId="0" fontId="2" fillId="2" borderId="18" xfId="0" applyFont="1" applyFill="1" applyBorder="1"/>
    <xf numFmtId="0" fontId="0" fillId="2" borderId="5" xfId="0" applyFill="1" applyBorder="1"/>
    <xf numFmtId="0" fontId="49" fillId="2" borderId="0" xfId="0" applyFont="1" applyFill="1"/>
    <xf numFmtId="0" fontId="62" fillId="2" borderId="0" xfId="0" applyFont="1" applyFill="1"/>
    <xf numFmtId="0" fontId="38" fillId="0" borderId="1" xfId="0" applyFont="1" applyFill="1" applyBorder="1" applyAlignment="1">
      <alignment horizontal="left" vertical="center" wrapText="1"/>
    </xf>
    <xf numFmtId="0" fontId="38" fillId="29" borderId="1" xfId="0" applyFont="1" applyFill="1" applyBorder="1" applyAlignment="1">
      <alignment horizontal="center" vertical="center" wrapText="1"/>
    </xf>
    <xf numFmtId="165" fontId="47" fillId="29" borderId="1" xfId="2" applyNumberFormat="1" applyFont="1" applyFill="1" applyBorder="1" applyAlignment="1">
      <alignment vertical="center" wrapText="1"/>
    </xf>
    <xf numFmtId="0" fontId="0" fillId="2" borderId="0" xfId="0" applyFont="1" applyFill="1"/>
    <xf numFmtId="0" fontId="47" fillId="29" borderId="1" xfId="0" applyFont="1" applyFill="1" applyBorder="1" applyAlignment="1">
      <alignment horizontal="center" vertical="center" wrapText="1"/>
    </xf>
    <xf numFmtId="9" fontId="47" fillId="0" borderId="1" xfId="1" applyFont="1" applyFill="1" applyBorder="1" applyAlignment="1">
      <alignment horizontal="center" vertical="center" wrapText="1"/>
    </xf>
    <xf numFmtId="0" fontId="47" fillId="4" borderId="1" xfId="0" applyFont="1" applyFill="1" applyBorder="1" applyAlignment="1">
      <alignment horizontal="left" vertical="center" wrapText="1"/>
    </xf>
    <xf numFmtId="0" fontId="47" fillId="4" borderId="1" xfId="0" applyFont="1" applyFill="1" applyBorder="1" applyAlignment="1">
      <alignment horizontal="left" vertical="top" wrapText="1"/>
    </xf>
    <xf numFmtId="0" fontId="47" fillId="4" borderId="1" xfId="0" applyFont="1" applyFill="1" applyBorder="1" applyAlignment="1">
      <alignment horizontal="center" vertical="center" wrapText="1"/>
    </xf>
    <xf numFmtId="9" fontId="47" fillId="4" borderId="1" xfId="1" applyFont="1" applyFill="1" applyBorder="1" applyAlignment="1">
      <alignment horizontal="right" vertical="center" wrapText="1"/>
    </xf>
    <xf numFmtId="9" fontId="47" fillId="0" borderId="1" xfId="1" applyFont="1" applyFill="1" applyBorder="1" applyAlignment="1">
      <alignment horizontal="center" vertical="center"/>
    </xf>
    <xf numFmtId="9" fontId="39" fillId="2" borderId="1" xfId="1" applyFont="1" applyFill="1" applyBorder="1" applyAlignment="1">
      <alignment horizontal="center" vertical="center" wrapText="1"/>
    </xf>
    <xf numFmtId="9" fontId="48" fillId="29" borderId="1" xfId="1" applyFont="1" applyFill="1" applyBorder="1" applyAlignment="1">
      <alignment horizontal="left" vertical="center" wrapText="1"/>
    </xf>
    <xf numFmtId="9" fontId="48" fillId="29" borderId="1" xfId="1" applyFont="1" applyFill="1" applyBorder="1" applyAlignment="1">
      <alignment horizontal="center" vertical="center" wrapText="1"/>
    </xf>
    <xf numFmtId="9" fontId="48" fillId="29" borderId="1" xfId="1" applyFont="1" applyFill="1" applyBorder="1" applyAlignment="1">
      <alignment horizontal="right" vertical="center" wrapText="1"/>
    </xf>
    <xf numFmtId="0" fontId="47" fillId="31" borderId="1" xfId="0" applyFont="1" applyFill="1" applyBorder="1" applyAlignment="1">
      <alignment horizontal="left" vertical="center" wrapText="1"/>
    </xf>
    <xf numFmtId="0" fontId="47" fillId="31" borderId="1" xfId="0" applyFont="1" applyFill="1" applyBorder="1" applyAlignment="1">
      <alignment horizontal="left" vertical="top" wrapText="1"/>
    </xf>
    <xf numFmtId="0" fontId="47" fillId="31" borderId="1" xfId="0" applyFont="1" applyFill="1" applyBorder="1" applyAlignment="1">
      <alignment horizontal="center" vertical="center" wrapText="1"/>
    </xf>
    <xf numFmtId="9" fontId="47" fillId="31" borderId="1" xfId="1" applyFont="1" applyFill="1" applyBorder="1" applyAlignment="1">
      <alignment horizontal="center" vertical="center" wrapText="1"/>
    </xf>
    <xf numFmtId="165" fontId="39" fillId="29" borderId="1" xfId="2" applyFont="1" applyFill="1" applyBorder="1" applyAlignment="1">
      <alignment horizontal="right" vertical="center" wrapText="1"/>
    </xf>
    <xf numFmtId="165" fontId="38" fillId="2" borderId="1" xfId="2" applyFont="1" applyFill="1" applyBorder="1" applyAlignment="1">
      <alignment horizontal="right" vertical="center" wrapText="1"/>
    </xf>
    <xf numFmtId="167" fontId="38" fillId="2" borderId="1" xfId="2" applyNumberFormat="1" applyFont="1" applyFill="1" applyBorder="1" applyAlignment="1">
      <alignment vertical="center" wrapText="1"/>
    </xf>
    <xf numFmtId="0" fontId="54" fillId="5" borderId="1" xfId="0" applyFont="1" applyFill="1" applyBorder="1" applyAlignment="1">
      <alignment horizontal="center" vertical="center" wrapText="1"/>
    </xf>
    <xf numFmtId="0" fontId="54" fillId="3" borderId="1" xfId="0" applyFont="1" applyFill="1" applyBorder="1" applyAlignment="1">
      <alignment horizontal="center" vertical="center" wrapText="1"/>
    </xf>
    <xf numFmtId="0" fontId="54" fillId="4" borderId="1" xfId="0" applyFont="1" applyFill="1" applyBorder="1" applyAlignment="1">
      <alignment horizontal="center" vertical="center" wrapText="1"/>
    </xf>
    <xf numFmtId="0" fontId="54" fillId="30" borderId="1" xfId="0" applyFont="1" applyFill="1" applyBorder="1" applyAlignment="1">
      <alignment horizontal="center" vertical="center" wrapText="1"/>
    </xf>
    <xf numFmtId="0" fontId="64" fillId="29" borderId="1" xfId="0" applyFont="1" applyFill="1" applyBorder="1" applyAlignment="1">
      <alignment horizontal="center" vertical="center" wrapText="1"/>
    </xf>
    <xf numFmtId="9" fontId="36" fillId="2" borderId="1" xfId="0" applyNumberFormat="1" applyFont="1" applyFill="1" applyBorder="1" applyAlignment="1">
      <alignment horizontal="center" vertical="center"/>
    </xf>
    <xf numFmtId="9" fontId="36" fillId="0" borderId="1" xfId="0" applyNumberFormat="1" applyFont="1" applyBorder="1" applyAlignment="1">
      <alignment horizontal="center" vertical="center"/>
    </xf>
    <xf numFmtId="0" fontId="31" fillId="29" borderId="1" xfId="0" applyFont="1" applyFill="1" applyBorder="1" applyAlignment="1">
      <alignment horizontal="center" vertical="center" wrapText="1"/>
    </xf>
    <xf numFmtId="9" fontId="32" fillId="0" borderId="1" xfId="1" applyFont="1" applyFill="1" applyBorder="1" applyAlignment="1">
      <alignment horizontal="center" vertical="center" wrapText="1"/>
    </xf>
    <xf numFmtId="0" fontId="31" fillId="31" borderId="1" xfId="0" applyFont="1" applyFill="1" applyBorder="1" applyAlignment="1">
      <alignment horizontal="left" vertical="center" wrapText="1"/>
    </xf>
    <xf numFmtId="0" fontId="31" fillId="31" borderId="1" xfId="0" applyFont="1" applyFill="1" applyBorder="1" applyAlignment="1">
      <alignment horizontal="left" vertical="top" wrapText="1"/>
    </xf>
    <xf numFmtId="0" fontId="31" fillId="31" borderId="1" xfId="0" applyFont="1" applyFill="1" applyBorder="1" applyAlignment="1">
      <alignment horizontal="center" vertical="center" wrapText="1"/>
    </xf>
    <xf numFmtId="9" fontId="31" fillId="31" borderId="1" xfId="1" applyFont="1" applyFill="1" applyBorder="1" applyAlignment="1">
      <alignment horizontal="center" vertical="center" wrapText="1"/>
    </xf>
    <xf numFmtId="0" fontId="31" fillId="4" borderId="1" xfId="0" applyFont="1" applyFill="1" applyBorder="1" applyAlignment="1">
      <alignment horizontal="left" vertical="center" wrapText="1"/>
    </xf>
    <xf numFmtId="0" fontId="31" fillId="4" borderId="1" xfId="0" applyFont="1" applyFill="1" applyBorder="1" applyAlignment="1">
      <alignment horizontal="left" vertical="top" wrapText="1"/>
    </xf>
    <xf numFmtId="0" fontId="31" fillId="4" borderId="1" xfId="0" applyFont="1" applyFill="1" applyBorder="1" applyAlignment="1">
      <alignment horizontal="center" vertical="center" wrapText="1"/>
    </xf>
    <xf numFmtId="9" fontId="31" fillId="4" borderId="1" xfId="1" applyFont="1" applyFill="1" applyBorder="1" applyAlignment="1">
      <alignment horizontal="center" vertical="center" wrapText="1"/>
    </xf>
    <xf numFmtId="9" fontId="32" fillId="0" borderId="1" xfId="1" applyNumberFormat="1" applyFont="1" applyFill="1" applyBorder="1" applyAlignment="1">
      <alignment horizontal="center" vertical="center" wrapText="1"/>
    </xf>
    <xf numFmtId="0" fontId="31" fillId="30" borderId="1" xfId="0" applyFont="1" applyFill="1" applyBorder="1" applyAlignment="1">
      <alignment horizontal="left" vertical="center" wrapText="1"/>
    </xf>
    <xf numFmtId="0" fontId="31" fillId="30" borderId="1" xfId="0" applyFont="1" applyFill="1" applyBorder="1" applyAlignment="1">
      <alignment horizontal="center" vertical="center" wrapText="1"/>
    </xf>
    <xf numFmtId="9" fontId="31" fillId="30" borderId="1" xfId="1" applyFont="1" applyFill="1" applyBorder="1" applyAlignment="1">
      <alignment horizontal="center" vertical="center" wrapText="1"/>
    </xf>
    <xf numFmtId="1" fontId="41" fillId="0" borderId="1" xfId="0" applyNumberFormat="1" applyFont="1" applyBorder="1" applyAlignment="1">
      <alignment horizontal="center" vertical="center"/>
    </xf>
    <xf numFmtId="0" fontId="48" fillId="29"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2" fillId="0" borderId="0" xfId="0" applyFont="1" applyAlignment="1">
      <alignment horizontal="center" vertical="center"/>
    </xf>
    <xf numFmtId="165" fontId="38" fillId="2" borderId="1" xfId="2" applyFont="1" applyFill="1" applyBorder="1" applyAlignment="1">
      <alignment vertical="center" wrapText="1"/>
    </xf>
    <xf numFmtId="41" fontId="42" fillId="2" borderId="1" xfId="425" applyFont="1" applyFill="1" applyBorder="1" applyAlignment="1">
      <alignment horizontal="center" vertical="center" wrapText="1"/>
    </xf>
    <xf numFmtId="0" fontId="47" fillId="29" borderId="1" xfId="0" applyFont="1" applyFill="1" applyBorder="1" applyAlignment="1">
      <alignment horizontal="center" vertical="center" wrapText="1"/>
    </xf>
    <xf numFmtId="165" fontId="47" fillId="29" borderId="1" xfId="2" applyNumberFormat="1" applyFont="1" applyFill="1" applyBorder="1" applyAlignment="1" applyProtection="1">
      <alignment horizontal="right" vertical="center" wrapText="1"/>
    </xf>
    <xf numFmtId="167" fontId="47" fillId="29" borderId="1" xfId="2" applyNumberFormat="1" applyFont="1" applyFill="1" applyBorder="1" applyAlignment="1" applyProtection="1">
      <alignment horizontal="right" vertical="center" wrapText="1"/>
    </xf>
    <xf numFmtId="9" fontId="48" fillId="29" borderId="1" xfId="1" applyFont="1" applyFill="1" applyBorder="1" applyAlignment="1">
      <alignment horizontal="right" vertical="center"/>
    </xf>
    <xf numFmtId="9" fontId="39" fillId="29" borderId="1" xfId="1" applyFont="1" applyFill="1" applyBorder="1" applyAlignment="1">
      <alignment horizontal="right" vertical="center" wrapText="1"/>
    </xf>
    <xf numFmtId="9" fontId="71" fillId="29" borderId="1" xfId="1" applyFont="1" applyFill="1" applyBorder="1" applyAlignment="1">
      <alignment horizontal="right" vertical="center"/>
    </xf>
    <xf numFmtId="0" fontId="35" fillId="2" borderId="0" xfId="0" applyFont="1" applyFill="1" applyBorder="1"/>
    <xf numFmtId="0" fontId="35" fillId="2" borderId="0" xfId="0" applyFont="1" applyFill="1" applyBorder="1" applyAlignment="1"/>
    <xf numFmtId="0" fontId="54" fillId="2" borderId="0" xfId="0" applyFont="1" applyFill="1" applyBorder="1" applyAlignment="1">
      <alignment vertical="center" wrapText="1"/>
    </xf>
    <xf numFmtId="0" fontId="34" fillId="2" borderId="0" xfId="0" applyFont="1" applyFill="1" applyBorder="1" applyAlignment="1">
      <alignment vertical="center" wrapText="1"/>
    </xf>
    <xf numFmtId="0" fontId="35" fillId="2" borderId="0" xfId="0" applyFont="1" applyFill="1" applyBorder="1" applyAlignment="1">
      <alignment vertical="center" wrapText="1"/>
    </xf>
    <xf numFmtId="165" fontId="37" fillId="2" borderId="0" xfId="2" applyNumberFormat="1" applyFont="1" applyFill="1" applyBorder="1" applyAlignment="1">
      <alignment vertical="center" wrapText="1"/>
    </xf>
    <xf numFmtId="172" fontId="44" fillId="0" borderId="1" xfId="2" applyNumberFormat="1" applyFont="1" applyBorder="1" applyAlignment="1">
      <alignment horizontal="center" vertical="center"/>
    </xf>
    <xf numFmtId="0" fontId="0" fillId="2" borderId="0" xfId="0" applyFill="1"/>
    <xf numFmtId="173" fontId="42" fillId="2" borderId="1" xfId="425" applyNumberFormat="1" applyFont="1" applyFill="1" applyBorder="1" applyAlignment="1">
      <alignment horizontal="center" vertical="center" wrapText="1"/>
    </xf>
    <xf numFmtId="0" fontId="63" fillId="34" borderId="1" xfId="0" applyFont="1" applyFill="1" applyBorder="1" applyAlignment="1">
      <alignment horizontal="center" vertical="center" wrapText="1"/>
    </xf>
    <xf numFmtId="0" fontId="70" fillId="33"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30"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9" borderId="1" xfId="0" applyFont="1" applyFill="1" applyBorder="1" applyAlignment="1">
      <alignment horizontal="center" vertical="center" wrapText="1"/>
    </xf>
    <xf numFmtId="0" fontId="33" fillId="31" borderId="1" xfId="0" applyFont="1" applyFill="1" applyBorder="1" applyAlignment="1">
      <alignment horizontal="center" vertical="center" wrapText="1"/>
    </xf>
    <xf numFmtId="0" fontId="59" fillId="33" borderId="1" xfId="0" applyFont="1" applyFill="1" applyBorder="1" applyAlignment="1">
      <alignment horizontal="center" vertical="center" wrapText="1"/>
    </xf>
    <xf numFmtId="0" fontId="47" fillId="29" borderId="1" xfId="0" applyFont="1" applyFill="1" applyBorder="1" applyAlignment="1">
      <alignment horizontal="center" vertical="center" wrapText="1"/>
    </xf>
    <xf numFmtId="0" fontId="47" fillId="4"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48" fillId="29" borderId="1" xfId="0" applyFont="1" applyFill="1" applyBorder="1" applyAlignment="1">
      <alignment horizontal="left" vertical="center" wrapText="1"/>
    </xf>
    <xf numFmtId="0" fontId="47" fillId="2" borderId="3" xfId="0"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8" fillId="29"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7" fillId="31" borderId="1" xfId="0" applyFont="1" applyFill="1" applyBorder="1" applyAlignment="1">
      <alignment horizontal="center" vertical="center" wrapText="1"/>
    </xf>
    <xf numFmtId="0" fontId="2" fillId="2" borderId="22" xfId="0" applyFont="1" applyFill="1" applyBorder="1" applyAlignment="1">
      <alignment horizontal="center"/>
    </xf>
    <xf numFmtId="0" fontId="35" fillId="2" borderId="0" xfId="0" applyFont="1" applyFill="1" applyBorder="1" applyAlignment="1">
      <alignment horizontal="center"/>
    </xf>
    <xf numFmtId="0" fontId="38" fillId="2" borderId="0" xfId="0" applyFont="1" applyFill="1" applyAlignment="1">
      <alignment horizontal="center" vertical="center" wrapText="1"/>
    </xf>
    <xf numFmtId="0" fontId="41" fillId="2" borderId="1" xfId="0" applyFont="1" applyFill="1" applyBorder="1" applyAlignment="1">
      <alignment horizontal="center" vertical="center"/>
    </xf>
    <xf numFmtId="0" fontId="38" fillId="2" borderId="1" xfId="0" applyFont="1" applyFill="1" applyBorder="1" applyAlignment="1">
      <alignment horizontal="center" vertical="center" wrapText="1"/>
    </xf>
    <xf numFmtId="0" fontId="50" fillId="32" borderId="3" xfId="0" applyFont="1" applyFill="1" applyBorder="1" applyAlignment="1">
      <alignment horizontal="center" vertical="center" wrapText="1"/>
    </xf>
    <xf numFmtId="0" fontId="50" fillId="32" borderId="19" xfId="0" applyFont="1" applyFill="1" applyBorder="1" applyAlignment="1">
      <alignment horizontal="center" vertical="center" wrapText="1"/>
    </xf>
    <xf numFmtId="0" fontId="50" fillId="32" borderId="2"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2" fillId="2" borderId="20" xfId="0" applyFont="1" applyFill="1" applyBorder="1" applyAlignment="1">
      <alignment horizontal="center"/>
    </xf>
    <xf numFmtId="0" fontId="2" fillId="2" borderId="0" xfId="0" applyFont="1" applyFill="1" applyAlignment="1">
      <alignment horizontal="center"/>
    </xf>
    <xf numFmtId="0" fontId="38" fillId="2" borderId="21" xfId="0" applyFont="1" applyFill="1" applyBorder="1" applyAlignment="1">
      <alignment horizontal="center"/>
    </xf>
    <xf numFmtId="0" fontId="50" fillId="35" borderId="1" xfId="0" applyFont="1" applyFill="1" applyBorder="1" applyAlignment="1">
      <alignment horizontal="center" vertical="center" wrapText="1"/>
    </xf>
    <xf numFmtId="0" fontId="44" fillId="0" borderId="1" xfId="0" applyFont="1" applyBorder="1" applyAlignment="1">
      <alignment horizontal="center" vertical="center"/>
    </xf>
    <xf numFmtId="0" fontId="40" fillId="28" borderId="1" xfId="0" applyFont="1" applyFill="1" applyBorder="1" applyAlignment="1" applyProtection="1">
      <alignment horizontal="center" vertical="center" wrapText="1"/>
      <protection locked="0"/>
    </xf>
    <xf numFmtId="0" fontId="0" fillId="2" borderId="0" xfId="0" applyFill="1" applyBorder="1" applyAlignment="1">
      <alignment horizontal="center" vertical="center"/>
    </xf>
    <xf numFmtId="0" fontId="65" fillId="28" borderId="1" xfId="0" applyFont="1" applyFill="1" applyBorder="1" applyAlignment="1" applyProtection="1">
      <alignment horizontal="center" vertical="center"/>
      <protection locked="0"/>
    </xf>
    <xf numFmtId="0" fontId="39" fillId="0" borderId="1" xfId="0" applyFont="1" applyBorder="1" applyAlignment="1">
      <alignment horizontal="center" vertical="center" wrapText="1"/>
    </xf>
    <xf numFmtId="0" fontId="40" fillId="28"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43" fillId="3" borderId="1" xfId="0" applyFont="1" applyFill="1" applyBorder="1" applyAlignment="1">
      <alignment horizontal="center" vertical="center"/>
    </xf>
    <xf numFmtId="0" fontId="41" fillId="0" borderId="1" xfId="0" applyFont="1" applyBorder="1" applyAlignment="1">
      <alignment horizontal="center" vertical="center" wrapText="1"/>
    </xf>
    <xf numFmtId="0" fontId="41" fillId="0" borderId="1" xfId="0" applyFont="1" applyBorder="1"/>
    <xf numFmtId="167" fontId="38" fillId="2" borderId="1" xfId="2" applyNumberFormat="1" applyFont="1" applyFill="1" applyBorder="1" applyAlignment="1">
      <alignment horizontal="center" vertical="center"/>
    </xf>
    <xf numFmtId="0" fontId="65" fillId="36" borderId="1" xfId="0" applyFont="1" applyFill="1" applyBorder="1" applyAlignment="1" applyProtection="1">
      <alignment horizontal="center" vertical="center"/>
      <protection locked="0"/>
    </xf>
    <xf numFmtId="0" fontId="40" fillId="36" borderId="1" xfId="0" applyFont="1" applyFill="1" applyBorder="1" applyAlignment="1" applyProtection="1">
      <alignment horizontal="center" vertical="center" wrapText="1"/>
      <protection locked="0"/>
    </xf>
    <xf numFmtId="0" fontId="40" fillId="36" borderId="1" xfId="0" applyFont="1" applyFill="1" applyBorder="1" applyAlignment="1">
      <alignment horizontal="center" vertical="center" wrapText="1"/>
    </xf>
    <xf numFmtId="2" fontId="42" fillId="2" borderId="6" xfId="2" applyNumberFormat="1" applyFont="1" applyFill="1" applyBorder="1" applyAlignment="1">
      <alignment horizontal="center" vertical="center" wrapText="1"/>
    </xf>
    <xf numFmtId="2" fontId="42" fillId="2" borderId="4" xfId="2" applyNumberFormat="1" applyFont="1" applyFill="1" applyBorder="1" applyAlignment="1">
      <alignment horizontal="center" vertical="center" wrapText="1"/>
    </xf>
    <xf numFmtId="167" fontId="55" fillId="2" borderId="7" xfId="2" applyNumberFormat="1" applyFont="1" applyFill="1" applyBorder="1" applyAlignment="1">
      <alignment horizontal="center" vertical="center" wrapText="1"/>
    </xf>
    <xf numFmtId="167" fontId="55" fillId="2" borderId="6" xfId="2" applyNumberFormat="1" applyFont="1" applyFill="1" applyBorder="1" applyAlignment="1">
      <alignment horizontal="center" vertical="center" wrapText="1"/>
    </xf>
    <xf numFmtId="2" fontId="38" fillId="2" borderId="1" xfId="2" applyNumberFormat="1" applyFont="1" applyFill="1" applyBorder="1" applyAlignment="1">
      <alignment horizontal="center" vertical="center"/>
    </xf>
  </cellXfs>
  <cellStyles count="2529">
    <cellStyle name="20% - Énfasis1 1" xfId="6"/>
    <cellStyle name="20% - Énfasis1 2" xfId="7"/>
    <cellStyle name="20% - Énfasis1 3" xfId="8"/>
    <cellStyle name="20% - Énfasis1 4" xfId="9"/>
    <cellStyle name="20% - Énfasis1 5" xfId="10"/>
    <cellStyle name="20% - Énfasis1 6" xfId="5"/>
    <cellStyle name="20% - Énfasis2 1" xfId="12"/>
    <cellStyle name="20% - Énfasis2 2" xfId="13"/>
    <cellStyle name="20% - Énfasis2 3" xfId="14"/>
    <cellStyle name="20% - Énfasis2 4" xfId="15"/>
    <cellStyle name="20% - Énfasis2 5" xfId="16"/>
    <cellStyle name="20% - Énfasis2 6" xfId="11"/>
    <cellStyle name="20% - Énfasis3 1" xfId="18"/>
    <cellStyle name="20% - Énfasis3 2" xfId="19"/>
    <cellStyle name="20% - Énfasis3 3" xfId="20"/>
    <cellStyle name="20% - Énfasis3 4" xfId="21"/>
    <cellStyle name="20% - Énfasis3 5" xfId="22"/>
    <cellStyle name="20% - Énfasis3 6" xfId="17"/>
    <cellStyle name="20% - Énfasis4 1" xfId="24"/>
    <cellStyle name="20% - Énfasis4 2" xfId="25"/>
    <cellStyle name="20% - Énfasis4 3" xfId="26"/>
    <cellStyle name="20% - Énfasis4 4" xfId="27"/>
    <cellStyle name="20% - Énfasis4 5" xfId="28"/>
    <cellStyle name="20% - Énfasis4 6" xfId="23"/>
    <cellStyle name="20% - Énfasis5 1" xfId="30"/>
    <cellStyle name="20% - Énfasis5 2" xfId="31"/>
    <cellStyle name="20% - Énfasis5 3" xfId="32"/>
    <cellStyle name="20% - Énfasis5 4" xfId="33"/>
    <cellStyle name="20% - Énfasis5 5" xfId="34"/>
    <cellStyle name="20% - Énfasis5 6" xfId="29"/>
    <cellStyle name="20% - Énfasis6 1" xfId="36"/>
    <cellStyle name="20% - Énfasis6 2" xfId="37"/>
    <cellStyle name="20% - Énfasis6 3" xfId="38"/>
    <cellStyle name="20% - Énfasis6 4" xfId="39"/>
    <cellStyle name="20% - Énfasis6 5" xfId="40"/>
    <cellStyle name="20% - Énfasis6 6" xfId="35"/>
    <cellStyle name="40% - Énfasis1 1" xfId="42"/>
    <cellStyle name="40% - Énfasis1 2" xfId="43"/>
    <cellStyle name="40% - Énfasis1 3" xfId="44"/>
    <cellStyle name="40% - Énfasis1 4" xfId="45"/>
    <cellStyle name="40% - Énfasis1 5" xfId="46"/>
    <cellStyle name="40% - Énfasis1 6" xfId="41"/>
    <cellStyle name="40% - Énfasis2 1" xfId="48"/>
    <cellStyle name="40% - Énfasis2 2" xfId="49"/>
    <cellStyle name="40% - Énfasis2 3" xfId="50"/>
    <cellStyle name="40% - Énfasis2 4" xfId="51"/>
    <cellStyle name="40% - Énfasis2 5" xfId="52"/>
    <cellStyle name="40% - Énfasis2 6" xfId="47"/>
    <cellStyle name="40% - Énfasis3 1" xfId="54"/>
    <cellStyle name="40% - Énfasis3 2" xfId="55"/>
    <cellStyle name="40% - Énfasis3 3" xfId="56"/>
    <cellStyle name="40% - Énfasis3 4" xfId="57"/>
    <cellStyle name="40% - Énfasis3 5" xfId="58"/>
    <cellStyle name="40% - Énfasis3 6" xfId="53"/>
    <cellStyle name="40% - Énfasis4 1" xfId="60"/>
    <cellStyle name="40% - Énfasis4 2" xfId="61"/>
    <cellStyle name="40% - Énfasis4 3" xfId="62"/>
    <cellStyle name="40% - Énfasis4 4" xfId="63"/>
    <cellStyle name="40% - Énfasis4 5" xfId="64"/>
    <cellStyle name="40% - Énfasis4 6" xfId="59"/>
    <cellStyle name="40% - Énfasis5 1" xfId="66"/>
    <cellStyle name="40% - Énfasis5 2" xfId="67"/>
    <cellStyle name="40% - Énfasis5 3" xfId="68"/>
    <cellStyle name="40% - Énfasis5 4" xfId="69"/>
    <cellStyle name="40% - Énfasis5 5" xfId="70"/>
    <cellStyle name="40% - Énfasis5 6" xfId="65"/>
    <cellStyle name="40% - Énfasis6 1" xfId="72"/>
    <cellStyle name="40% - Énfasis6 2" xfId="73"/>
    <cellStyle name="40% - Énfasis6 3" xfId="74"/>
    <cellStyle name="40% - Énfasis6 4" xfId="75"/>
    <cellStyle name="40% - Énfasis6 5" xfId="76"/>
    <cellStyle name="40% - Énfasis6 6" xfId="71"/>
    <cellStyle name="60% - Énfasis1 1" xfId="78"/>
    <cellStyle name="60% - Énfasis1 2" xfId="79"/>
    <cellStyle name="60% - Énfasis1 3" xfId="80"/>
    <cellStyle name="60% - Énfasis1 4" xfId="81"/>
    <cellStyle name="60% - Énfasis1 5" xfId="82"/>
    <cellStyle name="60% - Énfasis1 6" xfId="77"/>
    <cellStyle name="60% - Énfasis2 1" xfId="84"/>
    <cellStyle name="60% - Énfasis2 2" xfId="85"/>
    <cellStyle name="60% - Énfasis2 3" xfId="86"/>
    <cellStyle name="60% - Énfasis2 4" xfId="87"/>
    <cellStyle name="60% - Énfasis2 5" xfId="88"/>
    <cellStyle name="60% - Énfasis2 6" xfId="83"/>
    <cellStyle name="60% - Énfasis3 1" xfId="90"/>
    <cellStyle name="60% - Énfasis3 2" xfId="91"/>
    <cellStyle name="60% - Énfasis3 3" xfId="92"/>
    <cellStyle name="60% - Énfasis3 4" xfId="93"/>
    <cellStyle name="60% - Énfasis3 5" xfId="94"/>
    <cellStyle name="60% - Énfasis3 6" xfId="89"/>
    <cellStyle name="60% - Énfasis4 1" xfId="96"/>
    <cellStyle name="60% - Énfasis4 2" xfId="97"/>
    <cellStyle name="60% - Énfasis4 3" xfId="98"/>
    <cellStyle name="60% - Énfasis4 4" xfId="99"/>
    <cellStyle name="60% - Énfasis4 5" xfId="100"/>
    <cellStyle name="60% - Énfasis4 6" xfId="95"/>
    <cellStyle name="60% - Énfasis5 1" xfId="102"/>
    <cellStyle name="60% - Énfasis5 2" xfId="103"/>
    <cellStyle name="60% - Énfasis5 3" xfId="104"/>
    <cellStyle name="60% - Énfasis5 4" xfId="105"/>
    <cellStyle name="60% - Énfasis5 5" xfId="106"/>
    <cellStyle name="60% - Énfasis5 6" xfId="101"/>
    <cellStyle name="60% - Énfasis6 1" xfId="108"/>
    <cellStyle name="60% - Énfasis6 2" xfId="109"/>
    <cellStyle name="60% - Énfasis6 3" xfId="110"/>
    <cellStyle name="60% - Énfasis6 4" xfId="111"/>
    <cellStyle name="60% - Énfasis6 5" xfId="112"/>
    <cellStyle name="60% - Énfasis6 6" xfId="107"/>
    <cellStyle name="Buena 1" xfId="114"/>
    <cellStyle name="Buena 2" xfId="115"/>
    <cellStyle name="Buena 3" xfId="116"/>
    <cellStyle name="Buena 4" xfId="117"/>
    <cellStyle name="Buena 5" xfId="118"/>
    <cellStyle name="Buena 6" xfId="113"/>
    <cellStyle name="Cálculo 1" xfId="120"/>
    <cellStyle name="Cálculo 2" xfId="121"/>
    <cellStyle name="Cálculo 3" xfId="122"/>
    <cellStyle name="Cálculo 4" xfId="123"/>
    <cellStyle name="Cálculo 5" xfId="124"/>
    <cellStyle name="Cálculo 6" xfId="119"/>
    <cellStyle name="Celda de comprobación 1" xfId="126"/>
    <cellStyle name="Celda de comprobación 2" xfId="127"/>
    <cellStyle name="Celda de comprobación 3" xfId="128"/>
    <cellStyle name="Celda de comprobación 4" xfId="129"/>
    <cellStyle name="Celda de comprobación 5" xfId="130"/>
    <cellStyle name="Celda de comprobación 6" xfId="125"/>
    <cellStyle name="Celda vinculada 1" xfId="132"/>
    <cellStyle name="Celda vinculada 2" xfId="133"/>
    <cellStyle name="Celda vinculada 3" xfId="134"/>
    <cellStyle name="Celda vinculada 4" xfId="135"/>
    <cellStyle name="Celda vinculada 5" xfId="136"/>
    <cellStyle name="Celda vinculada 6" xfId="131"/>
    <cellStyle name="Encabezado 4 1" xfId="138"/>
    <cellStyle name="Encabezado 4 2" xfId="139"/>
    <cellStyle name="Encabezado 4 3" xfId="140"/>
    <cellStyle name="Encabezado 4 4" xfId="141"/>
    <cellStyle name="Encabezado 4 5" xfId="142"/>
    <cellStyle name="Encabezado 4 6" xfId="137"/>
    <cellStyle name="Énfasis1 1" xfId="144"/>
    <cellStyle name="Énfasis1 2" xfId="145"/>
    <cellStyle name="Énfasis1 3" xfId="146"/>
    <cellStyle name="Énfasis1 4" xfId="147"/>
    <cellStyle name="Énfasis1 5" xfId="148"/>
    <cellStyle name="Énfasis1 6" xfId="143"/>
    <cellStyle name="Énfasis2 1" xfId="150"/>
    <cellStyle name="Énfasis2 2" xfId="151"/>
    <cellStyle name="Énfasis2 3" xfId="152"/>
    <cellStyle name="Énfasis2 4" xfId="153"/>
    <cellStyle name="Énfasis2 5" xfId="154"/>
    <cellStyle name="Énfasis2 6" xfId="149"/>
    <cellStyle name="Énfasis3 1" xfId="156"/>
    <cellStyle name="Énfasis3 2" xfId="157"/>
    <cellStyle name="Énfasis3 3" xfId="158"/>
    <cellStyle name="Énfasis3 4" xfId="159"/>
    <cellStyle name="Énfasis3 5" xfId="160"/>
    <cellStyle name="Énfasis3 6" xfId="155"/>
    <cellStyle name="Énfasis4 1" xfId="162"/>
    <cellStyle name="Énfasis4 2" xfId="163"/>
    <cellStyle name="Énfasis4 3" xfId="164"/>
    <cellStyle name="Énfasis4 4" xfId="165"/>
    <cellStyle name="Énfasis4 5" xfId="166"/>
    <cellStyle name="Énfasis4 6" xfId="161"/>
    <cellStyle name="Énfasis5 1" xfId="168"/>
    <cellStyle name="Énfasis5 2" xfId="169"/>
    <cellStyle name="Énfasis5 3" xfId="170"/>
    <cellStyle name="Énfasis5 4" xfId="171"/>
    <cellStyle name="Énfasis5 5" xfId="172"/>
    <cellStyle name="Énfasis5 6" xfId="167"/>
    <cellStyle name="Énfasis6 1" xfId="174"/>
    <cellStyle name="Énfasis6 2" xfId="175"/>
    <cellStyle name="Énfasis6 3" xfId="176"/>
    <cellStyle name="Énfasis6 4" xfId="177"/>
    <cellStyle name="Énfasis6 5" xfId="178"/>
    <cellStyle name="Énfasis6 6" xfId="173"/>
    <cellStyle name="Entrada 1" xfId="180"/>
    <cellStyle name="Entrada 2" xfId="181"/>
    <cellStyle name="Entrada 3" xfId="182"/>
    <cellStyle name="Entrada 4" xfId="183"/>
    <cellStyle name="Entrada 5" xfId="184"/>
    <cellStyle name="Entrada 6" xfId="179"/>
    <cellStyle name="Excel Built-in Normal" xfId="428"/>
    <cellStyle name="Excel Built-in Normal 10" xfId="430"/>
    <cellStyle name="Excel Built-in Normal 11" xfId="431"/>
    <cellStyle name="Excel Built-in Normal 12" xfId="432"/>
    <cellStyle name="Excel Built-in Normal 13" xfId="433"/>
    <cellStyle name="Excel Built-in Normal 14" xfId="434"/>
    <cellStyle name="Excel Built-in Normal 15" xfId="435"/>
    <cellStyle name="Excel Built-in Normal 16" xfId="436"/>
    <cellStyle name="Excel Built-in Normal 17" xfId="437"/>
    <cellStyle name="Excel Built-in Normal 18" xfId="438"/>
    <cellStyle name="Excel Built-in Normal 19" xfId="439"/>
    <cellStyle name="Excel Built-in Normal 2" xfId="440"/>
    <cellStyle name="Excel Built-in Normal 20" xfId="441"/>
    <cellStyle name="Excel Built-in Normal 21" xfId="442"/>
    <cellStyle name="Excel Built-in Normal 22" xfId="443"/>
    <cellStyle name="Excel Built-in Normal 23" xfId="444"/>
    <cellStyle name="Excel Built-in Normal 24" xfId="445"/>
    <cellStyle name="Excel Built-in Normal 25" xfId="446"/>
    <cellStyle name="Excel Built-in Normal 26" xfId="447"/>
    <cellStyle name="Excel Built-in Normal 27" xfId="448"/>
    <cellStyle name="Excel Built-in Normal 28" xfId="449"/>
    <cellStyle name="Excel Built-in Normal 29" xfId="450"/>
    <cellStyle name="Excel Built-in Normal 3" xfId="451"/>
    <cellStyle name="Excel Built-in Normal 30" xfId="452"/>
    <cellStyle name="Excel Built-in Normal 31" xfId="453"/>
    <cellStyle name="Excel Built-in Normal 32" xfId="454"/>
    <cellStyle name="Excel Built-in Normal 33" xfId="455"/>
    <cellStyle name="Excel Built-in Normal 34" xfId="456"/>
    <cellStyle name="Excel Built-in Normal 35" xfId="457"/>
    <cellStyle name="Excel Built-in Normal 36" xfId="458"/>
    <cellStyle name="Excel Built-in Normal 37" xfId="459"/>
    <cellStyle name="Excel Built-in Normal 38" xfId="460"/>
    <cellStyle name="Excel Built-in Normal 4" xfId="461"/>
    <cellStyle name="Excel Built-in Normal 5" xfId="462"/>
    <cellStyle name="Excel Built-in Normal 6" xfId="463"/>
    <cellStyle name="Excel Built-in Normal 7" xfId="464"/>
    <cellStyle name="Excel Built-in Normal 8" xfId="465"/>
    <cellStyle name="Excel Built-in Normal 9" xfId="466"/>
    <cellStyle name="Hipervínculo 2" xfId="467"/>
    <cellStyle name="Incorrecto 1" xfId="186"/>
    <cellStyle name="Incorrecto 2" xfId="187"/>
    <cellStyle name="Incorrecto 3" xfId="188"/>
    <cellStyle name="Incorrecto 4" xfId="189"/>
    <cellStyle name="Incorrecto 5" xfId="190"/>
    <cellStyle name="Incorrecto 6" xfId="185"/>
    <cellStyle name="Millares" xfId="2" builtinId="3"/>
    <cellStyle name="Millares [0]" xfId="425" builtinId="6"/>
    <cellStyle name="Millares [0] 2" xfId="426"/>
    <cellStyle name="Millares 10" xfId="429"/>
    <cellStyle name="Millares 11" xfId="1771"/>
    <cellStyle name="Millares 12" xfId="2502"/>
    <cellStyle name="Millares 13" xfId="2499"/>
    <cellStyle name="Millares 14" xfId="2501"/>
    <cellStyle name="Millares 15" xfId="2500"/>
    <cellStyle name="Millares 16" xfId="2498"/>
    <cellStyle name="Millares 17" xfId="2503"/>
    <cellStyle name="Millares 18" xfId="2505"/>
    <cellStyle name="Millares 19" xfId="2504"/>
    <cellStyle name="Millares 2" xfId="259"/>
    <cellStyle name="Millares 2 10" xfId="312"/>
    <cellStyle name="Millares 2 11" xfId="315"/>
    <cellStyle name="Millares 2 12" xfId="370"/>
    <cellStyle name="Millares 2 13" xfId="427"/>
    <cellStyle name="Millares 2 14" xfId="468"/>
    <cellStyle name="Millares 2 2" xfId="262"/>
    <cellStyle name="Millares 2 2 2" xfId="276"/>
    <cellStyle name="Millares 2 2 2 2" xfId="332"/>
    <cellStyle name="Millares 2 2 2 3" xfId="387"/>
    <cellStyle name="Millares 2 2 2 4" xfId="2481"/>
    <cellStyle name="Millares 2 2 2 5" xfId="2508"/>
    <cellStyle name="Millares 2 2 2 6" xfId="2520"/>
    <cellStyle name="Millares 2 2 3" xfId="298"/>
    <cellStyle name="Millares 2 2 3 2" xfId="354"/>
    <cellStyle name="Millares 2 2 3 3" xfId="409"/>
    <cellStyle name="Millares 2 2 4" xfId="318"/>
    <cellStyle name="Millares 2 2 5" xfId="373"/>
    <cellStyle name="Millares 2 2 6" xfId="469"/>
    <cellStyle name="Millares 2 3" xfId="267"/>
    <cellStyle name="Millares 2 3 2" xfId="281"/>
    <cellStyle name="Millares 2 3 2 2" xfId="337"/>
    <cellStyle name="Millares 2 3 2 3" xfId="392"/>
    <cellStyle name="Millares 2 3 2 4" xfId="2482"/>
    <cellStyle name="Millares 2 3 2 5" xfId="2509"/>
    <cellStyle name="Millares 2 3 2 6" xfId="2521"/>
    <cellStyle name="Millares 2 3 3" xfId="303"/>
    <cellStyle name="Millares 2 3 3 2" xfId="359"/>
    <cellStyle name="Millares 2 3 3 3" xfId="414"/>
    <cellStyle name="Millares 2 3 4" xfId="323"/>
    <cellStyle name="Millares 2 3 5" xfId="378"/>
    <cellStyle name="Millares 2 3 6" xfId="470"/>
    <cellStyle name="Millares 2 4" xfId="270"/>
    <cellStyle name="Millares 2 4 2" xfId="284"/>
    <cellStyle name="Millares 2 4 2 2" xfId="340"/>
    <cellStyle name="Millares 2 4 2 3" xfId="395"/>
    <cellStyle name="Millares 2 4 3" xfId="306"/>
    <cellStyle name="Millares 2 4 3 2" xfId="362"/>
    <cellStyle name="Millares 2 4 3 3" xfId="417"/>
    <cellStyle name="Millares 2 4 4" xfId="326"/>
    <cellStyle name="Millares 2 4 5" xfId="381"/>
    <cellStyle name="Millares 2 4 6" xfId="2480"/>
    <cellStyle name="Millares 2 4 7" xfId="2507"/>
    <cellStyle name="Millares 2 4 8" xfId="2519"/>
    <cellStyle name="Millares 2 5" xfId="273"/>
    <cellStyle name="Millares 2 5 2" xfId="329"/>
    <cellStyle name="Millares 2 5 3" xfId="384"/>
    <cellStyle name="Millares 2 6" xfId="286"/>
    <cellStyle name="Millares 2 6 2" xfId="342"/>
    <cellStyle name="Millares 2 6 3" xfId="397"/>
    <cellStyle name="Millares 2 7" xfId="292"/>
    <cellStyle name="Millares 2 7 2" xfId="348"/>
    <cellStyle name="Millares 2 7 3" xfId="403"/>
    <cellStyle name="Millares 2 8" xfId="295"/>
    <cellStyle name="Millares 2 8 2" xfId="351"/>
    <cellStyle name="Millares 2 8 3" xfId="406"/>
    <cellStyle name="Millares 2 9" xfId="309"/>
    <cellStyle name="Millares 2 9 2" xfId="365"/>
    <cellStyle name="Millares 2 9 3" xfId="421"/>
    <cellStyle name="Millares 20" xfId="2517"/>
    <cellStyle name="Millares 3" xfId="366"/>
    <cellStyle name="Millares 3 2" xfId="472"/>
    <cellStyle name="Millares 3 2 2" xfId="2484"/>
    <cellStyle name="Millares 3 2 2 2" xfId="2511"/>
    <cellStyle name="Millares 3 2 2 3" xfId="2523"/>
    <cellStyle name="Millares 3 3" xfId="473"/>
    <cellStyle name="Millares 3 3 2" xfId="2485"/>
    <cellStyle name="Millares 3 3 2 2" xfId="2512"/>
    <cellStyle name="Millares 3 3 2 3" xfId="2524"/>
    <cellStyle name="Millares 3 4" xfId="2483"/>
    <cellStyle name="Millares 3 4 2" xfId="2510"/>
    <cellStyle name="Millares 3 4 3" xfId="2522"/>
    <cellStyle name="Millares 3 5" xfId="471"/>
    <cellStyle name="Millares 4" xfId="367"/>
    <cellStyle name="Millares 4 2" xfId="2486"/>
    <cellStyle name="Millares 4 2 2" xfId="2513"/>
    <cellStyle name="Millares 4 2 3" xfId="2525"/>
    <cellStyle name="Millares 4 3" xfId="474"/>
    <cellStyle name="Millares 5" xfId="475"/>
    <cellStyle name="Millares 5 2" xfId="2487"/>
    <cellStyle name="Millares 5 2 2" xfId="2514"/>
    <cellStyle name="Millares 5 2 3" xfId="2526"/>
    <cellStyle name="Millares 6" xfId="476"/>
    <cellStyle name="Millares 6 2" xfId="2488"/>
    <cellStyle name="Millares 6 2 2" xfId="2515"/>
    <cellStyle name="Millares 6 2 3" xfId="2527"/>
    <cellStyle name="Millares 7" xfId="477"/>
    <cellStyle name="Millares 7 2" xfId="2489"/>
    <cellStyle name="Millares 7 2 2" xfId="2516"/>
    <cellStyle name="Millares 7 2 3" xfId="2528"/>
    <cellStyle name="Millares 8" xfId="2479"/>
    <cellStyle name="Millares 8 2" xfId="2506"/>
    <cellStyle name="Millares 8 3" xfId="2518"/>
    <cellStyle name="Millares 9" xfId="2496"/>
    <cellStyle name="Moneda" xfId="422" builtinId="4"/>
    <cellStyle name="Moneda 2" xfId="264"/>
    <cellStyle name="Moneda 2 2" xfId="278"/>
    <cellStyle name="Moneda 2 2 2" xfId="334"/>
    <cellStyle name="Moneda 2 2 2 2" xfId="2492"/>
    <cellStyle name="Moneda 2 2 3" xfId="389"/>
    <cellStyle name="Moneda 2 2 4" xfId="2474"/>
    <cellStyle name="Moneda 2 3" xfId="288"/>
    <cellStyle name="Moneda 2 3 2" xfId="344"/>
    <cellStyle name="Moneda 2 3 3" xfId="399"/>
    <cellStyle name="Moneda 2 3 4" xfId="2490"/>
    <cellStyle name="Moneda 2 4" xfId="300"/>
    <cellStyle name="Moneda 2 4 2" xfId="356"/>
    <cellStyle name="Moneda 2 4 3" xfId="411"/>
    <cellStyle name="Moneda 2 5" xfId="320"/>
    <cellStyle name="Moneda 2 6" xfId="375"/>
    <cellStyle name="Moneda 2 7" xfId="478"/>
    <cellStyle name="Moneda 3" xfId="418"/>
    <cellStyle name="Moneda 3 2" xfId="424"/>
    <cellStyle name="Moneda 3 2 2" xfId="2493"/>
    <cellStyle name="Moneda 3 2 3" xfId="2475"/>
    <cellStyle name="Moneda 3 3" xfId="2491"/>
    <cellStyle name="Moneda 3 4" xfId="479"/>
    <cellStyle name="Moneda 4" xfId="423"/>
    <cellStyle name="Neutral 1" xfId="192"/>
    <cellStyle name="Neutral 2" xfId="193"/>
    <cellStyle name="Neutral 3" xfId="194"/>
    <cellStyle name="Neutral 4" xfId="195"/>
    <cellStyle name="Neutral 5" xfId="196"/>
    <cellStyle name="Neutral 6" xfId="191"/>
    <cellStyle name="Normal" xfId="0" builtinId="0"/>
    <cellStyle name="Normal 10" xfId="480"/>
    <cellStyle name="Normal 10 2" xfId="481"/>
    <cellStyle name="Normal 10 3" xfId="482"/>
    <cellStyle name="Normal 11" xfId="483"/>
    <cellStyle name="Normal 11 2" xfId="484"/>
    <cellStyle name="Normal 12" xfId="485"/>
    <cellStyle name="Normal 13" xfId="486"/>
    <cellStyle name="Normal 14" xfId="487"/>
    <cellStyle name="Normal 15" xfId="488"/>
    <cellStyle name="Normal 15 10" xfId="489"/>
    <cellStyle name="Normal 15 10 2" xfId="490"/>
    <cellStyle name="Normal 15 10 3" xfId="491"/>
    <cellStyle name="Normal 15 10 4" xfId="492"/>
    <cellStyle name="Normal 15 10 5" xfId="493"/>
    <cellStyle name="Normal 15 10 6" xfId="494"/>
    <cellStyle name="Normal 15 10 7" xfId="495"/>
    <cellStyle name="Normal 15 11" xfId="496"/>
    <cellStyle name="Normal 15 11 2" xfId="497"/>
    <cellStyle name="Normal 15 11 3" xfId="498"/>
    <cellStyle name="Normal 15 11 4" xfId="499"/>
    <cellStyle name="Normal 15 11 5" xfId="500"/>
    <cellStyle name="Normal 15 11 6" xfId="501"/>
    <cellStyle name="Normal 15 11 7" xfId="502"/>
    <cellStyle name="Normal 15 12" xfId="503"/>
    <cellStyle name="Normal 15 12 2" xfId="504"/>
    <cellStyle name="Normal 15 12 3" xfId="505"/>
    <cellStyle name="Normal 15 12 4" xfId="506"/>
    <cellStyle name="Normal 15 12 5" xfId="507"/>
    <cellStyle name="Normal 15 12 6" xfId="508"/>
    <cellStyle name="Normal 15 12 7" xfId="509"/>
    <cellStyle name="Normal 15 13" xfId="510"/>
    <cellStyle name="Normal 15 13 2" xfId="511"/>
    <cellStyle name="Normal 15 13 3" xfId="512"/>
    <cellStyle name="Normal 15 13 4" xfId="513"/>
    <cellStyle name="Normal 15 13 5" xfId="514"/>
    <cellStyle name="Normal 15 13 6" xfId="515"/>
    <cellStyle name="Normal 15 13 7" xfId="516"/>
    <cellStyle name="Normal 15 14" xfId="517"/>
    <cellStyle name="Normal 15 14 2" xfId="518"/>
    <cellStyle name="Normal 15 14 3" xfId="519"/>
    <cellStyle name="Normal 15 14 4" xfId="520"/>
    <cellStyle name="Normal 15 14 5" xfId="521"/>
    <cellStyle name="Normal 15 14 6" xfId="522"/>
    <cellStyle name="Normal 15 14 7" xfId="523"/>
    <cellStyle name="Normal 15 15" xfId="524"/>
    <cellStyle name="Normal 15 15 2" xfId="525"/>
    <cellStyle name="Normal 15 15 3" xfId="526"/>
    <cellStyle name="Normal 15 15 4" xfId="527"/>
    <cellStyle name="Normal 15 15 5" xfId="528"/>
    <cellStyle name="Normal 15 15 6" xfId="529"/>
    <cellStyle name="Normal 15 15 7" xfId="530"/>
    <cellStyle name="Normal 15 16" xfId="531"/>
    <cellStyle name="Normal 15 16 2" xfId="532"/>
    <cellStyle name="Normal 15 16 3" xfId="533"/>
    <cellStyle name="Normal 15 16 4" xfId="534"/>
    <cellStyle name="Normal 15 16 5" xfId="535"/>
    <cellStyle name="Normal 15 16 6" xfId="536"/>
    <cellStyle name="Normal 15 16 7" xfId="537"/>
    <cellStyle name="Normal 15 17" xfId="538"/>
    <cellStyle name="Normal 15 17 2" xfId="539"/>
    <cellStyle name="Normal 15 17 3" xfId="540"/>
    <cellStyle name="Normal 15 17 4" xfId="541"/>
    <cellStyle name="Normal 15 17 5" xfId="542"/>
    <cellStyle name="Normal 15 17 6" xfId="543"/>
    <cellStyle name="Normal 15 17 7" xfId="544"/>
    <cellStyle name="Normal 15 18" xfId="545"/>
    <cellStyle name="Normal 15 18 2" xfId="546"/>
    <cellStyle name="Normal 15 18 3" xfId="547"/>
    <cellStyle name="Normal 15 18 4" xfId="548"/>
    <cellStyle name="Normal 15 18 5" xfId="549"/>
    <cellStyle name="Normal 15 18 6" xfId="550"/>
    <cellStyle name="Normal 15 18 7" xfId="551"/>
    <cellStyle name="Normal 15 19" xfId="552"/>
    <cellStyle name="Normal 15 19 2" xfId="553"/>
    <cellStyle name="Normal 15 19 3" xfId="554"/>
    <cellStyle name="Normal 15 19 4" xfId="555"/>
    <cellStyle name="Normal 15 19 5" xfId="556"/>
    <cellStyle name="Normal 15 19 6" xfId="557"/>
    <cellStyle name="Normal 15 19 7" xfId="558"/>
    <cellStyle name="Normal 15 2" xfId="559"/>
    <cellStyle name="Normal 15 2 2" xfId="560"/>
    <cellStyle name="Normal 15 2 3" xfId="561"/>
    <cellStyle name="Normal 15 2 4" xfId="562"/>
    <cellStyle name="Normal 15 2 5" xfId="563"/>
    <cellStyle name="Normal 15 2 6" xfId="564"/>
    <cellStyle name="Normal 15 2 7" xfId="565"/>
    <cellStyle name="Normal 15 20" xfId="566"/>
    <cellStyle name="Normal 15 20 2" xfId="567"/>
    <cellStyle name="Normal 15 20 3" xfId="568"/>
    <cellStyle name="Normal 15 20 4" xfId="569"/>
    <cellStyle name="Normal 15 20 5" xfId="570"/>
    <cellStyle name="Normal 15 20 6" xfId="571"/>
    <cellStyle name="Normal 15 20 7" xfId="572"/>
    <cellStyle name="Normal 15 21" xfId="573"/>
    <cellStyle name="Normal 15 21 2" xfId="574"/>
    <cellStyle name="Normal 15 21 3" xfId="575"/>
    <cellStyle name="Normal 15 21 4" xfId="576"/>
    <cellStyle name="Normal 15 21 5" xfId="577"/>
    <cellStyle name="Normal 15 21 6" xfId="578"/>
    <cellStyle name="Normal 15 21 7" xfId="579"/>
    <cellStyle name="Normal 15 22" xfId="580"/>
    <cellStyle name="Normal 15 22 2" xfId="581"/>
    <cellStyle name="Normal 15 22 3" xfId="582"/>
    <cellStyle name="Normal 15 22 4" xfId="583"/>
    <cellStyle name="Normal 15 22 5" xfId="584"/>
    <cellStyle name="Normal 15 22 6" xfId="585"/>
    <cellStyle name="Normal 15 22 7" xfId="586"/>
    <cellStyle name="Normal 15 23" xfId="587"/>
    <cellStyle name="Normal 15 23 2" xfId="588"/>
    <cellStyle name="Normal 15 23 3" xfId="589"/>
    <cellStyle name="Normal 15 23 4" xfId="590"/>
    <cellStyle name="Normal 15 23 5" xfId="591"/>
    <cellStyle name="Normal 15 23 6" xfId="592"/>
    <cellStyle name="Normal 15 23 7" xfId="593"/>
    <cellStyle name="Normal 15 24" xfId="594"/>
    <cellStyle name="Normal 15 24 2" xfId="595"/>
    <cellStyle name="Normal 15 24 3" xfId="596"/>
    <cellStyle name="Normal 15 24 4" xfId="597"/>
    <cellStyle name="Normal 15 24 5" xfId="598"/>
    <cellStyle name="Normal 15 24 6" xfId="599"/>
    <cellStyle name="Normal 15 24 7" xfId="600"/>
    <cellStyle name="Normal 15 25" xfId="601"/>
    <cellStyle name="Normal 15 25 2" xfId="602"/>
    <cellStyle name="Normal 15 25 3" xfId="603"/>
    <cellStyle name="Normal 15 25 4" xfId="604"/>
    <cellStyle name="Normal 15 25 5" xfId="605"/>
    <cellStyle name="Normal 15 25 6" xfId="606"/>
    <cellStyle name="Normal 15 25 7" xfId="607"/>
    <cellStyle name="Normal 15 26" xfId="608"/>
    <cellStyle name="Normal 15 26 2" xfId="609"/>
    <cellStyle name="Normal 15 26 3" xfId="610"/>
    <cellStyle name="Normal 15 26 4" xfId="611"/>
    <cellStyle name="Normal 15 26 5" xfId="612"/>
    <cellStyle name="Normal 15 26 6" xfId="613"/>
    <cellStyle name="Normal 15 26 7" xfId="614"/>
    <cellStyle name="Normal 15 27" xfId="615"/>
    <cellStyle name="Normal 15 27 2" xfId="616"/>
    <cellStyle name="Normal 15 27 3" xfId="617"/>
    <cellStyle name="Normal 15 27 4" xfId="618"/>
    <cellStyle name="Normal 15 27 5" xfId="619"/>
    <cellStyle name="Normal 15 27 6" xfId="620"/>
    <cellStyle name="Normal 15 27 7" xfId="621"/>
    <cellStyle name="Normal 15 28" xfId="622"/>
    <cellStyle name="Normal 15 28 2" xfId="623"/>
    <cellStyle name="Normal 15 28 3" xfId="624"/>
    <cellStyle name="Normal 15 28 4" xfId="625"/>
    <cellStyle name="Normal 15 28 5" xfId="626"/>
    <cellStyle name="Normal 15 28 6" xfId="627"/>
    <cellStyle name="Normal 15 28 7" xfId="628"/>
    <cellStyle name="Normal 15 29" xfId="629"/>
    <cellStyle name="Normal 15 29 2" xfId="630"/>
    <cellStyle name="Normal 15 29 3" xfId="631"/>
    <cellStyle name="Normal 15 29 4" xfId="632"/>
    <cellStyle name="Normal 15 29 5" xfId="633"/>
    <cellStyle name="Normal 15 29 6" xfId="634"/>
    <cellStyle name="Normal 15 29 7" xfId="635"/>
    <cellStyle name="Normal 15 3" xfId="636"/>
    <cellStyle name="Normal 15 3 2" xfId="637"/>
    <cellStyle name="Normal 15 3 3" xfId="638"/>
    <cellStyle name="Normal 15 3 4" xfId="639"/>
    <cellStyle name="Normal 15 3 5" xfId="640"/>
    <cellStyle name="Normal 15 3 6" xfId="641"/>
    <cellStyle name="Normal 15 3 7" xfId="642"/>
    <cellStyle name="Normal 15 30" xfId="643"/>
    <cellStyle name="Normal 15 31" xfId="644"/>
    <cellStyle name="Normal 15 32" xfId="645"/>
    <cellStyle name="Normal 15 33" xfId="646"/>
    <cellStyle name="Normal 15 34" xfId="647"/>
    <cellStyle name="Normal 15 35" xfId="648"/>
    <cellStyle name="Normal 15 4" xfId="649"/>
    <cellStyle name="Normal 15 4 2" xfId="650"/>
    <cellStyle name="Normal 15 4 3" xfId="651"/>
    <cellStyle name="Normal 15 4 4" xfId="652"/>
    <cellStyle name="Normal 15 4 5" xfId="653"/>
    <cellStyle name="Normal 15 4 6" xfId="654"/>
    <cellStyle name="Normal 15 4 7" xfId="655"/>
    <cellStyle name="Normal 15 5" xfId="656"/>
    <cellStyle name="Normal 15 5 2" xfId="657"/>
    <cellStyle name="Normal 15 5 3" xfId="658"/>
    <cellStyle name="Normal 15 5 4" xfId="659"/>
    <cellStyle name="Normal 15 5 5" xfId="660"/>
    <cellStyle name="Normal 15 5 6" xfId="661"/>
    <cellStyle name="Normal 15 5 7" xfId="662"/>
    <cellStyle name="Normal 15 6" xfId="663"/>
    <cellStyle name="Normal 15 6 2" xfId="664"/>
    <cellStyle name="Normal 15 6 3" xfId="665"/>
    <cellStyle name="Normal 15 6 4" xfId="666"/>
    <cellStyle name="Normal 15 6 5" xfId="667"/>
    <cellStyle name="Normal 15 6 6" xfId="668"/>
    <cellStyle name="Normal 15 6 7" xfId="669"/>
    <cellStyle name="Normal 15 7" xfId="670"/>
    <cellStyle name="Normal 15 7 2" xfId="671"/>
    <cellStyle name="Normal 15 7 3" xfId="672"/>
    <cellStyle name="Normal 15 7 4" xfId="673"/>
    <cellStyle name="Normal 15 7 5" xfId="674"/>
    <cellStyle name="Normal 15 7 6" xfId="675"/>
    <cellStyle name="Normal 15 7 7" xfId="676"/>
    <cellStyle name="Normal 15 8" xfId="677"/>
    <cellStyle name="Normal 15 8 2" xfId="678"/>
    <cellStyle name="Normal 15 8 3" xfId="679"/>
    <cellStyle name="Normal 15 8 4" xfId="680"/>
    <cellStyle name="Normal 15 8 5" xfId="681"/>
    <cellStyle name="Normal 15 8 6" xfId="682"/>
    <cellStyle name="Normal 15 8 7" xfId="683"/>
    <cellStyle name="Normal 15 9" xfId="684"/>
    <cellStyle name="Normal 15 9 2" xfId="685"/>
    <cellStyle name="Normal 15 9 3" xfId="686"/>
    <cellStyle name="Normal 15 9 4" xfId="687"/>
    <cellStyle name="Normal 15 9 5" xfId="688"/>
    <cellStyle name="Normal 15 9 6" xfId="689"/>
    <cellStyle name="Normal 15 9 7" xfId="690"/>
    <cellStyle name="Normal 16" xfId="691"/>
    <cellStyle name="Normal 16 10" xfId="692"/>
    <cellStyle name="Normal 16 10 2" xfId="693"/>
    <cellStyle name="Normal 16 10 3" xfId="694"/>
    <cellStyle name="Normal 16 10 4" xfId="695"/>
    <cellStyle name="Normal 16 10 5" xfId="696"/>
    <cellStyle name="Normal 16 10 6" xfId="697"/>
    <cellStyle name="Normal 16 10 7" xfId="698"/>
    <cellStyle name="Normal 16 11" xfId="699"/>
    <cellStyle name="Normal 16 11 2" xfId="700"/>
    <cellStyle name="Normal 16 11 3" xfId="701"/>
    <cellStyle name="Normal 16 11 4" xfId="702"/>
    <cellStyle name="Normal 16 11 5" xfId="703"/>
    <cellStyle name="Normal 16 11 6" xfId="704"/>
    <cellStyle name="Normal 16 11 7" xfId="705"/>
    <cellStyle name="Normal 16 12" xfId="706"/>
    <cellStyle name="Normal 16 12 2" xfId="707"/>
    <cellStyle name="Normal 16 12 3" xfId="708"/>
    <cellStyle name="Normal 16 12 4" xfId="709"/>
    <cellStyle name="Normal 16 12 5" xfId="710"/>
    <cellStyle name="Normal 16 12 6" xfId="711"/>
    <cellStyle name="Normal 16 12 7" xfId="712"/>
    <cellStyle name="Normal 16 13" xfId="713"/>
    <cellStyle name="Normal 16 13 2" xfId="714"/>
    <cellStyle name="Normal 16 13 3" xfId="715"/>
    <cellStyle name="Normal 16 13 4" xfId="716"/>
    <cellStyle name="Normal 16 13 5" xfId="717"/>
    <cellStyle name="Normal 16 13 6" xfId="718"/>
    <cellStyle name="Normal 16 13 7" xfId="719"/>
    <cellStyle name="Normal 16 14" xfId="720"/>
    <cellStyle name="Normal 16 14 2" xfId="721"/>
    <cellStyle name="Normal 16 14 3" xfId="722"/>
    <cellStyle name="Normal 16 14 4" xfId="723"/>
    <cellStyle name="Normal 16 14 5" xfId="724"/>
    <cellStyle name="Normal 16 14 6" xfId="725"/>
    <cellStyle name="Normal 16 14 7" xfId="726"/>
    <cellStyle name="Normal 16 15" xfId="727"/>
    <cellStyle name="Normal 16 15 2" xfId="728"/>
    <cellStyle name="Normal 16 15 3" xfId="729"/>
    <cellStyle name="Normal 16 15 4" xfId="730"/>
    <cellStyle name="Normal 16 15 5" xfId="731"/>
    <cellStyle name="Normal 16 15 6" xfId="732"/>
    <cellStyle name="Normal 16 15 7" xfId="733"/>
    <cellStyle name="Normal 16 16" xfId="734"/>
    <cellStyle name="Normal 16 16 2" xfId="735"/>
    <cellStyle name="Normal 16 16 3" xfId="736"/>
    <cellStyle name="Normal 16 16 4" xfId="737"/>
    <cellStyle name="Normal 16 16 5" xfId="738"/>
    <cellStyle name="Normal 16 16 6" xfId="739"/>
    <cellStyle name="Normal 16 16 7" xfId="740"/>
    <cellStyle name="Normal 16 17" xfId="741"/>
    <cellStyle name="Normal 16 17 2" xfId="742"/>
    <cellStyle name="Normal 16 17 3" xfId="743"/>
    <cellStyle name="Normal 16 17 4" xfId="744"/>
    <cellStyle name="Normal 16 17 5" xfId="745"/>
    <cellStyle name="Normal 16 17 6" xfId="746"/>
    <cellStyle name="Normal 16 17 7" xfId="747"/>
    <cellStyle name="Normal 16 18" xfId="748"/>
    <cellStyle name="Normal 16 18 2" xfId="749"/>
    <cellStyle name="Normal 16 18 3" xfId="750"/>
    <cellStyle name="Normal 16 18 4" xfId="751"/>
    <cellStyle name="Normal 16 18 5" xfId="752"/>
    <cellStyle name="Normal 16 18 6" xfId="753"/>
    <cellStyle name="Normal 16 18 7" xfId="754"/>
    <cellStyle name="Normal 16 19" xfId="755"/>
    <cellStyle name="Normal 16 19 2" xfId="756"/>
    <cellStyle name="Normal 16 19 3" xfId="757"/>
    <cellStyle name="Normal 16 19 4" xfId="758"/>
    <cellStyle name="Normal 16 19 5" xfId="759"/>
    <cellStyle name="Normal 16 19 6" xfId="760"/>
    <cellStyle name="Normal 16 19 7" xfId="761"/>
    <cellStyle name="Normal 16 2" xfId="762"/>
    <cellStyle name="Normal 16 2 2" xfId="763"/>
    <cellStyle name="Normal 16 2 3" xfId="764"/>
    <cellStyle name="Normal 16 2 4" xfId="765"/>
    <cellStyle name="Normal 16 2 5" xfId="766"/>
    <cellStyle name="Normal 16 2 6" xfId="767"/>
    <cellStyle name="Normal 16 2 7" xfId="768"/>
    <cellStyle name="Normal 16 20" xfId="769"/>
    <cellStyle name="Normal 16 20 2" xfId="770"/>
    <cellStyle name="Normal 16 20 3" xfId="771"/>
    <cellStyle name="Normal 16 20 4" xfId="772"/>
    <cellStyle name="Normal 16 20 5" xfId="773"/>
    <cellStyle name="Normal 16 20 6" xfId="774"/>
    <cellStyle name="Normal 16 20 7" xfId="775"/>
    <cellStyle name="Normal 16 21" xfId="776"/>
    <cellStyle name="Normal 16 21 2" xfId="777"/>
    <cellStyle name="Normal 16 21 3" xfId="778"/>
    <cellStyle name="Normal 16 21 4" xfId="779"/>
    <cellStyle name="Normal 16 21 5" xfId="780"/>
    <cellStyle name="Normal 16 21 6" xfId="781"/>
    <cellStyle name="Normal 16 21 7" xfId="782"/>
    <cellStyle name="Normal 16 22" xfId="783"/>
    <cellStyle name="Normal 16 22 2" xfId="784"/>
    <cellStyle name="Normal 16 22 3" xfId="785"/>
    <cellStyle name="Normal 16 22 4" xfId="786"/>
    <cellStyle name="Normal 16 22 5" xfId="787"/>
    <cellStyle name="Normal 16 22 6" xfId="788"/>
    <cellStyle name="Normal 16 22 7" xfId="789"/>
    <cellStyle name="Normal 16 23" xfId="790"/>
    <cellStyle name="Normal 16 23 2" xfId="791"/>
    <cellStyle name="Normal 16 23 3" xfId="792"/>
    <cellStyle name="Normal 16 23 4" xfId="793"/>
    <cellStyle name="Normal 16 23 5" xfId="794"/>
    <cellStyle name="Normal 16 23 6" xfId="795"/>
    <cellStyle name="Normal 16 23 7" xfId="796"/>
    <cellStyle name="Normal 16 24" xfId="797"/>
    <cellStyle name="Normal 16 24 2" xfId="798"/>
    <cellStyle name="Normal 16 24 3" xfId="799"/>
    <cellStyle name="Normal 16 24 4" xfId="800"/>
    <cellStyle name="Normal 16 24 5" xfId="801"/>
    <cellStyle name="Normal 16 24 6" xfId="802"/>
    <cellStyle name="Normal 16 24 7" xfId="803"/>
    <cellStyle name="Normal 16 25" xfId="804"/>
    <cellStyle name="Normal 16 25 2" xfId="805"/>
    <cellStyle name="Normal 16 25 3" xfId="806"/>
    <cellStyle name="Normal 16 25 4" xfId="807"/>
    <cellStyle name="Normal 16 25 5" xfId="808"/>
    <cellStyle name="Normal 16 25 6" xfId="809"/>
    <cellStyle name="Normal 16 25 7" xfId="810"/>
    <cellStyle name="Normal 16 26" xfId="811"/>
    <cellStyle name="Normal 16 26 2" xfId="812"/>
    <cellStyle name="Normal 16 26 3" xfId="813"/>
    <cellStyle name="Normal 16 26 4" xfId="814"/>
    <cellStyle name="Normal 16 26 5" xfId="815"/>
    <cellStyle name="Normal 16 26 6" xfId="816"/>
    <cellStyle name="Normal 16 26 7" xfId="817"/>
    <cellStyle name="Normal 16 27" xfId="818"/>
    <cellStyle name="Normal 16 27 2" xfId="819"/>
    <cellStyle name="Normal 16 27 3" xfId="820"/>
    <cellStyle name="Normal 16 27 4" xfId="821"/>
    <cellStyle name="Normal 16 27 5" xfId="822"/>
    <cellStyle name="Normal 16 27 6" xfId="823"/>
    <cellStyle name="Normal 16 27 7" xfId="824"/>
    <cellStyle name="Normal 16 28" xfId="825"/>
    <cellStyle name="Normal 16 28 2" xfId="826"/>
    <cellStyle name="Normal 16 28 3" xfId="827"/>
    <cellStyle name="Normal 16 28 4" xfId="828"/>
    <cellStyle name="Normal 16 28 5" xfId="829"/>
    <cellStyle name="Normal 16 28 6" xfId="830"/>
    <cellStyle name="Normal 16 28 7" xfId="831"/>
    <cellStyle name="Normal 16 29" xfId="832"/>
    <cellStyle name="Normal 16 29 2" xfId="833"/>
    <cellStyle name="Normal 16 29 3" xfId="834"/>
    <cellStyle name="Normal 16 29 4" xfId="835"/>
    <cellStyle name="Normal 16 29 5" xfId="836"/>
    <cellStyle name="Normal 16 29 6" xfId="837"/>
    <cellStyle name="Normal 16 29 7" xfId="838"/>
    <cellStyle name="Normal 16 3" xfId="839"/>
    <cellStyle name="Normal 16 3 2" xfId="840"/>
    <cellStyle name="Normal 16 3 3" xfId="841"/>
    <cellStyle name="Normal 16 3 4" xfId="842"/>
    <cellStyle name="Normal 16 3 5" xfId="843"/>
    <cellStyle name="Normal 16 3 6" xfId="844"/>
    <cellStyle name="Normal 16 3 7" xfId="845"/>
    <cellStyle name="Normal 16 30" xfId="846"/>
    <cellStyle name="Normal 16 31" xfId="847"/>
    <cellStyle name="Normal 16 32" xfId="848"/>
    <cellStyle name="Normal 16 33" xfId="849"/>
    <cellStyle name="Normal 16 34" xfId="850"/>
    <cellStyle name="Normal 16 35" xfId="851"/>
    <cellStyle name="Normal 16 4" xfId="852"/>
    <cellStyle name="Normal 16 4 2" xfId="853"/>
    <cellStyle name="Normal 16 4 3" xfId="854"/>
    <cellStyle name="Normal 16 4 4" xfId="855"/>
    <cellStyle name="Normal 16 4 5" xfId="856"/>
    <cellStyle name="Normal 16 4 6" xfId="857"/>
    <cellStyle name="Normal 16 4 7" xfId="858"/>
    <cellStyle name="Normal 16 5" xfId="859"/>
    <cellStyle name="Normal 16 5 2" xfId="860"/>
    <cellStyle name="Normal 16 5 3" xfId="861"/>
    <cellStyle name="Normal 16 5 4" xfId="862"/>
    <cellStyle name="Normal 16 5 5" xfId="863"/>
    <cellStyle name="Normal 16 5 6" xfId="864"/>
    <cellStyle name="Normal 16 5 7" xfId="865"/>
    <cellStyle name="Normal 16 6" xfId="866"/>
    <cellStyle name="Normal 16 6 2" xfId="867"/>
    <cellStyle name="Normal 16 6 3" xfId="868"/>
    <cellStyle name="Normal 16 6 4" xfId="869"/>
    <cellStyle name="Normal 16 6 5" xfId="870"/>
    <cellStyle name="Normal 16 6 6" xfId="871"/>
    <cellStyle name="Normal 16 6 7" xfId="872"/>
    <cellStyle name="Normal 16 7" xfId="873"/>
    <cellStyle name="Normal 16 7 2" xfId="874"/>
    <cellStyle name="Normal 16 7 3" xfId="875"/>
    <cellStyle name="Normal 16 7 4" xfId="876"/>
    <cellStyle name="Normal 16 7 5" xfId="877"/>
    <cellStyle name="Normal 16 7 6" xfId="878"/>
    <cellStyle name="Normal 16 7 7" xfId="879"/>
    <cellStyle name="Normal 16 8" xfId="880"/>
    <cellStyle name="Normal 16 8 2" xfId="881"/>
    <cellStyle name="Normal 16 8 3" xfId="882"/>
    <cellStyle name="Normal 16 8 4" xfId="883"/>
    <cellStyle name="Normal 16 8 5" xfId="884"/>
    <cellStyle name="Normal 16 8 6" xfId="885"/>
    <cellStyle name="Normal 16 8 7" xfId="886"/>
    <cellStyle name="Normal 16 9" xfId="887"/>
    <cellStyle name="Normal 16 9 2" xfId="888"/>
    <cellStyle name="Normal 16 9 3" xfId="889"/>
    <cellStyle name="Normal 16 9 4" xfId="890"/>
    <cellStyle name="Normal 16 9 5" xfId="891"/>
    <cellStyle name="Normal 16 9 6" xfId="892"/>
    <cellStyle name="Normal 16 9 7" xfId="893"/>
    <cellStyle name="Normal 17" xfId="894"/>
    <cellStyle name="Normal 17 10" xfId="895"/>
    <cellStyle name="Normal 17 10 2" xfId="896"/>
    <cellStyle name="Normal 17 10 3" xfId="897"/>
    <cellStyle name="Normal 17 10 4" xfId="898"/>
    <cellStyle name="Normal 17 10 5" xfId="899"/>
    <cellStyle name="Normal 17 10 6" xfId="900"/>
    <cellStyle name="Normal 17 10 7" xfId="901"/>
    <cellStyle name="Normal 17 11" xfId="902"/>
    <cellStyle name="Normal 17 11 2" xfId="903"/>
    <cellStyle name="Normal 17 11 3" xfId="904"/>
    <cellStyle name="Normal 17 11 4" xfId="905"/>
    <cellStyle name="Normal 17 11 5" xfId="906"/>
    <cellStyle name="Normal 17 11 6" xfId="907"/>
    <cellStyle name="Normal 17 11 7" xfId="908"/>
    <cellStyle name="Normal 17 12" xfId="909"/>
    <cellStyle name="Normal 17 12 2" xfId="910"/>
    <cellStyle name="Normal 17 12 3" xfId="911"/>
    <cellStyle name="Normal 17 12 4" xfId="912"/>
    <cellStyle name="Normal 17 12 5" xfId="913"/>
    <cellStyle name="Normal 17 12 6" xfId="914"/>
    <cellStyle name="Normal 17 12 7" xfId="915"/>
    <cellStyle name="Normal 17 13" xfId="916"/>
    <cellStyle name="Normal 17 13 2" xfId="917"/>
    <cellStyle name="Normal 17 13 3" xfId="918"/>
    <cellStyle name="Normal 17 13 4" xfId="919"/>
    <cellStyle name="Normal 17 13 5" xfId="920"/>
    <cellStyle name="Normal 17 13 6" xfId="921"/>
    <cellStyle name="Normal 17 13 7" xfId="922"/>
    <cellStyle name="Normal 17 14" xfId="923"/>
    <cellStyle name="Normal 17 14 2" xfId="924"/>
    <cellStyle name="Normal 17 14 3" xfId="925"/>
    <cellStyle name="Normal 17 14 4" xfId="926"/>
    <cellStyle name="Normal 17 14 5" xfId="927"/>
    <cellStyle name="Normal 17 14 6" xfId="928"/>
    <cellStyle name="Normal 17 14 7" xfId="929"/>
    <cellStyle name="Normal 17 15" xfId="930"/>
    <cellStyle name="Normal 17 15 2" xfId="931"/>
    <cellStyle name="Normal 17 15 3" xfId="932"/>
    <cellStyle name="Normal 17 15 4" xfId="933"/>
    <cellStyle name="Normal 17 15 5" xfId="934"/>
    <cellStyle name="Normal 17 15 6" xfId="935"/>
    <cellStyle name="Normal 17 15 7" xfId="936"/>
    <cellStyle name="Normal 17 16" xfId="937"/>
    <cellStyle name="Normal 17 16 2" xfId="938"/>
    <cellStyle name="Normal 17 16 3" xfId="939"/>
    <cellStyle name="Normal 17 16 4" xfId="940"/>
    <cellStyle name="Normal 17 16 5" xfId="941"/>
    <cellStyle name="Normal 17 16 6" xfId="942"/>
    <cellStyle name="Normal 17 16 7" xfId="943"/>
    <cellStyle name="Normal 17 17" xfId="944"/>
    <cellStyle name="Normal 17 17 2" xfId="945"/>
    <cellStyle name="Normal 17 17 3" xfId="946"/>
    <cellStyle name="Normal 17 17 4" xfId="947"/>
    <cellStyle name="Normal 17 17 5" xfId="948"/>
    <cellStyle name="Normal 17 17 6" xfId="949"/>
    <cellStyle name="Normal 17 17 7" xfId="950"/>
    <cellStyle name="Normal 17 18" xfId="951"/>
    <cellStyle name="Normal 17 18 2" xfId="952"/>
    <cellStyle name="Normal 17 18 3" xfId="953"/>
    <cellStyle name="Normal 17 18 4" xfId="954"/>
    <cellStyle name="Normal 17 18 5" xfId="955"/>
    <cellStyle name="Normal 17 18 6" xfId="956"/>
    <cellStyle name="Normal 17 18 7" xfId="957"/>
    <cellStyle name="Normal 17 19" xfId="958"/>
    <cellStyle name="Normal 17 19 2" xfId="959"/>
    <cellStyle name="Normal 17 19 3" xfId="960"/>
    <cellStyle name="Normal 17 19 4" xfId="961"/>
    <cellStyle name="Normal 17 19 5" xfId="962"/>
    <cellStyle name="Normal 17 19 6" xfId="963"/>
    <cellStyle name="Normal 17 19 7" xfId="964"/>
    <cellStyle name="Normal 17 2" xfId="965"/>
    <cellStyle name="Normal 17 2 2" xfId="966"/>
    <cellStyle name="Normal 17 2 3" xfId="967"/>
    <cellStyle name="Normal 17 2 4" xfId="968"/>
    <cellStyle name="Normal 17 2 5" xfId="969"/>
    <cellStyle name="Normal 17 2 6" xfId="970"/>
    <cellStyle name="Normal 17 2 7" xfId="971"/>
    <cellStyle name="Normal 17 20" xfId="972"/>
    <cellStyle name="Normal 17 20 2" xfId="973"/>
    <cellStyle name="Normal 17 20 3" xfId="974"/>
    <cellStyle name="Normal 17 20 4" xfId="975"/>
    <cellStyle name="Normal 17 20 5" xfId="976"/>
    <cellStyle name="Normal 17 20 6" xfId="977"/>
    <cellStyle name="Normal 17 20 7" xfId="978"/>
    <cellStyle name="Normal 17 21" xfId="979"/>
    <cellStyle name="Normal 17 21 2" xfId="980"/>
    <cellStyle name="Normal 17 21 3" xfId="981"/>
    <cellStyle name="Normal 17 21 4" xfId="982"/>
    <cellStyle name="Normal 17 21 5" xfId="983"/>
    <cellStyle name="Normal 17 21 6" xfId="984"/>
    <cellStyle name="Normal 17 21 7" xfId="985"/>
    <cellStyle name="Normal 17 22" xfId="986"/>
    <cellStyle name="Normal 17 22 2" xfId="987"/>
    <cellStyle name="Normal 17 22 3" xfId="988"/>
    <cellStyle name="Normal 17 22 4" xfId="989"/>
    <cellStyle name="Normal 17 22 5" xfId="990"/>
    <cellStyle name="Normal 17 22 6" xfId="991"/>
    <cellStyle name="Normal 17 22 7" xfId="992"/>
    <cellStyle name="Normal 17 23" xfId="993"/>
    <cellStyle name="Normal 17 23 2" xfId="994"/>
    <cellStyle name="Normal 17 23 3" xfId="995"/>
    <cellStyle name="Normal 17 23 4" xfId="996"/>
    <cellStyle name="Normal 17 23 5" xfId="997"/>
    <cellStyle name="Normal 17 23 6" xfId="998"/>
    <cellStyle name="Normal 17 23 7" xfId="999"/>
    <cellStyle name="Normal 17 24" xfId="1000"/>
    <cellStyle name="Normal 17 24 2" xfId="1001"/>
    <cellStyle name="Normal 17 24 3" xfId="1002"/>
    <cellStyle name="Normal 17 24 4" xfId="1003"/>
    <cellStyle name="Normal 17 24 5" xfId="1004"/>
    <cellStyle name="Normal 17 24 6" xfId="1005"/>
    <cellStyle name="Normal 17 24 7" xfId="1006"/>
    <cellStyle name="Normal 17 25" xfId="1007"/>
    <cellStyle name="Normal 17 25 2" xfId="1008"/>
    <cellStyle name="Normal 17 25 3" xfId="1009"/>
    <cellStyle name="Normal 17 25 4" xfId="1010"/>
    <cellStyle name="Normal 17 25 5" xfId="1011"/>
    <cellStyle name="Normal 17 25 6" xfId="1012"/>
    <cellStyle name="Normal 17 25 7" xfId="1013"/>
    <cellStyle name="Normal 17 26" xfId="1014"/>
    <cellStyle name="Normal 17 26 2" xfId="1015"/>
    <cellStyle name="Normal 17 26 3" xfId="1016"/>
    <cellStyle name="Normal 17 26 4" xfId="1017"/>
    <cellStyle name="Normal 17 26 5" xfId="1018"/>
    <cellStyle name="Normal 17 26 6" xfId="1019"/>
    <cellStyle name="Normal 17 26 7" xfId="1020"/>
    <cellStyle name="Normal 17 27" xfId="1021"/>
    <cellStyle name="Normal 17 27 2" xfId="1022"/>
    <cellStyle name="Normal 17 27 3" xfId="1023"/>
    <cellStyle name="Normal 17 27 4" xfId="1024"/>
    <cellStyle name="Normal 17 27 5" xfId="1025"/>
    <cellStyle name="Normal 17 27 6" xfId="1026"/>
    <cellStyle name="Normal 17 27 7" xfId="1027"/>
    <cellStyle name="Normal 17 28" xfId="1028"/>
    <cellStyle name="Normal 17 28 2" xfId="1029"/>
    <cellStyle name="Normal 17 28 3" xfId="1030"/>
    <cellStyle name="Normal 17 28 4" xfId="1031"/>
    <cellStyle name="Normal 17 28 5" xfId="1032"/>
    <cellStyle name="Normal 17 28 6" xfId="1033"/>
    <cellStyle name="Normal 17 28 7" xfId="1034"/>
    <cellStyle name="Normal 17 29" xfId="1035"/>
    <cellStyle name="Normal 17 29 2" xfId="1036"/>
    <cellStyle name="Normal 17 29 3" xfId="1037"/>
    <cellStyle name="Normal 17 29 4" xfId="1038"/>
    <cellStyle name="Normal 17 29 5" xfId="1039"/>
    <cellStyle name="Normal 17 29 6" xfId="1040"/>
    <cellStyle name="Normal 17 29 7" xfId="1041"/>
    <cellStyle name="Normal 17 3" xfId="1042"/>
    <cellStyle name="Normal 17 3 2" xfId="1043"/>
    <cellStyle name="Normal 17 3 3" xfId="1044"/>
    <cellStyle name="Normal 17 3 4" xfId="1045"/>
    <cellStyle name="Normal 17 3 5" xfId="1046"/>
    <cellStyle name="Normal 17 3 6" xfId="1047"/>
    <cellStyle name="Normal 17 3 7" xfId="1048"/>
    <cellStyle name="Normal 17 30" xfId="1049"/>
    <cellStyle name="Normal 17 31" xfId="1050"/>
    <cellStyle name="Normal 17 32" xfId="1051"/>
    <cellStyle name="Normal 17 33" xfId="1052"/>
    <cellStyle name="Normal 17 34" xfId="1053"/>
    <cellStyle name="Normal 17 35" xfId="1054"/>
    <cellStyle name="Normal 17 4" xfId="1055"/>
    <cellStyle name="Normal 17 4 2" xfId="1056"/>
    <cellStyle name="Normal 17 4 3" xfId="1057"/>
    <cellStyle name="Normal 17 4 4" xfId="1058"/>
    <cellStyle name="Normal 17 4 5" xfId="1059"/>
    <cellStyle name="Normal 17 4 6" xfId="1060"/>
    <cellStyle name="Normal 17 4 7" xfId="1061"/>
    <cellStyle name="Normal 17 5" xfId="1062"/>
    <cellStyle name="Normal 17 5 2" xfId="1063"/>
    <cellStyle name="Normal 17 5 3" xfId="1064"/>
    <cellStyle name="Normal 17 5 4" xfId="1065"/>
    <cellStyle name="Normal 17 5 5" xfId="1066"/>
    <cellStyle name="Normal 17 5 6" xfId="1067"/>
    <cellStyle name="Normal 17 5 7" xfId="1068"/>
    <cellStyle name="Normal 17 6" xfId="1069"/>
    <cellStyle name="Normal 17 6 2" xfId="1070"/>
    <cellStyle name="Normal 17 6 3" xfId="1071"/>
    <cellStyle name="Normal 17 6 4" xfId="1072"/>
    <cellStyle name="Normal 17 6 5" xfId="1073"/>
    <cellStyle name="Normal 17 6 6" xfId="1074"/>
    <cellStyle name="Normal 17 6 7" xfId="1075"/>
    <cellStyle name="Normal 17 7" xfId="1076"/>
    <cellStyle name="Normal 17 7 2" xfId="1077"/>
    <cellStyle name="Normal 17 7 3" xfId="1078"/>
    <cellStyle name="Normal 17 7 4" xfId="1079"/>
    <cellStyle name="Normal 17 7 5" xfId="1080"/>
    <cellStyle name="Normal 17 7 6" xfId="1081"/>
    <cellStyle name="Normal 17 7 7" xfId="1082"/>
    <cellStyle name="Normal 17 8" xfId="1083"/>
    <cellStyle name="Normal 17 8 2" xfId="1084"/>
    <cellStyle name="Normal 17 8 3" xfId="1085"/>
    <cellStyle name="Normal 17 8 4" xfId="1086"/>
    <cellStyle name="Normal 17 8 5" xfId="1087"/>
    <cellStyle name="Normal 17 8 6" xfId="1088"/>
    <cellStyle name="Normal 17 8 7" xfId="1089"/>
    <cellStyle name="Normal 17 9" xfId="1090"/>
    <cellStyle name="Normal 17 9 2" xfId="1091"/>
    <cellStyle name="Normal 17 9 3" xfId="1092"/>
    <cellStyle name="Normal 17 9 4" xfId="1093"/>
    <cellStyle name="Normal 17 9 5" xfId="1094"/>
    <cellStyle name="Normal 17 9 6" xfId="1095"/>
    <cellStyle name="Normal 17 9 7" xfId="1096"/>
    <cellStyle name="Normal 18" xfId="1097"/>
    <cellStyle name="Normal 18 10" xfId="1098"/>
    <cellStyle name="Normal 18 10 2" xfId="1099"/>
    <cellStyle name="Normal 18 10 3" xfId="1100"/>
    <cellStyle name="Normal 18 10 4" xfId="1101"/>
    <cellStyle name="Normal 18 10 5" xfId="1102"/>
    <cellStyle name="Normal 18 10 6" xfId="1103"/>
    <cellStyle name="Normal 18 10 7" xfId="1104"/>
    <cellStyle name="Normal 18 11" xfId="1105"/>
    <cellStyle name="Normal 18 11 2" xfId="1106"/>
    <cellStyle name="Normal 18 11 3" xfId="1107"/>
    <cellStyle name="Normal 18 11 4" xfId="1108"/>
    <cellStyle name="Normal 18 11 5" xfId="1109"/>
    <cellStyle name="Normal 18 11 6" xfId="1110"/>
    <cellStyle name="Normal 18 11 7" xfId="1111"/>
    <cellStyle name="Normal 18 12" xfId="1112"/>
    <cellStyle name="Normal 18 12 2" xfId="1113"/>
    <cellStyle name="Normal 18 12 3" xfId="1114"/>
    <cellStyle name="Normal 18 12 4" xfId="1115"/>
    <cellStyle name="Normal 18 12 5" xfId="1116"/>
    <cellStyle name="Normal 18 12 6" xfId="1117"/>
    <cellStyle name="Normal 18 12 7" xfId="1118"/>
    <cellStyle name="Normal 18 13" xfId="1119"/>
    <cellStyle name="Normal 18 13 2" xfId="1120"/>
    <cellStyle name="Normal 18 13 3" xfId="1121"/>
    <cellStyle name="Normal 18 13 4" xfId="1122"/>
    <cellStyle name="Normal 18 13 5" xfId="1123"/>
    <cellStyle name="Normal 18 13 6" xfId="1124"/>
    <cellStyle name="Normal 18 13 7" xfId="1125"/>
    <cellStyle name="Normal 18 14" xfId="1126"/>
    <cellStyle name="Normal 18 14 2" xfId="1127"/>
    <cellStyle name="Normal 18 14 3" xfId="1128"/>
    <cellStyle name="Normal 18 14 4" xfId="1129"/>
    <cellStyle name="Normal 18 14 5" xfId="1130"/>
    <cellStyle name="Normal 18 14 6" xfId="1131"/>
    <cellStyle name="Normal 18 14 7" xfId="1132"/>
    <cellStyle name="Normal 18 15" xfId="1133"/>
    <cellStyle name="Normal 18 15 2" xfId="1134"/>
    <cellStyle name="Normal 18 15 3" xfId="1135"/>
    <cellStyle name="Normal 18 15 4" xfId="1136"/>
    <cellStyle name="Normal 18 15 5" xfId="1137"/>
    <cellStyle name="Normal 18 15 6" xfId="1138"/>
    <cellStyle name="Normal 18 15 7" xfId="1139"/>
    <cellStyle name="Normal 18 16" xfId="1140"/>
    <cellStyle name="Normal 18 16 2" xfId="1141"/>
    <cellStyle name="Normal 18 16 3" xfId="1142"/>
    <cellStyle name="Normal 18 16 4" xfId="1143"/>
    <cellStyle name="Normal 18 16 5" xfId="1144"/>
    <cellStyle name="Normal 18 16 6" xfId="1145"/>
    <cellStyle name="Normal 18 16 7" xfId="1146"/>
    <cellStyle name="Normal 18 17" xfId="1147"/>
    <cellStyle name="Normal 18 17 2" xfId="1148"/>
    <cellStyle name="Normal 18 17 3" xfId="1149"/>
    <cellStyle name="Normal 18 17 4" xfId="1150"/>
    <cellStyle name="Normal 18 17 5" xfId="1151"/>
    <cellStyle name="Normal 18 17 6" xfId="1152"/>
    <cellStyle name="Normal 18 17 7" xfId="1153"/>
    <cellStyle name="Normal 18 18" xfId="1154"/>
    <cellStyle name="Normal 18 18 2" xfId="1155"/>
    <cellStyle name="Normal 18 18 3" xfId="1156"/>
    <cellStyle name="Normal 18 18 4" xfId="1157"/>
    <cellStyle name="Normal 18 18 5" xfId="1158"/>
    <cellStyle name="Normal 18 18 6" xfId="1159"/>
    <cellStyle name="Normal 18 18 7" xfId="1160"/>
    <cellStyle name="Normal 18 19" xfId="1161"/>
    <cellStyle name="Normal 18 19 2" xfId="1162"/>
    <cellStyle name="Normal 18 19 3" xfId="1163"/>
    <cellStyle name="Normal 18 19 4" xfId="1164"/>
    <cellStyle name="Normal 18 19 5" xfId="1165"/>
    <cellStyle name="Normal 18 19 6" xfId="1166"/>
    <cellStyle name="Normal 18 19 7" xfId="1167"/>
    <cellStyle name="Normal 18 2" xfId="1168"/>
    <cellStyle name="Normal 18 2 2" xfId="1169"/>
    <cellStyle name="Normal 18 2 3" xfId="1170"/>
    <cellStyle name="Normal 18 2 4" xfId="1171"/>
    <cellStyle name="Normal 18 2 5" xfId="1172"/>
    <cellStyle name="Normal 18 2 6" xfId="1173"/>
    <cellStyle name="Normal 18 2 7" xfId="1174"/>
    <cellStyle name="Normal 18 20" xfId="1175"/>
    <cellStyle name="Normal 18 20 2" xfId="1176"/>
    <cellStyle name="Normal 18 20 3" xfId="1177"/>
    <cellStyle name="Normal 18 20 4" xfId="1178"/>
    <cellStyle name="Normal 18 20 5" xfId="1179"/>
    <cellStyle name="Normal 18 20 6" xfId="1180"/>
    <cellStyle name="Normal 18 20 7" xfId="1181"/>
    <cellStyle name="Normal 18 21" xfId="1182"/>
    <cellStyle name="Normal 18 21 2" xfId="1183"/>
    <cellStyle name="Normal 18 21 3" xfId="1184"/>
    <cellStyle name="Normal 18 21 4" xfId="1185"/>
    <cellStyle name="Normal 18 21 5" xfId="1186"/>
    <cellStyle name="Normal 18 21 6" xfId="1187"/>
    <cellStyle name="Normal 18 21 7" xfId="1188"/>
    <cellStyle name="Normal 18 22" xfId="1189"/>
    <cellStyle name="Normal 18 22 2" xfId="1190"/>
    <cellStyle name="Normal 18 22 3" xfId="1191"/>
    <cellStyle name="Normal 18 22 4" xfId="1192"/>
    <cellStyle name="Normal 18 22 5" xfId="1193"/>
    <cellStyle name="Normal 18 22 6" xfId="1194"/>
    <cellStyle name="Normal 18 22 7" xfId="1195"/>
    <cellStyle name="Normal 18 23" xfId="1196"/>
    <cellStyle name="Normal 18 23 2" xfId="1197"/>
    <cellStyle name="Normal 18 23 3" xfId="1198"/>
    <cellStyle name="Normal 18 23 4" xfId="1199"/>
    <cellStyle name="Normal 18 23 5" xfId="1200"/>
    <cellStyle name="Normal 18 23 6" xfId="1201"/>
    <cellStyle name="Normal 18 23 7" xfId="1202"/>
    <cellStyle name="Normal 18 24" xfId="1203"/>
    <cellStyle name="Normal 18 24 2" xfId="1204"/>
    <cellStyle name="Normal 18 24 3" xfId="1205"/>
    <cellStyle name="Normal 18 24 4" xfId="1206"/>
    <cellStyle name="Normal 18 24 5" xfId="1207"/>
    <cellStyle name="Normal 18 24 6" xfId="1208"/>
    <cellStyle name="Normal 18 24 7" xfId="1209"/>
    <cellStyle name="Normal 18 25" xfId="1210"/>
    <cellStyle name="Normal 18 25 2" xfId="1211"/>
    <cellStyle name="Normal 18 25 3" xfId="1212"/>
    <cellStyle name="Normal 18 25 4" xfId="1213"/>
    <cellStyle name="Normal 18 25 5" xfId="1214"/>
    <cellStyle name="Normal 18 25 6" xfId="1215"/>
    <cellStyle name="Normal 18 25 7" xfId="1216"/>
    <cellStyle name="Normal 18 26" xfId="1217"/>
    <cellStyle name="Normal 18 26 2" xfId="1218"/>
    <cellStyle name="Normal 18 26 3" xfId="1219"/>
    <cellStyle name="Normal 18 26 4" xfId="1220"/>
    <cellStyle name="Normal 18 26 5" xfId="1221"/>
    <cellStyle name="Normal 18 26 6" xfId="1222"/>
    <cellStyle name="Normal 18 26 7" xfId="1223"/>
    <cellStyle name="Normal 18 27" xfId="1224"/>
    <cellStyle name="Normal 18 27 2" xfId="1225"/>
    <cellStyle name="Normal 18 27 3" xfId="1226"/>
    <cellStyle name="Normal 18 27 4" xfId="1227"/>
    <cellStyle name="Normal 18 27 5" xfId="1228"/>
    <cellStyle name="Normal 18 27 6" xfId="1229"/>
    <cellStyle name="Normal 18 27 7" xfId="1230"/>
    <cellStyle name="Normal 18 28" xfId="1231"/>
    <cellStyle name="Normal 18 28 2" xfId="1232"/>
    <cellStyle name="Normal 18 28 3" xfId="1233"/>
    <cellStyle name="Normal 18 28 4" xfId="1234"/>
    <cellStyle name="Normal 18 28 5" xfId="1235"/>
    <cellStyle name="Normal 18 28 6" xfId="1236"/>
    <cellStyle name="Normal 18 28 7" xfId="1237"/>
    <cellStyle name="Normal 18 29" xfId="1238"/>
    <cellStyle name="Normal 18 29 2" xfId="1239"/>
    <cellStyle name="Normal 18 29 3" xfId="1240"/>
    <cellStyle name="Normal 18 29 4" xfId="1241"/>
    <cellStyle name="Normal 18 29 5" xfId="1242"/>
    <cellStyle name="Normal 18 29 6" xfId="1243"/>
    <cellStyle name="Normal 18 29 7" xfId="1244"/>
    <cellStyle name="Normal 18 3" xfId="1245"/>
    <cellStyle name="Normal 18 3 2" xfId="1246"/>
    <cellStyle name="Normal 18 3 3" xfId="1247"/>
    <cellStyle name="Normal 18 3 4" xfId="1248"/>
    <cellStyle name="Normal 18 3 5" xfId="1249"/>
    <cellStyle name="Normal 18 3 6" xfId="1250"/>
    <cellStyle name="Normal 18 3 7" xfId="1251"/>
    <cellStyle name="Normal 18 30" xfId="1252"/>
    <cellStyle name="Normal 18 31" xfId="1253"/>
    <cellStyle name="Normal 18 32" xfId="1254"/>
    <cellStyle name="Normal 18 33" xfId="1255"/>
    <cellStyle name="Normal 18 34" xfId="1256"/>
    <cellStyle name="Normal 18 35" xfId="1257"/>
    <cellStyle name="Normal 18 4" xfId="1258"/>
    <cellStyle name="Normal 18 4 2" xfId="1259"/>
    <cellStyle name="Normal 18 4 3" xfId="1260"/>
    <cellStyle name="Normal 18 4 4" xfId="1261"/>
    <cellStyle name="Normal 18 4 5" xfId="1262"/>
    <cellStyle name="Normal 18 4 6" xfId="1263"/>
    <cellStyle name="Normal 18 4 7" xfId="1264"/>
    <cellStyle name="Normal 18 5" xfId="1265"/>
    <cellStyle name="Normal 18 5 2" xfId="1266"/>
    <cellStyle name="Normal 18 5 3" xfId="1267"/>
    <cellStyle name="Normal 18 5 4" xfId="1268"/>
    <cellStyle name="Normal 18 5 5" xfId="1269"/>
    <cellStyle name="Normal 18 5 6" xfId="1270"/>
    <cellStyle name="Normal 18 5 7" xfId="1271"/>
    <cellStyle name="Normal 18 6" xfId="1272"/>
    <cellStyle name="Normal 18 6 2" xfId="1273"/>
    <cellStyle name="Normal 18 6 3" xfId="1274"/>
    <cellStyle name="Normal 18 6 4" xfId="1275"/>
    <cellStyle name="Normal 18 6 5" xfId="1276"/>
    <cellStyle name="Normal 18 6 6" xfId="1277"/>
    <cellStyle name="Normal 18 6 7" xfId="1278"/>
    <cellStyle name="Normal 18 7" xfId="1279"/>
    <cellStyle name="Normal 18 7 2" xfId="1280"/>
    <cellStyle name="Normal 18 7 3" xfId="1281"/>
    <cellStyle name="Normal 18 7 4" xfId="1282"/>
    <cellStyle name="Normal 18 7 5" xfId="1283"/>
    <cellStyle name="Normal 18 7 6" xfId="1284"/>
    <cellStyle name="Normal 18 7 7" xfId="1285"/>
    <cellStyle name="Normal 18 8" xfId="1286"/>
    <cellStyle name="Normal 18 8 2" xfId="1287"/>
    <cellStyle name="Normal 18 8 3" xfId="1288"/>
    <cellStyle name="Normal 18 8 4" xfId="1289"/>
    <cellStyle name="Normal 18 8 5" xfId="1290"/>
    <cellStyle name="Normal 18 8 6" xfId="1291"/>
    <cellStyle name="Normal 18 8 7" xfId="1292"/>
    <cellStyle name="Normal 18 9" xfId="1293"/>
    <cellStyle name="Normal 18 9 2" xfId="1294"/>
    <cellStyle name="Normal 18 9 3" xfId="1295"/>
    <cellStyle name="Normal 18 9 4" xfId="1296"/>
    <cellStyle name="Normal 18 9 5" xfId="1297"/>
    <cellStyle name="Normal 18 9 6" xfId="1298"/>
    <cellStyle name="Normal 18 9 7" xfId="1299"/>
    <cellStyle name="Normal 19" xfId="1300"/>
    <cellStyle name="Normal 19 10" xfId="1301"/>
    <cellStyle name="Normal 19 11" xfId="1302"/>
    <cellStyle name="Normal 19 2" xfId="1303"/>
    <cellStyle name="Normal 19 2 2" xfId="1304"/>
    <cellStyle name="Normal 19 2 3" xfId="1305"/>
    <cellStyle name="Normal 19 2 4" xfId="1306"/>
    <cellStyle name="Normal 19 2 5" xfId="1307"/>
    <cellStyle name="Normal 19 2 6" xfId="1308"/>
    <cellStyle name="Normal 19 2 7" xfId="1309"/>
    <cellStyle name="Normal 19 3" xfId="1310"/>
    <cellStyle name="Normal 19 3 2" xfId="1311"/>
    <cellStyle name="Normal 19 3 3" xfId="1312"/>
    <cellStyle name="Normal 19 3 4" xfId="1313"/>
    <cellStyle name="Normal 19 3 5" xfId="1314"/>
    <cellStyle name="Normal 19 3 6" xfId="1315"/>
    <cellStyle name="Normal 19 3 7" xfId="1316"/>
    <cellStyle name="Normal 19 4" xfId="1317"/>
    <cellStyle name="Normal 19 4 2" xfId="1318"/>
    <cellStyle name="Normal 19 4 3" xfId="1319"/>
    <cellStyle name="Normal 19 4 4" xfId="1320"/>
    <cellStyle name="Normal 19 4 5" xfId="1321"/>
    <cellStyle name="Normal 19 4 6" xfId="1322"/>
    <cellStyle name="Normal 19 4 7" xfId="1323"/>
    <cellStyle name="Normal 19 5" xfId="1324"/>
    <cellStyle name="Normal 19 5 2" xfId="1325"/>
    <cellStyle name="Normal 19 5 3" xfId="1326"/>
    <cellStyle name="Normal 19 5 4" xfId="1327"/>
    <cellStyle name="Normal 19 5 5" xfId="1328"/>
    <cellStyle name="Normal 19 5 6" xfId="1329"/>
    <cellStyle name="Normal 19 5 7" xfId="1330"/>
    <cellStyle name="Normal 19 6" xfId="1331"/>
    <cellStyle name="Normal 19 7" xfId="1332"/>
    <cellStyle name="Normal 19 8" xfId="1333"/>
    <cellStyle name="Normal 19 9" xfId="1334"/>
    <cellStyle name="Normal 2" xfId="3"/>
    <cellStyle name="Normal 2 1" xfId="197"/>
    <cellStyle name="Normal 2 10" xfId="1336"/>
    <cellStyle name="Normal 2 11" xfId="1337"/>
    <cellStyle name="Normal 2 12" xfId="1338"/>
    <cellStyle name="Normal 2 12 2" xfId="2471"/>
    <cellStyle name="Normal 2 13" xfId="2472"/>
    <cellStyle name="Normal 2 14" xfId="2478"/>
    <cellStyle name="Normal 2 15" xfId="1335"/>
    <cellStyle name="Normal 2 2" xfId="198"/>
    <cellStyle name="Normal 2 2 2" xfId="1340"/>
    <cellStyle name="Normal 2 2 3" xfId="1341"/>
    <cellStyle name="Normal 2 2 4" xfId="1342"/>
    <cellStyle name="Normal 2 2 5" xfId="1343"/>
    <cellStyle name="Normal 2 2 6" xfId="1344"/>
    <cellStyle name="Normal 2 2 7" xfId="1345"/>
    <cellStyle name="Normal 2 2 8" xfId="1339"/>
    <cellStyle name="Normal 2 3" xfId="199"/>
    <cellStyle name="Normal 2 3 2" xfId="1347"/>
    <cellStyle name="Normal 2 3 3" xfId="1348"/>
    <cellStyle name="Normal 2 3 4" xfId="1349"/>
    <cellStyle name="Normal 2 3 5" xfId="1350"/>
    <cellStyle name="Normal 2 3 6" xfId="1351"/>
    <cellStyle name="Normal 2 3 7" xfId="1352"/>
    <cellStyle name="Normal 2 3 8" xfId="1346"/>
    <cellStyle name="Normal 2 4" xfId="200"/>
    <cellStyle name="Normal 2 4 2" xfId="1354"/>
    <cellStyle name="Normal 2 4 3" xfId="1355"/>
    <cellStyle name="Normal 2 4 4" xfId="1356"/>
    <cellStyle name="Normal 2 4 5" xfId="1357"/>
    <cellStyle name="Normal 2 4 6" xfId="1358"/>
    <cellStyle name="Normal 2 4 7" xfId="1359"/>
    <cellStyle name="Normal 2 4 8" xfId="1353"/>
    <cellStyle name="Normal 2 5" xfId="201"/>
    <cellStyle name="Normal 2 5 2" xfId="1361"/>
    <cellStyle name="Normal 2 5 3" xfId="1362"/>
    <cellStyle name="Normal 2 5 4" xfId="1363"/>
    <cellStyle name="Normal 2 5 5" xfId="1364"/>
    <cellStyle name="Normal 2 5 6" xfId="1365"/>
    <cellStyle name="Normal 2 5 7" xfId="1366"/>
    <cellStyle name="Normal 2 5 8" xfId="1360"/>
    <cellStyle name="Normal 2 6" xfId="1367"/>
    <cellStyle name="Normal 2 6 2" xfId="1368"/>
    <cellStyle name="Normal 2 6 3" xfId="1369"/>
    <cellStyle name="Normal 2 6 4" xfId="1370"/>
    <cellStyle name="Normal 2 6 5" xfId="1371"/>
    <cellStyle name="Normal 2 6 6" xfId="1372"/>
    <cellStyle name="Normal 2 6 7" xfId="1373"/>
    <cellStyle name="Normal 2 7" xfId="1374"/>
    <cellStyle name="Normal 2 8" xfId="1375"/>
    <cellStyle name="Normal 2 9" xfId="1376"/>
    <cellStyle name="Normal 20" xfId="1377"/>
    <cellStyle name="Normal 20 10" xfId="1378"/>
    <cellStyle name="Normal 20 11" xfId="1379"/>
    <cellStyle name="Normal 20 2" xfId="1380"/>
    <cellStyle name="Normal 20 2 2" xfId="1381"/>
    <cellStyle name="Normal 20 2 3" xfId="1382"/>
    <cellStyle name="Normal 20 2 4" xfId="1383"/>
    <cellStyle name="Normal 20 2 5" xfId="1384"/>
    <cellStyle name="Normal 20 2 6" xfId="1385"/>
    <cellStyle name="Normal 20 2 7" xfId="1386"/>
    <cellStyle name="Normal 20 3" xfId="1387"/>
    <cellStyle name="Normal 20 3 2" xfId="1388"/>
    <cellStyle name="Normal 20 3 3" xfId="1389"/>
    <cellStyle name="Normal 20 3 4" xfId="1390"/>
    <cellStyle name="Normal 20 3 5" xfId="1391"/>
    <cellStyle name="Normal 20 3 6" xfId="1392"/>
    <cellStyle name="Normal 20 3 7" xfId="1393"/>
    <cellStyle name="Normal 20 4" xfId="1394"/>
    <cellStyle name="Normal 20 4 2" xfId="1395"/>
    <cellStyle name="Normal 20 4 3" xfId="1396"/>
    <cellStyle name="Normal 20 4 4" xfId="1397"/>
    <cellStyle name="Normal 20 4 5" xfId="1398"/>
    <cellStyle name="Normal 20 4 6" xfId="1399"/>
    <cellStyle name="Normal 20 4 7" xfId="1400"/>
    <cellStyle name="Normal 20 5" xfId="1401"/>
    <cellStyle name="Normal 20 5 2" xfId="1402"/>
    <cellStyle name="Normal 20 5 3" xfId="1403"/>
    <cellStyle name="Normal 20 5 4" xfId="1404"/>
    <cellStyle name="Normal 20 5 5" xfId="1405"/>
    <cellStyle name="Normal 20 5 6" xfId="1406"/>
    <cellStyle name="Normal 20 5 7" xfId="1407"/>
    <cellStyle name="Normal 20 6" xfId="1408"/>
    <cellStyle name="Normal 20 7" xfId="1409"/>
    <cellStyle name="Normal 20 8" xfId="1410"/>
    <cellStyle name="Normal 20 9" xfId="1411"/>
    <cellStyle name="Normal 21" xfId="1412"/>
    <cellStyle name="Normal 21 10" xfId="1413"/>
    <cellStyle name="Normal 21 11" xfId="1414"/>
    <cellStyle name="Normal 21 2" xfId="1415"/>
    <cellStyle name="Normal 21 2 2" xfId="1416"/>
    <cellStyle name="Normal 21 2 3" xfId="1417"/>
    <cellStyle name="Normal 21 2 4" xfId="1418"/>
    <cellStyle name="Normal 21 2 5" xfId="1419"/>
    <cellStyle name="Normal 21 2 6" xfId="1420"/>
    <cellStyle name="Normal 21 2 7" xfId="1421"/>
    <cellStyle name="Normal 21 3" xfId="1422"/>
    <cellStyle name="Normal 21 3 2" xfId="1423"/>
    <cellStyle name="Normal 21 3 3" xfId="1424"/>
    <cellStyle name="Normal 21 3 4" xfId="1425"/>
    <cellStyle name="Normal 21 3 5" xfId="1426"/>
    <cellStyle name="Normal 21 3 6" xfId="1427"/>
    <cellStyle name="Normal 21 3 7" xfId="1428"/>
    <cellStyle name="Normal 21 4" xfId="1429"/>
    <cellStyle name="Normal 21 4 2" xfId="1430"/>
    <cellStyle name="Normal 21 4 3" xfId="1431"/>
    <cellStyle name="Normal 21 4 4" xfId="1432"/>
    <cellStyle name="Normal 21 4 5" xfId="1433"/>
    <cellStyle name="Normal 21 4 6" xfId="1434"/>
    <cellStyle name="Normal 21 4 7" xfId="1435"/>
    <cellStyle name="Normal 21 5" xfId="1436"/>
    <cellStyle name="Normal 21 5 2" xfId="1437"/>
    <cellStyle name="Normal 21 5 3" xfId="1438"/>
    <cellStyle name="Normal 21 5 4" xfId="1439"/>
    <cellStyle name="Normal 21 5 5" xfId="1440"/>
    <cellStyle name="Normal 21 5 6" xfId="1441"/>
    <cellStyle name="Normal 21 5 7" xfId="1442"/>
    <cellStyle name="Normal 21 6" xfId="1443"/>
    <cellStyle name="Normal 21 7" xfId="1444"/>
    <cellStyle name="Normal 21 8" xfId="1445"/>
    <cellStyle name="Normal 21 9" xfId="1446"/>
    <cellStyle name="Normal 22" xfId="1447"/>
    <cellStyle name="Normal 22 10" xfId="1448"/>
    <cellStyle name="Normal 22 11" xfId="1449"/>
    <cellStyle name="Normal 22 2" xfId="1450"/>
    <cellStyle name="Normal 22 2 2" xfId="1451"/>
    <cellStyle name="Normal 22 2 3" xfId="1452"/>
    <cellStyle name="Normal 22 2 4" xfId="1453"/>
    <cellStyle name="Normal 22 2 5" xfId="1454"/>
    <cellStyle name="Normal 22 2 6" xfId="1455"/>
    <cellStyle name="Normal 22 2 7" xfId="1456"/>
    <cellStyle name="Normal 22 3" xfId="1457"/>
    <cellStyle name="Normal 22 3 2" xfId="1458"/>
    <cellStyle name="Normal 22 3 3" xfId="1459"/>
    <cellStyle name="Normal 22 3 4" xfId="1460"/>
    <cellStyle name="Normal 22 3 5" xfId="1461"/>
    <cellStyle name="Normal 22 3 6" xfId="1462"/>
    <cellStyle name="Normal 22 3 7" xfId="1463"/>
    <cellStyle name="Normal 22 4" xfId="1464"/>
    <cellStyle name="Normal 22 4 2" xfId="1465"/>
    <cellStyle name="Normal 22 4 3" xfId="1466"/>
    <cellStyle name="Normal 22 4 4" xfId="1467"/>
    <cellStyle name="Normal 22 4 5" xfId="1468"/>
    <cellStyle name="Normal 22 4 6" xfId="1469"/>
    <cellStyle name="Normal 22 4 7" xfId="1470"/>
    <cellStyle name="Normal 22 5" xfId="1471"/>
    <cellStyle name="Normal 22 5 2" xfId="1472"/>
    <cellStyle name="Normal 22 5 3" xfId="1473"/>
    <cellStyle name="Normal 22 5 4" xfId="1474"/>
    <cellStyle name="Normal 22 5 5" xfId="1475"/>
    <cellStyle name="Normal 22 5 6" xfId="1476"/>
    <cellStyle name="Normal 22 5 7" xfId="1477"/>
    <cellStyle name="Normal 22 6" xfId="1478"/>
    <cellStyle name="Normal 22 7" xfId="1479"/>
    <cellStyle name="Normal 22 8" xfId="1480"/>
    <cellStyle name="Normal 22 9" xfId="1481"/>
    <cellStyle name="Normal 23" xfId="1482"/>
    <cellStyle name="Normal 23 10" xfId="1483"/>
    <cellStyle name="Normal 23 11" xfId="1484"/>
    <cellStyle name="Normal 23 2" xfId="1485"/>
    <cellStyle name="Normal 23 2 2" xfId="1486"/>
    <cellStyle name="Normal 23 2 3" xfId="1487"/>
    <cellStyle name="Normal 23 2 4" xfId="1488"/>
    <cellStyle name="Normal 23 2 5" xfId="1489"/>
    <cellStyle name="Normal 23 2 6" xfId="1490"/>
    <cellStyle name="Normal 23 2 7" xfId="1491"/>
    <cellStyle name="Normal 23 3" xfId="1492"/>
    <cellStyle name="Normal 23 3 2" xfId="1493"/>
    <cellStyle name="Normal 23 3 3" xfId="1494"/>
    <cellStyle name="Normal 23 3 4" xfId="1495"/>
    <cellStyle name="Normal 23 3 5" xfId="1496"/>
    <cellStyle name="Normal 23 3 6" xfId="1497"/>
    <cellStyle name="Normal 23 3 7" xfId="1498"/>
    <cellStyle name="Normal 23 4" xfId="1499"/>
    <cellStyle name="Normal 23 4 2" xfId="1500"/>
    <cellStyle name="Normal 23 4 3" xfId="1501"/>
    <cellStyle name="Normal 23 4 4" xfId="1502"/>
    <cellStyle name="Normal 23 4 5" xfId="1503"/>
    <cellStyle name="Normal 23 4 6" xfId="1504"/>
    <cellStyle name="Normal 23 4 7" xfId="1505"/>
    <cellStyle name="Normal 23 5" xfId="1506"/>
    <cellStyle name="Normal 23 5 2" xfId="1507"/>
    <cellStyle name="Normal 23 5 3" xfId="1508"/>
    <cellStyle name="Normal 23 5 4" xfId="1509"/>
    <cellStyle name="Normal 23 5 5" xfId="1510"/>
    <cellStyle name="Normal 23 5 6" xfId="1511"/>
    <cellStyle name="Normal 23 5 7" xfId="1512"/>
    <cellStyle name="Normal 23 6" xfId="1513"/>
    <cellStyle name="Normal 23 7" xfId="1514"/>
    <cellStyle name="Normal 23 8" xfId="1515"/>
    <cellStyle name="Normal 23 9" xfId="1516"/>
    <cellStyle name="Normal 24" xfId="1517"/>
    <cellStyle name="Normal 25" xfId="2467"/>
    <cellStyle name="Normal 26" xfId="2468"/>
    <cellStyle name="Normal 27" xfId="2469"/>
    <cellStyle name="Normal 28" xfId="2495"/>
    <cellStyle name="Normal 3" xfId="4"/>
    <cellStyle name="Normal 3 10" xfId="310"/>
    <cellStyle name="Normal 3 10 2" xfId="1519"/>
    <cellStyle name="Normal 3 10 3" xfId="1520"/>
    <cellStyle name="Normal 3 10 4" xfId="1521"/>
    <cellStyle name="Normal 3 10 5" xfId="1522"/>
    <cellStyle name="Normal 3 10 6" xfId="1523"/>
    <cellStyle name="Normal 3 10 7" xfId="1524"/>
    <cellStyle name="Normal 3 10 8" xfId="1518"/>
    <cellStyle name="Normal 3 11" xfId="313"/>
    <cellStyle name="Normal 3 11 2" xfId="1526"/>
    <cellStyle name="Normal 3 11 3" xfId="1527"/>
    <cellStyle name="Normal 3 11 4" xfId="1528"/>
    <cellStyle name="Normal 3 11 5" xfId="1529"/>
    <cellStyle name="Normal 3 11 6" xfId="1530"/>
    <cellStyle name="Normal 3 11 7" xfId="1531"/>
    <cellStyle name="Normal 3 11 8" xfId="1525"/>
    <cellStyle name="Normal 3 12" xfId="368"/>
    <cellStyle name="Normal 3 12 2" xfId="1533"/>
    <cellStyle name="Normal 3 12 3" xfId="1534"/>
    <cellStyle name="Normal 3 12 4" xfId="1535"/>
    <cellStyle name="Normal 3 12 5" xfId="1536"/>
    <cellStyle name="Normal 3 12 6" xfId="1537"/>
    <cellStyle name="Normal 3 12 7" xfId="1538"/>
    <cellStyle name="Normal 3 12 8" xfId="1532"/>
    <cellStyle name="Normal 3 13" xfId="257"/>
    <cellStyle name="Normal 3 13 2" xfId="1540"/>
    <cellStyle name="Normal 3 13 3" xfId="1541"/>
    <cellStyle name="Normal 3 13 4" xfId="1542"/>
    <cellStyle name="Normal 3 13 5" xfId="1543"/>
    <cellStyle name="Normal 3 13 6" xfId="1544"/>
    <cellStyle name="Normal 3 13 7" xfId="1545"/>
    <cellStyle name="Normal 3 13 8" xfId="1539"/>
    <cellStyle name="Normal 3 14" xfId="1546"/>
    <cellStyle name="Normal 3 14 2" xfId="1547"/>
    <cellStyle name="Normal 3 14 3" xfId="1548"/>
    <cellStyle name="Normal 3 14 4" xfId="1549"/>
    <cellStyle name="Normal 3 14 5" xfId="1550"/>
    <cellStyle name="Normal 3 14 6" xfId="1551"/>
    <cellStyle name="Normal 3 14 7" xfId="1552"/>
    <cellStyle name="Normal 3 15" xfId="1553"/>
    <cellStyle name="Normal 3 15 2" xfId="1554"/>
    <cellStyle name="Normal 3 15 3" xfId="1555"/>
    <cellStyle name="Normal 3 15 4" xfId="1556"/>
    <cellStyle name="Normal 3 15 5" xfId="1557"/>
    <cellStyle name="Normal 3 15 6" xfId="1558"/>
    <cellStyle name="Normal 3 15 7" xfId="1559"/>
    <cellStyle name="Normal 3 16" xfId="1560"/>
    <cellStyle name="Normal 3 16 2" xfId="1561"/>
    <cellStyle name="Normal 3 16 3" xfId="1562"/>
    <cellStyle name="Normal 3 16 4" xfId="1563"/>
    <cellStyle name="Normal 3 16 5" xfId="1564"/>
    <cellStyle name="Normal 3 16 6" xfId="1565"/>
    <cellStyle name="Normal 3 16 7" xfId="1566"/>
    <cellStyle name="Normal 3 17" xfId="1567"/>
    <cellStyle name="Normal 3 17 2" xfId="1568"/>
    <cellStyle name="Normal 3 17 3" xfId="1569"/>
    <cellStyle name="Normal 3 17 4" xfId="1570"/>
    <cellStyle name="Normal 3 17 5" xfId="1571"/>
    <cellStyle name="Normal 3 17 6" xfId="1572"/>
    <cellStyle name="Normal 3 17 7" xfId="1573"/>
    <cellStyle name="Normal 3 18" xfId="1574"/>
    <cellStyle name="Normal 3 18 2" xfId="1575"/>
    <cellStyle name="Normal 3 18 3" xfId="1576"/>
    <cellStyle name="Normal 3 18 4" xfId="1577"/>
    <cellStyle name="Normal 3 18 5" xfId="1578"/>
    <cellStyle name="Normal 3 18 6" xfId="1579"/>
    <cellStyle name="Normal 3 18 7" xfId="1580"/>
    <cellStyle name="Normal 3 19" xfId="1581"/>
    <cellStyle name="Normal 3 19 2" xfId="1582"/>
    <cellStyle name="Normal 3 19 3" xfId="1583"/>
    <cellStyle name="Normal 3 19 4" xfId="1584"/>
    <cellStyle name="Normal 3 19 5" xfId="1585"/>
    <cellStyle name="Normal 3 19 6" xfId="1586"/>
    <cellStyle name="Normal 3 19 7" xfId="1587"/>
    <cellStyle name="Normal 3 2" xfId="260"/>
    <cellStyle name="Normal 3 2 2" xfId="274"/>
    <cellStyle name="Normal 3 2 2 2" xfId="330"/>
    <cellStyle name="Normal 3 2 2 3" xfId="385"/>
    <cellStyle name="Normal 3 2 2 4" xfId="1589"/>
    <cellStyle name="Normal 3 2 3" xfId="296"/>
    <cellStyle name="Normal 3 2 3 2" xfId="352"/>
    <cellStyle name="Normal 3 2 3 3" xfId="407"/>
    <cellStyle name="Normal 3 2 3 4" xfId="1590"/>
    <cellStyle name="Normal 3 2 4" xfId="316"/>
    <cellStyle name="Normal 3 2 4 2" xfId="1591"/>
    <cellStyle name="Normal 3 2 5" xfId="371"/>
    <cellStyle name="Normal 3 2 5 2" xfId="1592"/>
    <cellStyle name="Normal 3 2 6" xfId="1593"/>
    <cellStyle name="Normal 3 2 7" xfId="1594"/>
    <cellStyle name="Normal 3 2 8" xfId="1588"/>
    <cellStyle name="Normal 3 20" xfId="1595"/>
    <cellStyle name="Normal 3 20 2" xfId="1596"/>
    <cellStyle name="Normal 3 20 3" xfId="1597"/>
    <cellStyle name="Normal 3 20 4" xfId="1598"/>
    <cellStyle name="Normal 3 20 5" xfId="1599"/>
    <cellStyle name="Normal 3 20 6" xfId="1600"/>
    <cellStyle name="Normal 3 20 7" xfId="1601"/>
    <cellStyle name="Normal 3 21" xfId="1602"/>
    <cellStyle name="Normal 3 21 2" xfId="1603"/>
    <cellStyle name="Normal 3 21 2 2" xfId="1604"/>
    <cellStyle name="Normal 3 21 2 2 2" xfId="1605"/>
    <cellStyle name="Normal 3 21 2 3" xfId="1606"/>
    <cellStyle name="Normal 3 21 2 4" xfId="1607"/>
    <cellStyle name="Normal 3 21 3" xfId="1608"/>
    <cellStyle name="Normal 3 21 3 2" xfId="1609"/>
    <cellStyle name="Normal 3 21 3 3" xfId="1610"/>
    <cellStyle name="Normal 3 21 4" xfId="1611"/>
    <cellStyle name="Normal 3 21 5" xfId="1612"/>
    <cellStyle name="Normal 3 21 6" xfId="1613"/>
    <cellStyle name="Normal 3 21 7" xfId="1614"/>
    <cellStyle name="Normal 3 21 8" xfId="1615"/>
    <cellStyle name="Normal 3 21 9" xfId="1616"/>
    <cellStyle name="Normal 3 22" xfId="1617"/>
    <cellStyle name="Normal 3 22 2" xfId="1618"/>
    <cellStyle name="Normal 3 22 2 2" xfId="1619"/>
    <cellStyle name="Normal 3 22 2 2 2" xfId="1620"/>
    <cellStyle name="Normal 3 22 2 3" xfId="1621"/>
    <cellStyle name="Normal 3 22 2 4" xfId="1622"/>
    <cellStyle name="Normal 3 22 3" xfId="1623"/>
    <cellStyle name="Normal 3 22 3 2" xfId="1624"/>
    <cellStyle name="Normal 3 22 3 3" xfId="1625"/>
    <cellStyle name="Normal 3 22 4" xfId="1626"/>
    <cellStyle name="Normal 3 22 5" xfId="1627"/>
    <cellStyle name="Normal 3 22 6" xfId="1628"/>
    <cellStyle name="Normal 3 22 7" xfId="1629"/>
    <cellStyle name="Normal 3 22 8" xfId="1630"/>
    <cellStyle name="Normal 3 22 9" xfId="1631"/>
    <cellStyle name="Normal 3 23" xfId="1632"/>
    <cellStyle name="Normal 3 23 2" xfId="1633"/>
    <cellStyle name="Normal 3 23 2 2" xfId="1634"/>
    <cellStyle name="Normal 3 23 2 2 2" xfId="1635"/>
    <cellStyle name="Normal 3 23 2 3" xfId="1636"/>
    <cellStyle name="Normal 3 23 2 4" xfId="1637"/>
    <cellStyle name="Normal 3 23 3" xfId="1638"/>
    <cellStyle name="Normal 3 23 3 2" xfId="1639"/>
    <cellStyle name="Normal 3 23 3 3" xfId="1640"/>
    <cellStyle name="Normal 3 23 4" xfId="1641"/>
    <cellStyle name="Normal 3 23 5" xfId="1642"/>
    <cellStyle name="Normal 3 23 6" xfId="1643"/>
    <cellStyle name="Normal 3 23 7" xfId="1644"/>
    <cellStyle name="Normal 3 23 8" xfId="1645"/>
    <cellStyle name="Normal 3 23 9" xfId="1646"/>
    <cellStyle name="Normal 3 24" xfId="1647"/>
    <cellStyle name="Normal 3 24 2" xfId="1648"/>
    <cellStyle name="Normal 3 24 2 2" xfId="1649"/>
    <cellStyle name="Normal 3 24 2 2 2" xfId="1650"/>
    <cellStyle name="Normal 3 24 2 3" xfId="1651"/>
    <cellStyle name="Normal 3 24 2 4" xfId="1652"/>
    <cellStyle name="Normal 3 24 3" xfId="1653"/>
    <cellStyle name="Normal 3 24 3 2" xfId="1654"/>
    <cellStyle name="Normal 3 24 3 3" xfId="1655"/>
    <cellStyle name="Normal 3 24 4" xfId="1656"/>
    <cellStyle name="Normal 3 24 5" xfId="1657"/>
    <cellStyle name="Normal 3 24 6" xfId="1658"/>
    <cellStyle name="Normal 3 24 7" xfId="1659"/>
    <cellStyle name="Normal 3 24 8" xfId="1660"/>
    <cellStyle name="Normal 3 24 9" xfId="1661"/>
    <cellStyle name="Normal 3 25" xfId="1662"/>
    <cellStyle name="Normal 3 25 2" xfId="1663"/>
    <cellStyle name="Normal 3 25 2 2" xfId="1664"/>
    <cellStyle name="Normal 3 25 2 2 2" xfId="1665"/>
    <cellStyle name="Normal 3 25 2 3" xfId="1666"/>
    <cellStyle name="Normal 3 25 2 4" xfId="1667"/>
    <cellStyle name="Normal 3 25 3" xfId="1668"/>
    <cellStyle name="Normal 3 25 3 2" xfId="1669"/>
    <cellStyle name="Normal 3 25 3 3" xfId="1670"/>
    <cellStyle name="Normal 3 25 4" xfId="1671"/>
    <cellStyle name="Normal 3 25 5" xfId="1672"/>
    <cellStyle name="Normal 3 25 6" xfId="1673"/>
    <cellStyle name="Normal 3 25 7" xfId="1674"/>
    <cellStyle name="Normal 3 25 8" xfId="1675"/>
    <cellStyle name="Normal 3 25 9" xfId="1676"/>
    <cellStyle name="Normal 3 26" xfId="1677"/>
    <cellStyle name="Normal 3 26 2" xfId="1678"/>
    <cellStyle name="Normal 3 26 3" xfId="1679"/>
    <cellStyle name="Normal 3 26 4" xfId="1680"/>
    <cellStyle name="Normal 3 26 5" xfId="1681"/>
    <cellStyle name="Normal 3 26 6" xfId="1682"/>
    <cellStyle name="Normal 3 26 7" xfId="1683"/>
    <cellStyle name="Normal 3 27" xfId="1684"/>
    <cellStyle name="Normal 3 27 2" xfId="1685"/>
    <cellStyle name="Normal 3 27 3" xfId="1686"/>
    <cellStyle name="Normal 3 27 4" xfId="1687"/>
    <cellStyle name="Normal 3 27 5" xfId="1688"/>
    <cellStyle name="Normal 3 27 6" xfId="1689"/>
    <cellStyle name="Normal 3 27 7" xfId="1690"/>
    <cellStyle name="Normal 3 28" xfId="1691"/>
    <cellStyle name="Normal 3 28 2" xfId="1692"/>
    <cellStyle name="Normal 3 28 3" xfId="1693"/>
    <cellStyle name="Normal 3 28 4" xfId="1694"/>
    <cellStyle name="Normal 3 28 5" xfId="1695"/>
    <cellStyle name="Normal 3 28 6" xfId="1696"/>
    <cellStyle name="Normal 3 28 7" xfId="1697"/>
    <cellStyle name="Normal 3 29" xfId="1698"/>
    <cellStyle name="Normal 3 29 2" xfId="1699"/>
    <cellStyle name="Normal 3 29 3" xfId="1700"/>
    <cellStyle name="Normal 3 29 4" xfId="1701"/>
    <cellStyle name="Normal 3 29 5" xfId="1702"/>
    <cellStyle name="Normal 3 29 6" xfId="1703"/>
    <cellStyle name="Normal 3 29 7" xfId="1704"/>
    <cellStyle name="Normal 3 3" xfId="265"/>
    <cellStyle name="Normal 3 3 2" xfId="279"/>
    <cellStyle name="Normal 3 3 2 2" xfId="335"/>
    <cellStyle name="Normal 3 3 2 3" xfId="390"/>
    <cellStyle name="Normal 3 3 2 4" xfId="1706"/>
    <cellStyle name="Normal 3 3 3" xfId="301"/>
    <cellStyle name="Normal 3 3 3 2" xfId="357"/>
    <cellStyle name="Normal 3 3 3 3" xfId="412"/>
    <cellStyle name="Normal 3 3 3 4" xfId="1707"/>
    <cellStyle name="Normal 3 3 4" xfId="321"/>
    <cellStyle name="Normal 3 3 4 2" xfId="1708"/>
    <cellStyle name="Normal 3 3 5" xfId="376"/>
    <cellStyle name="Normal 3 3 5 2" xfId="1709"/>
    <cellStyle name="Normal 3 3 6" xfId="1710"/>
    <cellStyle name="Normal 3 3 7" xfId="1711"/>
    <cellStyle name="Normal 3 3 8" xfId="1705"/>
    <cellStyle name="Normal 3 30" xfId="1712"/>
    <cellStyle name="Normal 3 30 2" xfId="1713"/>
    <cellStyle name="Normal 3 30 2 2" xfId="1714"/>
    <cellStyle name="Normal 3 30 3" xfId="1715"/>
    <cellStyle name="Normal 3 30 4" xfId="1716"/>
    <cellStyle name="Normal 3 31" xfId="1717"/>
    <cellStyle name="Normal 3 31 2" xfId="1718"/>
    <cellStyle name="Normal 3 31 3" xfId="1719"/>
    <cellStyle name="Normal 3 32" xfId="1720"/>
    <cellStyle name="Normal 3 33" xfId="1721"/>
    <cellStyle name="Normal 3 34" xfId="1722"/>
    <cellStyle name="Normal 3 35" xfId="1723"/>
    <cellStyle name="Normal 3 36" xfId="1724"/>
    <cellStyle name="Normal 3 37" xfId="1725"/>
    <cellStyle name="Normal 3 4" xfId="268"/>
    <cellStyle name="Normal 3 4 2" xfId="282"/>
    <cellStyle name="Normal 3 4 2 2" xfId="338"/>
    <cellStyle name="Normal 3 4 2 3" xfId="393"/>
    <cellStyle name="Normal 3 4 2 4" xfId="1727"/>
    <cellStyle name="Normal 3 4 3" xfId="304"/>
    <cellStyle name="Normal 3 4 3 2" xfId="360"/>
    <cellStyle name="Normal 3 4 3 3" xfId="415"/>
    <cellStyle name="Normal 3 4 3 4" xfId="1728"/>
    <cellStyle name="Normal 3 4 4" xfId="324"/>
    <cellStyle name="Normal 3 4 4 2" xfId="1729"/>
    <cellStyle name="Normal 3 4 5" xfId="379"/>
    <cellStyle name="Normal 3 4 5 2" xfId="1730"/>
    <cellStyle name="Normal 3 4 6" xfId="1731"/>
    <cellStyle name="Normal 3 4 7" xfId="1732"/>
    <cellStyle name="Normal 3 4 8" xfId="1726"/>
    <cellStyle name="Normal 3 5" xfId="271"/>
    <cellStyle name="Normal 3 5 2" xfId="327"/>
    <cellStyle name="Normal 3 5 2 2" xfId="1734"/>
    <cellStyle name="Normal 3 5 3" xfId="382"/>
    <cellStyle name="Normal 3 5 3 2" xfId="1735"/>
    <cellStyle name="Normal 3 5 4" xfId="1736"/>
    <cellStyle name="Normal 3 5 5" xfId="1737"/>
    <cellStyle name="Normal 3 5 6" xfId="1738"/>
    <cellStyle name="Normal 3 5 7" xfId="1739"/>
    <cellStyle name="Normal 3 5 8" xfId="1733"/>
    <cellStyle name="Normal 3 6" xfId="287"/>
    <cellStyle name="Normal 3 6 2" xfId="343"/>
    <cellStyle name="Normal 3 6 2 2" xfId="1741"/>
    <cellStyle name="Normal 3 6 3" xfId="398"/>
    <cellStyle name="Normal 3 6 3 2" xfId="1742"/>
    <cellStyle name="Normal 3 6 4" xfId="1743"/>
    <cellStyle name="Normal 3 6 5" xfId="1744"/>
    <cellStyle name="Normal 3 6 6" xfId="1745"/>
    <cellStyle name="Normal 3 6 7" xfId="1746"/>
    <cellStyle name="Normal 3 6 8" xfId="1740"/>
    <cellStyle name="Normal 3 7" xfId="290"/>
    <cellStyle name="Normal 3 7 2" xfId="346"/>
    <cellStyle name="Normal 3 7 2 2" xfId="1748"/>
    <cellStyle name="Normal 3 7 3" xfId="401"/>
    <cellStyle name="Normal 3 7 3 2" xfId="1749"/>
    <cellStyle name="Normal 3 7 4" xfId="1750"/>
    <cellStyle name="Normal 3 7 5" xfId="1751"/>
    <cellStyle name="Normal 3 7 6" xfId="1752"/>
    <cellStyle name="Normal 3 7 7" xfId="1753"/>
    <cellStyle name="Normal 3 7 8" xfId="1747"/>
    <cellStyle name="Normal 3 8" xfId="293"/>
    <cellStyle name="Normal 3 8 2" xfId="349"/>
    <cellStyle name="Normal 3 8 2 2" xfId="1755"/>
    <cellStyle name="Normal 3 8 3" xfId="404"/>
    <cellStyle name="Normal 3 8 3 2" xfId="1756"/>
    <cellStyle name="Normal 3 8 4" xfId="1757"/>
    <cellStyle name="Normal 3 8 5" xfId="1758"/>
    <cellStyle name="Normal 3 8 6" xfId="1759"/>
    <cellStyle name="Normal 3 8 7" xfId="1760"/>
    <cellStyle name="Normal 3 8 8" xfId="1754"/>
    <cellStyle name="Normal 3 9" xfId="307"/>
    <cellStyle name="Normal 3 9 2" xfId="363"/>
    <cellStyle name="Normal 3 9 2 2" xfId="1762"/>
    <cellStyle name="Normal 3 9 3" xfId="419"/>
    <cellStyle name="Normal 3 9 3 2" xfId="1763"/>
    <cellStyle name="Normal 3 9 4" xfId="1764"/>
    <cellStyle name="Normal 3 9 5" xfId="1765"/>
    <cellStyle name="Normal 3 9 6" xfId="1766"/>
    <cellStyle name="Normal 3 9 7" xfId="1767"/>
    <cellStyle name="Normal 3 9 8" xfId="1761"/>
    <cellStyle name="Normal 32" xfId="1768"/>
    <cellStyle name="Normal 33" xfId="1769"/>
    <cellStyle name="Normal 34" xfId="1770"/>
    <cellStyle name="Normal 4" xfId="263"/>
    <cellStyle name="Normal 4 10" xfId="1772"/>
    <cellStyle name="Normal 4 10 2" xfId="1773"/>
    <cellStyle name="Normal 4 10 3" xfId="1774"/>
    <cellStyle name="Normal 4 10 4" xfId="1775"/>
    <cellStyle name="Normal 4 10 5" xfId="1776"/>
    <cellStyle name="Normal 4 10 6" xfId="1777"/>
    <cellStyle name="Normal 4 10 7" xfId="1778"/>
    <cellStyle name="Normal 4 11" xfId="1779"/>
    <cellStyle name="Normal 4 11 2" xfId="1780"/>
    <cellStyle name="Normal 4 11 3" xfId="1781"/>
    <cellStyle name="Normal 4 11 4" xfId="1782"/>
    <cellStyle name="Normal 4 11 5" xfId="1783"/>
    <cellStyle name="Normal 4 11 6" xfId="1784"/>
    <cellStyle name="Normal 4 11 7" xfId="1785"/>
    <cellStyle name="Normal 4 12" xfId="1786"/>
    <cellStyle name="Normal 4 12 2" xfId="1787"/>
    <cellStyle name="Normal 4 12 3" xfId="1788"/>
    <cellStyle name="Normal 4 12 4" xfId="1789"/>
    <cellStyle name="Normal 4 12 5" xfId="1790"/>
    <cellStyle name="Normal 4 12 6" xfId="1791"/>
    <cellStyle name="Normal 4 12 7" xfId="1792"/>
    <cellStyle name="Normal 4 13" xfId="1793"/>
    <cellStyle name="Normal 4 13 2" xfId="1794"/>
    <cellStyle name="Normal 4 13 3" xfId="1795"/>
    <cellStyle name="Normal 4 13 4" xfId="1796"/>
    <cellStyle name="Normal 4 13 5" xfId="1797"/>
    <cellStyle name="Normal 4 13 6" xfId="1798"/>
    <cellStyle name="Normal 4 13 7" xfId="1799"/>
    <cellStyle name="Normal 4 14" xfId="1800"/>
    <cellStyle name="Normal 4 14 2" xfId="1801"/>
    <cellStyle name="Normal 4 14 3" xfId="1802"/>
    <cellStyle name="Normal 4 14 4" xfId="1803"/>
    <cellStyle name="Normal 4 14 5" xfId="1804"/>
    <cellStyle name="Normal 4 14 6" xfId="1805"/>
    <cellStyle name="Normal 4 14 7" xfId="1806"/>
    <cellStyle name="Normal 4 15" xfId="1807"/>
    <cellStyle name="Normal 4 15 2" xfId="1808"/>
    <cellStyle name="Normal 4 15 3" xfId="1809"/>
    <cellStyle name="Normal 4 15 4" xfId="1810"/>
    <cellStyle name="Normal 4 15 5" xfId="1811"/>
    <cellStyle name="Normal 4 15 6" xfId="1812"/>
    <cellStyle name="Normal 4 15 7" xfId="1813"/>
    <cellStyle name="Normal 4 16" xfId="1814"/>
    <cellStyle name="Normal 4 16 2" xfId="1815"/>
    <cellStyle name="Normal 4 16 3" xfId="1816"/>
    <cellStyle name="Normal 4 16 4" xfId="1817"/>
    <cellStyle name="Normal 4 16 5" xfId="1818"/>
    <cellStyle name="Normal 4 16 6" xfId="1819"/>
    <cellStyle name="Normal 4 16 7" xfId="1820"/>
    <cellStyle name="Normal 4 17" xfId="1821"/>
    <cellStyle name="Normal 4 17 2" xfId="1822"/>
    <cellStyle name="Normal 4 17 3" xfId="1823"/>
    <cellStyle name="Normal 4 17 4" xfId="1824"/>
    <cellStyle name="Normal 4 17 5" xfId="1825"/>
    <cellStyle name="Normal 4 17 6" xfId="1826"/>
    <cellStyle name="Normal 4 17 7" xfId="1827"/>
    <cellStyle name="Normal 4 18" xfId="1828"/>
    <cellStyle name="Normal 4 18 2" xfId="1829"/>
    <cellStyle name="Normal 4 18 3" xfId="1830"/>
    <cellStyle name="Normal 4 18 4" xfId="1831"/>
    <cellStyle name="Normal 4 18 5" xfId="1832"/>
    <cellStyle name="Normal 4 18 6" xfId="1833"/>
    <cellStyle name="Normal 4 18 7" xfId="1834"/>
    <cellStyle name="Normal 4 19" xfId="1835"/>
    <cellStyle name="Normal 4 19 2" xfId="1836"/>
    <cellStyle name="Normal 4 19 3" xfId="1837"/>
    <cellStyle name="Normal 4 19 4" xfId="1838"/>
    <cellStyle name="Normal 4 19 5" xfId="1839"/>
    <cellStyle name="Normal 4 19 6" xfId="1840"/>
    <cellStyle name="Normal 4 19 7" xfId="1841"/>
    <cellStyle name="Normal 4 2" xfId="277"/>
    <cellStyle name="Normal 4 2 10" xfId="1843"/>
    <cellStyle name="Normal 4 2 11" xfId="1844"/>
    <cellStyle name="Normal 4 2 12" xfId="1845"/>
    <cellStyle name="Normal 4 2 13" xfId="1846"/>
    <cellStyle name="Normal 4 2 14" xfId="1847"/>
    <cellStyle name="Normal 4 2 15" xfId="1848"/>
    <cellStyle name="Normal 4 2 16" xfId="1849"/>
    <cellStyle name="Normal 4 2 17" xfId="1850"/>
    <cellStyle name="Normal 4 2 18" xfId="1851"/>
    <cellStyle name="Normal 4 2 19" xfId="1852"/>
    <cellStyle name="Normal 4 2 2" xfId="333"/>
    <cellStyle name="Normal 4 2 2 2" xfId="1853"/>
    <cellStyle name="Normal 4 2 20" xfId="1854"/>
    <cellStyle name="Normal 4 2 21" xfId="1855"/>
    <cellStyle name="Normal 4 2 22" xfId="1856"/>
    <cellStyle name="Normal 4 2 23" xfId="1857"/>
    <cellStyle name="Normal 4 2 24" xfId="1858"/>
    <cellStyle name="Normal 4 2 25" xfId="1859"/>
    <cellStyle name="Normal 4 2 26" xfId="1860"/>
    <cellStyle name="Normal 4 2 27" xfId="1861"/>
    <cellStyle name="Normal 4 2 28" xfId="1862"/>
    <cellStyle name="Normal 4 2 29" xfId="1863"/>
    <cellStyle name="Normal 4 2 3" xfId="388"/>
    <cellStyle name="Normal 4 2 3 2" xfId="1864"/>
    <cellStyle name="Normal 4 2 30" xfId="1842"/>
    <cellStyle name="Normal 4 2 4" xfId="1865"/>
    <cellStyle name="Normal 4 2 5" xfId="1866"/>
    <cellStyle name="Normal 4 2 6" xfId="1867"/>
    <cellStyle name="Normal 4 2 7" xfId="1868"/>
    <cellStyle name="Normal 4 2 8" xfId="1869"/>
    <cellStyle name="Normal 4 2 9" xfId="1870"/>
    <cellStyle name="Normal 4 20" xfId="1871"/>
    <cellStyle name="Normal 4 20 2" xfId="1872"/>
    <cellStyle name="Normal 4 20 3" xfId="1873"/>
    <cellStyle name="Normal 4 20 4" xfId="1874"/>
    <cellStyle name="Normal 4 20 5" xfId="1875"/>
    <cellStyle name="Normal 4 20 6" xfId="1876"/>
    <cellStyle name="Normal 4 20 7" xfId="1877"/>
    <cellStyle name="Normal 4 21" xfId="1878"/>
    <cellStyle name="Normal 4 21 2" xfId="1879"/>
    <cellStyle name="Normal 4 21 2 2" xfId="1880"/>
    <cellStyle name="Normal 4 21 2 2 2" xfId="1881"/>
    <cellStyle name="Normal 4 21 2 3" xfId="1882"/>
    <cellStyle name="Normal 4 21 2 4" xfId="1883"/>
    <cellStyle name="Normal 4 21 3" xfId="1884"/>
    <cellStyle name="Normal 4 21 3 2" xfId="1885"/>
    <cellStyle name="Normal 4 21 3 3" xfId="1886"/>
    <cellStyle name="Normal 4 21 4" xfId="1887"/>
    <cellStyle name="Normal 4 21 5" xfId="1888"/>
    <cellStyle name="Normal 4 21 6" xfId="1889"/>
    <cellStyle name="Normal 4 21 7" xfId="1890"/>
    <cellStyle name="Normal 4 21 8" xfId="1891"/>
    <cellStyle name="Normal 4 21 9" xfId="1892"/>
    <cellStyle name="Normal 4 22" xfId="1893"/>
    <cellStyle name="Normal 4 22 2" xfId="1894"/>
    <cellStyle name="Normal 4 22 2 2" xfId="1895"/>
    <cellStyle name="Normal 4 22 2 2 2" xfId="1896"/>
    <cellStyle name="Normal 4 22 2 3" xfId="1897"/>
    <cellStyle name="Normal 4 22 2 4" xfId="1898"/>
    <cellStyle name="Normal 4 22 3" xfId="1899"/>
    <cellStyle name="Normal 4 22 3 2" xfId="1900"/>
    <cellStyle name="Normal 4 22 3 3" xfId="1901"/>
    <cellStyle name="Normal 4 22 4" xfId="1902"/>
    <cellStyle name="Normal 4 22 5" xfId="1903"/>
    <cellStyle name="Normal 4 22 6" xfId="1904"/>
    <cellStyle name="Normal 4 22 7" xfId="1905"/>
    <cellStyle name="Normal 4 22 8" xfId="1906"/>
    <cellStyle name="Normal 4 22 9" xfId="1907"/>
    <cellStyle name="Normal 4 23" xfId="1908"/>
    <cellStyle name="Normal 4 23 2" xfId="1909"/>
    <cellStyle name="Normal 4 23 2 2" xfId="1910"/>
    <cellStyle name="Normal 4 23 2 2 2" xfId="1911"/>
    <cellStyle name="Normal 4 23 2 3" xfId="1912"/>
    <cellStyle name="Normal 4 23 2 4" xfId="1913"/>
    <cellStyle name="Normal 4 23 3" xfId="1914"/>
    <cellStyle name="Normal 4 23 3 2" xfId="1915"/>
    <cellStyle name="Normal 4 23 3 3" xfId="1916"/>
    <cellStyle name="Normal 4 23 4" xfId="1917"/>
    <cellStyle name="Normal 4 23 5" xfId="1918"/>
    <cellStyle name="Normal 4 23 6" xfId="1919"/>
    <cellStyle name="Normal 4 23 7" xfId="1920"/>
    <cellStyle name="Normal 4 23 8" xfId="1921"/>
    <cellStyle name="Normal 4 23 9" xfId="1922"/>
    <cellStyle name="Normal 4 24" xfId="1923"/>
    <cellStyle name="Normal 4 24 2" xfId="1924"/>
    <cellStyle name="Normal 4 24 2 2" xfId="1925"/>
    <cellStyle name="Normal 4 24 2 2 2" xfId="1926"/>
    <cellStyle name="Normal 4 24 2 3" xfId="1927"/>
    <cellStyle name="Normal 4 24 2 4" xfId="1928"/>
    <cellStyle name="Normal 4 24 3" xfId="1929"/>
    <cellStyle name="Normal 4 24 3 2" xfId="1930"/>
    <cellStyle name="Normal 4 24 3 3" xfId="1931"/>
    <cellStyle name="Normal 4 24 4" xfId="1932"/>
    <cellStyle name="Normal 4 24 5" xfId="1933"/>
    <cellStyle name="Normal 4 24 6" xfId="1934"/>
    <cellStyle name="Normal 4 24 7" xfId="1935"/>
    <cellStyle name="Normal 4 24 8" xfId="1936"/>
    <cellStyle name="Normal 4 24 9" xfId="1937"/>
    <cellStyle name="Normal 4 25" xfId="1938"/>
    <cellStyle name="Normal 4 25 2" xfId="1939"/>
    <cellStyle name="Normal 4 25 2 2" xfId="1940"/>
    <cellStyle name="Normal 4 25 2 2 2" xfId="1941"/>
    <cellStyle name="Normal 4 25 2 3" xfId="1942"/>
    <cellStyle name="Normal 4 25 2 4" xfId="1943"/>
    <cellStyle name="Normal 4 25 3" xfId="1944"/>
    <cellStyle name="Normal 4 25 3 2" xfId="1945"/>
    <cellStyle name="Normal 4 25 3 3" xfId="1946"/>
    <cellStyle name="Normal 4 25 4" xfId="1947"/>
    <cellStyle name="Normal 4 25 5" xfId="1948"/>
    <cellStyle name="Normal 4 25 6" xfId="1949"/>
    <cellStyle name="Normal 4 25 7" xfId="1950"/>
    <cellStyle name="Normal 4 25 8" xfId="1951"/>
    <cellStyle name="Normal 4 25 9" xfId="1952"/>
    <cellStyle name="Normal 4 26" xfId="1953"/>
    <cellStyle name="Normal 4 26 2" xfId="1954"/>
    <cellStyle name="Normal 4 26 3" xfId="1955"/>
    <cellStyle name="Normal 4 26 4" xfId="1956"/>
    <cellStyle name="Normal 4 26 5" xfId="1957"/>
    <cellStyle name="Normal 4 26 6" xfId="1958"/>
    <cellStyle name="Normal 4 26 7" xfId="1959"/>
    <cellStyle name="Normal 4 27" xfId="1960"/>
    <cellStyle name="Normal 4 27 2" xfId="1961"/>
    <cellStyle name="Normal 4 27 3" xfId="1962"/>
    <cellStyle name="Normal 4 27 4" xfId="1963"/>
    <cellStyle name="Normal 4 27 5" xfId="1964"/>
    <cellStyle name="Normal 4 27 6" xfId="1965"/>
    <cellStyle name="Normal 4 27 7" xfId="1966"/>
    <cellStyle name="Normal 4 28" xfId="1967"/>
    <cellStyle name="Normal 4 28 2" xfId="1968"/>
    <cellStyle name="Normal 4 28 3" xfId="1969"/>
    <cellStyle name="Normal 4 28 4" xfId="1970"/>
    <cellStyle name="Normal 4 28 5" xfId="1971"/>
    <cellStyle name="Normal 4 28 6" xfId="1972"/>
    <cellStyle name="Normal 4 28 7" xfId="1973"/>
    <cellStyle name="Normal 4 29" xfId="1974"/>
    <cellStyle name="Normal 4 29 2" xfId="1975"/>
    <cellStyle name="Normal 4 29 3" xfId="1976"/>
    <cellStyle name="Normal 4 29 4" xfId="1977"/>
    <cellStyle name="Normal 4 29 5" xfId="1978"/>
    <cellStyle name="Normal 4 29 6" xfId="1979"/>
    <cellStyle name="Normal 4 29 7" xfId="1980"/>
    <cellStyle name="Normal 4 3" xfId="289"/>
    <cellStyle name="Normal 4 3 2" xfId="345"/>
    <cellStyle name="Normal 4 3 2 2" xfId="1982"/>
    <cellStyle name="Normal 4 3 3" xfId="400"/>
    <cellStyle name="Normal 4 3 3 2" xfId="1983"/>
    <cellStyle name="Normal 4 3 4" xfId="1984"/>
    <cellStyle name="Normal 4 3 5" xfId="1985"/>
    <cellStyle name="Normal 4 3 6" xfId="1986"/>
    <cellStyle name="Normal 4 3 7" xfId="1987"/>
    <cellStyle name="Normal 4 3 8" xfId="1981"/>
    <cellStyle name="Normal 4 30" xfId="1988"/>
    <cellStyle name="Normal 4 30 2" xfId="1989"/>
    <cellStyle name="Normal 4 30 2 2" xfId="1990"/>
    <cellStyle name="Normal 4 30 3" xfId="1991"/>
    <cellStyle name="Normal 4 30 4" xfId="1992"/>
    <cellStyle name="Normal 4 30 5" xfId="1993"/>
    <cellStyle name="Normal 4 31" xfId="1994"/>
    <cellStyle name="Normal 4 31 2" xfId="1995"/>
    <cellStyle name="Normal 4 31 3" xfId="1996"/>
    <cellStyle name="Normal 4 31 4" xfId="1997"/>
    <cellStyle name="Normal 4 32" xfId="1998"/>
    <cellStyle name="Normal 4 33" xfId="1999"/>
    <cellStyle name="Normal 4 34" xfId="2000"/>
    <cellStyle name="Normal 4 35" xfId="2001"/>
    <cellStyle name="Normal 4 36" xfId="2002"/>
    <cellStyle name="Normal 4 37" xfId="2003"/>
    <cellStyle name="Normal 4 38" xfId="2004"/>
    <cellStyle name="Normal 4 39" xfId="2005"/>
    <cellStyle name="Normal 4 4" xfId="299"/>
    <cellStyle name="Normal 4 4 2" xfId="355"/>
    <cellStyle name="Normal 4 4 2 2" xfId="2007"/>
    <cellStyle name="Normal 4 4 3" xfId="410"/>
    <cellStyle name="Normal 4 4 3 2" xfId="2008"/>
    <cellStyle name="Normal 4 4 4" xfId="2009"/>
    <cellStyle name="Normal 4 4 5" xfId="2010"/>
    <cellStyle name="Normal 4 4 6" xfId="2011"/>
    <cellStyle name="Normal 4 4 7" xfId="2012"/>
    <cellStyle name="Normal 4 4 8" xfId="2006"/>
    <cellStyle name="Normal 4 40" xfId="2013"/>
    <cellStyle name="Normal 4 41" xfId="2014"/>
    <cellStyle name="Normal 4 42" xfId="2015"/>
    <cellStyle name="Normal 4 43" xfId="2016"/>
    <cellStyle name="Normal 4 44" xfId="2017"/>
    <cellStyle name="Normal 4 45" xfId="2018"/>
    <cellStyle name="Normal 4 46" xfId="2019"/>
    <cellStyle name="Normal 4 47" xfId="2020"/>
    <cellStyle name="Normal 4 48" xfId="2021"/>
    <cellStyle name="Normal 4 49" xfId="2022"/>
    <cellStyle name="Normal 4 5" xfId="319"/>
    <cellStyle name="Normal 4 5 2" xfId="2024"/>
    <cellStyle name="Normal 4 5 3" xfId="2025"/>
    <cellStyle name="Normal 4 5 4" xfId="2026"/>
    <cellStyle name="Normal 4 5 5" xfId="2027"/>
    <cellStyle name="Normal 4 5 6" xfId="2028"/>
    <cellStyle name="Normal 4 5 7" xfId="2029"/>
    <cellStyle name="Normal 4 5 8" xfId="2023"/>
    <cellStyle name="Normal 4 50" xfId="2030"/>
    <cellStyle name="Normal 4 51" xfId="2031"/>
    <cellStyle name="Normal 4 52" xfId="2032"/>
    <cellStyle name="Normal 4 53" xfId="2033"/>
    <cellStyle name="Normal 4 54" xfId="2034"/>
    <cellStyle name="Normal 4 55" xfId="2035"/>
    <cellStyle name="Normal 4 56" xfId="2036"/>
    <cellStyle name="Normal 4 57" xfId="2037"/>
    <cellStyle name="Normal 4 6" xfId="374"/>
    <cellStyle name="Normal 4 6 2" xfId="2039"/>
    <cellStyle name="Normal 4 6 3" xfId="2040"/>
    <cellStyle name="Normal 4 6 4" xfId="2041"/>
    <cellStyle name="Normal 4 6 5" xfId="2042"/>
    <cellStyle name="Normal 4 6 6" xfId="2043"/>
    <cellStyle name="Normal 4 6 7" xfId="2044"/>
    <cellStyle name="Normal 4 6 8" xfId="2038"/>
    <cellStyle name="Normal 4 7" xfId="2045"/>
    <cellStyle name="Normal 4 7 2" xfId="2046"/>
    <cellStyle name="Normal 4 7 3" xfId="2047"/>
    <cellStyle name="Normal 4 7 4" xfId="2048"/>
    <cellStyle name="Normal 4 7 5" xfId="2049"/>
    <cellStyle name="Normal 4 7 6" xfId="2050"/>
    <cellStyle name="Normal 4 7 7" xfId="2051"/>
    <cellStyle name="Normal 4 8" xfId="2052"/>
    <cellStyle name="Normal 4 8 2" xfId="2053"/>
    <cellStyle name="Normal 4 8 3" xfId="2054"/>
    <cellStyle name="Normal 4 8 4" xfId="2055"/>
    <cellStyle name="Normal 4 8 5" xfId="2056"/>
    <cellStyle name="Normal 4 8 6" xfId="2057"/>
    <cellStyle name="Normal 4 8 7" xfId="2058"/>
    <cellStyle name="Normal 4 9" xfId="2059"/>
    <cellStyle name="Normal 4 9 2" xfId="2060"/>
    <cellStyle name="Normal 4 9 3" xfId="2061"/>
    <cellStyle name="Normal 4 9 4" xfId="2062"/>
    <cellStyle name="Normal 4 9 5" xfId="2063"/>
    <cellStyle name="Normal 4 9 6" xfId="2064"/>
    <cellStyle name="Normal 4 9 7" xfId="2065"/>
    <cellStyle name="Normal 5" xfId="2066"/>
    <cellStyle name="Normal 5 10" xfId="2067"/>
    <cellStyle name="Normal 5 10 2" xfId="2068"/>
    <cellStyle name="Normal 5 10 3" xfId="2069"/>
    <cellStyle name="Normal 5 10 4" xfId="2070"/>
    <cellStyle name="Normal 5 10 5" xfId="2071"/>
    <cellStyle name="Normal 5 10 6" xfId="2072"/>
    <cellStyle name="Normal 5 10 7" xfId="2073"/>
    <cellStyle name="Normal 5 11" xfId="2074"/>
    <cellStyle name="Normal 5 11 2" xfId="2075"/>
    <cellStyle name="Normal 5 11 3" xfId="2076"/>
    <cellStyle name="Normal 5 11 4" xfId="2077"/>
    <cellStyle name="Normal 5 11 5" xfId="2078"/>
    <cellStyle name="Normal 5 11 6" xfId="2079"/>
    <cellStyle name="Normal 5 11 7" xfId="2080"/>
    <cellStyle name="Normal 5 12" xfId="2081"/>
    <cellStyle name="Normal 5 12 2" xfId="2082"/>
    <cellStyle name="Normal 5 12 3" xfId="2083"/>
    <cellStyle name="Normal 5 12 4" xfId="2084"/>
    <cellStyle name="Normal 5 12 5" xfId="2085"/>
    <cellStyle name="Normal 5 12 6" xfId="2086"/>
    <cellStyle name="Normal 5 12 7" xfId="2087"/>
    <cellStyle name="Normal 5 13" xfId="2088"/>
    <cellStyle name="Normal 5 13 2" xfId="2089"/>
    <cellStyle name="Normal 5 13 3" xfId="2090"/>
    <cellStyle name="Normal 5 13 4" xfId="2091"/>
    <cellStyle name="Normal 5 13 5" xfId="2092"/>
    <cellStyle name="Normal 5 13 6" xfId="2093"/>
    <cellStyle name="Normal 5 13 7" xfId="2094"/>
    <cellStyle name="Normal 5 14" xfId="2095"/>
    <cellStyle name="Normal 5 14 2" xfId="2096"/>
    <cellStyle name="Normal 5 14 3" xfId="2097"/>
    <cellStyle name="Normal 5 14 4" xfId="2098"/>
    <cellStyle name="Normal 5 14 5" xfId="2099"/>
    <cellStyle name="Normal 5 14 6" xfId="2100"/>
    <cellStyle name="Normal 5 14 7" xfId="2101"/>
    <cellStyle name="Normal 5 15" xfId="2102"/>
    <cellStyle name="Normal 5 15 2" xfId="2103"/>
    <cellStyle name="Normal 5 15 3" xfId="2104"/>
    <cellStyle name="Normal 5 15 4" xfId="2105"/>
    <cellStyle name="Normal 5 15 5" xfId="2106"/>
    <cellStyle name="Normal 5 15 6" xfId="2107"/>
    <cellStyle name="Normal 5 15 7" xfId="2108"/>
    <cellStyle name="Normal 5 16" xfId="2109"/>
    <cellStyle name="Normal 5 16 2" xfId="2110"/>
    <cellStyle name="Normal 5 16 3" xfId="2111"/>
    <cellStyle name="Normal 5 16 4" xfId="2112"/>
    <cellStyle name="Normal 5 16 5" xfId="2113"/>
    <cellStyle name="Normal 5 16 6" xfId="2114"/>
    <cellStyle name="Normal 5 16 7" xfId="2115"/>
    <cellStyle name="Normal 5 17" xfId="2116"/>
    <cellStyle name="Normal 5 17 2" xfId="2117"/>
    <cellStyle name="Normal 5 17 3" xfId="2118"/>
    <cellStyle name="Normal 5 17 4" xfId="2119"/>
    <cellStyle name="Normal 5 17 5" xfId="2120"/>
    <cellStyle name="Normal 5 17 6" xfId="2121"/>
    <cellStyle name="Normal 5 17 7" xfId="2122"/>
    <cellStyle name="Normal 5 18" xfId="2123"/>
    <cellStyle name="Normal 5 18 2" xfId="2124"/>
    <cellStyle name="Normal 5 18 3" xfId="2125"/>
    <cellStyle name="Normal 5 18 4" xfId="2126"/>
    <cellStyle name="Normal 5 18 5" xfId="2127"/>
    <cellStyle name="Normal 5 18 6" xfId="2128"/>
    <cellStyle name="Normal 5 18 7" xfId="2129"/>
    <cellStyle name="Normal 5 19" xfId="2130"/>
    <cellStyle name="Normal 5 19 2" xfId="2131"/>
    <cellStyle name="Normal 5 19 3" xfId="2132"/>
    <cellStyle name="Normal 5 19 4" xfId="2133"/>
    <cellStyle name="Normal 5 19 5" xfId="2134"/>
    <cellStyle name="Normal 5 19 6" xfId="2135"/>
    <cellStyle name="Normal 5 19 7" xfId="2136"/>
    <cellStyle name="Normal 5 2" xfId="2137"/>
    <cellStyle name="Normal 5 2 2" xfId="2138"/>
    <cellStyle name="Normal 5 2 3" xfId="2139"/>
    <cellStyle name="Normal 5 2 4" xfId="2140"/>
    <cellStyle name="Normal 5 2 5" xfId="2141"/>
    <cellStyle name="Normal 5 2 6" xfId="2142"/>
    <cellStyle name="Normal 5 2 7" xfId="2143"/>
    <cellStyle name="Normal 5 20" xfId="2144"/>
    <cellStyle name="Normal 5 20 2" xfId="2145"/>
    <cellStyle name="Normal 5 20 3" xfId="2146"/>
    <cellStyle name="Normal 5 20 4" xfId="2147"/>
    <cellStyle name="Normal 5 20 5" xfId="2148"/>
    <cellStyle name="Normal 5 20 6" xfId="2149"/>
    <cellStyle name="Normal 5 20 7" xfId="2150"/>
    <cellStyle name="Normal 5 21" xfId="2151"/>
    <cellStyle name="Normal 5 21 2" xfId="2152"/>
    <cellStyle name="Normal 5 21 3" xfId="2153"/>
    <cellStyle name="Normal 5 21 4" xfId="2154"/>
    <cellStyle name="Normal 5 21 5" xfId="2155"/>
    <cellStyle name="Normal 5 21 6" xfId="2156"/>
    <cellStyle name="Normal 5 21 7" xfId="2157"/>
    <cellStyle name="Normal 5 22" xfId="2158"/>
    <cellStyle name="Normal 5 22 2" xfId="2159"/>
    <cellStyle name="Normal 5 22 3" xfId="2160"/>
    <cellStyle name="Normal 5 22 4" xfId="2161"/>
    <cellStyle name="Normal 5 22 5" xfId="2162"/>
    <cellStyle name="Normal 5 22 6" xfId="2163"/>
    <cellStyle name="Normal 5 22 7" xfId="2164"/>
    <cellStyle name="Normal 5 23" xfId="2165"/>
    <cellStyle name="Normal 5 23 2" xfId="2166"/>
    <cellStyle name="Normal 5 23 3" xfId="2167"/>
    <cellStyle name="Normal 5 23 4" xfId="2168"/>
    <cellStyle name="Normal 5 23 5" xfId="2169"/>
    <cellStyle name="Normal 5 23 6" xfId="2170"/>
    <cellStyle name="Normal 5 23 7" xfId="2171"/>
    <cellStyle name="Normal 5 24" xfId="2172"/>
    <cellStyle name="Normal 5 24 2" xfId="2173"/>
    <cellStyle name="Normal 5 24 3" xfId="2174"/>
    <cellStyle name="Normal 5 24 4" xfId="2175"/>
    <cellStyle name="Normal 5 24 5" xfId="2176"/>
    <cellStyle name="Normal 5 24 6" xfId="2177"/>
    <cellStyle name="Normal 5 24 7" xfId="2178"/>
    <cellStyle name="Normal 5 25" xfId="2179"/>
    <cellStyle name="Normal 5 25 2" xfId="2180"/>
    <cellStyle name="Normal 5 25 3" xfId="2181"/>
    <cellStyle name="Normal 5 25 4" xfId="2182"/>
    <cellStyle name="Normal 5 25 5" xfId="2183"/>
    <cellStyle name="Normal 5 25 6" xfId="2184"/>
    <cellStyle name="Normal 5 25 7" xfId="2185"/>
    <cellStyle name="Normal 5 26" xfId="2186"/>
    <cellStyle name="Normal 5 26 2" xfId="2187"/>
    <cellStyle name="Normal 5 26 3" xfId="2188"/>
    <cellStyle name="Normal 5 26 4" xfId="2189"/>
    <cellStyle name="Normal 5 26 5" xfId="2190"/>
    <cellStyle name="Normal 5 26 6" xfId="2191"/>
    <cellStyle name="Normal 5 26 7" xfId="2192"/>
    <cellStyle name="Normal 5 27" xfId="2193"/>
    <cellStyle name="Normal 5 27 2" xfId="2194"/>
    <cellStyle name="Normal 5 27 3" xfId="2195"/>
    <cellStyle name="Normal 5 27 4" xfId="2196"/>
    <cellStyle name="Normal 5 27 5" xfId="2197"/>
    <cellStyle name="Normal 5 27 6" xfId="2198"/>
    <cellStyle name="Normal 5 27 7" xfId="2199"/>
    <cellStyle name="Normal 5 28" xfId="2200"/>
    <cellStyle name="Normal 5 28 2" xfId="2201"/>
    <cellStyle name="Normal 5 28 3" xfId="2202"/>
    <cellStyle name="Normal 5 28 4" xfId="2203"/>
    <cellStyle name="Normal 5 28 5" xfId="2204"/>
    <cellStyle name="Normal 5 28 6" xfId="2205"/>
    <cellStyle name="Normal 5 28 7" xfId="2206"/>
    <cellStyle name="Normal 5 29" xfId="2207"/>
    <cellStyle name="Normal 5 29 2" xfId="2208"/>
    <cellStyle name="Normal 5 29 3" xfId="2209"/>
    <cellStyle name="Normal 5 29 4" xfId="2210"/>
    <cellStyle name="Normal 5 29 5" xfId="2211"/>
    <cellStyle name="Normal 5 29 6" xfId="2212"/>
    <cellStyle name="Normal 5 29 7" xfId="2213"/>
    <cellStyle name="Normal 5 3" xfId="2214"/>
    <cellStyle name="Normal 5 3 2" xfId="2215"/>
    <cellStyle name="Normal 5 3 3" xfId="2216"/>
    <cellStyle name="Normal 5 3 4" xfId="2217"/>
    <cellStyle name="Normal 5 3 5" xfId="2218"/>
    <cellStyle name="Normal 5 3 6" xfId="2219"/>
    <cellStyle name="Normal 5 3 7" xfId="2220"/>
    <cellStyle name="Normal 5 30" xfId="2221"/>
    <cellStyle name="Normal 5 31" xfId="2222"/>
    <cellStyle name="Normal 5 32" xfId="2223"/>
    <cellStyle name="Normal 5 33" xfId="2224"/>
    <cellStyle name="Normal 5 34" xfId="2225"/>
    <cellStyle name="Normal 5 35" xfId="2226"/>
    <cellStyle name="Normal 5 36" xfId="2227"/>
    <cellStyle name="Normal 5 37" xfId="2228"/>
    <cellStyle name="Normal 5 38" xfId="2229"/>
    <cellStyle name="Normal 5 39" xfId="2230"/>
    <cellStyle name="Normal 5 4" xfId="2231"/>
    <cellStyle name="Normal 5 4 2" xfId="2232"/>
    <cellStyle name="Normal 5 4 3" xfId="2233"/>
    <cellStyle name="Normal 5 4 4" xfId="2234"/>
    <cellStyle name="Normal 5 4 5" xfId="2235"/>
    <cellStyle name="Normal 5 4 6" xfId="2236"/>
    <cellStyle name="Normal 5 4 7" xfId="2237"/>
    <cellStyle name="Normal 5 40" xfId="2238"/>
    <cellStyle name="Normal 5 41" xfId="2239"/>
    <cellStyle name="Normal 5 42" xfId="2240"/>
    <cellStyle name="Normal 5 43" xfId="2241"/>
    <cellStyle name="Normal 5 44" xfId="2242"/>
    <cellStyle name="Normal 5 45" xfId="2243"/>
    <cellStyle name="Normal 5 46" xfId="2244"/>
    <cellStyle name="Normal 5 47" xfId="2245"/>
    <cellStyle name="Normal 5 48" xfId="2246"/>
    <cellStyle name="Normal 5 49" xfId="2247"/>
    <cellStyle name="Normal 5 5" xfId="2248"/>
    <cellStyle name="Normal 5 5 2" xfId="2249"/>
    <cellStyle name="Normal 5 5 3" xfId="2250"/>
    <cellStyle name="Normal 5 5 4" xfId="2251"/>
    <cellStyle name="Normal 5 5 5" xfId="2252"/>
    <cellStyle name="Normal 5 5 6" xfId="2253"/>
    <cellStyle name="Normal 5 5 7" xfId="2254"/>
    <cellStyle name="Normal 5 50" xfId="2255"/>
    <cellStyle name="Normal 5 51" xfId="2256"/>
    <cellStyle name="Normal 5 52" xfId="2257"/>
    <cellStyle name="Normal 5 53" xfId="2258"/>
    <cellStyle name="Normal 5 54" xfId="2259"/>
    <cellStyle name="Normal 5 55" xfId="2260"/>
    <cellStyle name="Normal 5 56" xfId="2261"/>
    <cellStyle name="Normal 5 6" xfId="2262"/>
    <cellStyle name="Normal 5 6 2" xfId="2263"/>
    <cellStyle name="Normal 5 6 3" xfId="2264"/>
    <cellStyle name="Normal 5 6 4" xfId="2265"/>
    <cellStyle name="Normal 5 6 5" xfId="2266"/>
    <cellStyle name="Normal 5 6 6" xfId="2267"/>
    <cellStyle name="Normal 5 6 7" xfId="2268"/>
    <cellStyle name="Normal 5 7" xfId="2269"/>
    <cellStyle name="Normal 5 7 2" xfId="2270"/>
    <cellStyle name="Normal 5 7 3" xfId="2271"/>
    <cellStyle name="Normal 5 7 4" xfId="2272"/>
    <cellStyle name="Normal 5 7 5" xfId="2273"/>
    <cellStyle name="Normal 5 7 6" xfId="2274"/>
    <cellStyle name="Normal 5 7 7" xfId="2275"/>
    <cellStyle name="Normal 5 8" xfId="2276"/>
    <cellStyle name="Normal 5 8 2" xfId="2277"/>
    <cellStyle name="Normal 5 8 3" xfId="2278"/>
    <cellStyle name="Normal 5 8 4" xfId="2279"/>
    <cellStyle name="Normal 5 8 5" xfId="2280"/>
    <cellStyle name="Normal 5 8 6" xfId="2281"/>
    <cellStyle name="Normal 5 8 7" xfId="2282"/>
    <cellStyle name="Normal 5 9" xfId="2283"/>
    <cellStyle name="Normal 5 9 2" xfId="2284"/>
    <cellStyle name="Normal 5 9 3" xfId="2285"/>
    <cellStyle name="Normal 5 9 4" xfId="2286"/>
    <cellStyle name="Normal 5 9 5" xfId="2287"/>
    <cellStyle name="Normal 5 9 6" xfId="2288"/>
    <cellStyle name="Normal 5 9 7" xfId="2289"/>
    <cellStyle name="Normal 6" xfId="2290"/>
    <cellStyle name="Normal 6 10" xfId="2291"/>
    <cellStyle name="Normal 6 11" xfId="2292"/>
    <cellStyle name="Normal 6 12" xfId="2293"/>
    <cellStyle name="Normal 6 13" xfId="2294"/>
    <cellStyle name="Normal 6 14" xfId="2295"/>
    <cellStyle name="Normal 6 15" xfId="2296"/>
    <cellStyle name="Normal 6 16" xfId="2297"/>
    <cellStyle name="Normal 6 17" xfId="2298"/>
    <cellStyle name="Normal 6 18" xfId="2299"/>
    <cellStyle name="Normal 6 19" xfId="2300"/>
    <cellStyle name="Normal 6 2" xfId="2301"/>
    <cellStyle name="Normal 6 2 2" xfId="2302"/>
    <cellStyle name="Normal 6 2 2 2" xfId="2303"/>
    <cellStyle name="Normal 6 2 2 2 2" xfId="2304"/>
    <cellStyle name="Normal 6 2 2 3" xfId="2305"/>
    <cellStyle name="Normal 6 2 2 4" xfId="2306"/>
    <cellStyle name="Normal 6 2 3" xfId="2307"/>
    <cellStyle name="Normal 6 2 3 2" xfId="2308"/>
    <cellStyle name="Normal 6 2 3 3" xfId="2309"/>
    <cellStyle name="Normal 6 2 4" xfId="2310"/>
    <cellStyle name="Normal 6 2 5" xfId="2311"/>
    <cellStyle name="Normal 6 2 6" xfId="2312"/>
    <cellStyle name="Normal 6 2 7" xfId="2313"/>
    <cellStyle name="Normal 6 2 8" xfId="2314"/>
    <cellStyle name="Normal 6 2 9" xfId="2315"/>
    <cellStyle name="Normal 6 20" xfId="2316"/>
    <cellStyle name="Normal 6 21" xfId="2317"/>
    <cellStyle name="Normal 6 22" xfId="2318"/>
    <cellStyle name="Normal 6 23" xfId="2319"/>
    <cellStyle name="Normal 6 24" xfId="2320"/>
    <cellStyle name="Normal 6 25" xfId="2321"/>
    <cellStyle name="Normal 6 26" xfId="2322"/>
    <cellStyle name="Normal 6 27" xfId="2323"/>
    <cellStyle name="Normal 6 28" xfId="2324"/>
    <cellStyle name="Normal 6 29" xfId="2325"/>
    <cellStyle name="Normal 6 3" xfId="2326"/>
    <cellStyle name="Normal 6 3 2" xfId="2327"/>
    <cellStyle name="Normal 6 3 2 2" xfId="2328"/>
    <cellStyle name="Normal 6 3 2 2 2" xfId="2329"/>
    <cellStyle name="Normal 6 3 2 3" xfId="2330"/>
    <cellStyle name="Normal 6 3 2 4" xfId="2331"/>
    <cellStyle name="Normal 6 3 3" xfId="2332"/>
    <cellStyle name="Normal 6 3 3 2" xfId="2333"/>
    <cellStyle name="Normal 6 3 3 3" xfId="2334"/>
    <cellStyle name="Normal 6 3 4" xfId="2335"/>
    <cellStyle name="Normal 6 3 5" xfId="2336"/>
    <cellStyle name="Normal 6 3 6" xfId="2337"/>
    <cellStyle name="Normal 6 3 7" xfId="2338"/>
    <cellStyle name="Normal 6 3 8" xfId="2339"/>
    <cellStyle name="Normal 6 3 9" xfId="2340"/>
    <cellStyle name="Normal 6 30" xfId="2341"/>
    <cellStyle name="Normal 6 31" xfId="2342"/>
    <cellStyle name="Normal 6 32" xfId="2343"/>
    <cellStyle name="Normal 6 33" xfId="2344"/>
    <cellStyle name="Normal 6 34" xfId="2345"/>
    <cellStyle name="Normal 6 35" xfId="2476"/>
    <cellStyle name="Normal 6 4" xfId="2346"/>
    <cellStyle name="Normal 6 4 2" xfId="2347"/>
    <cellStyle name="Normal 6 4 2 2" xfId="2348"/>
    <cellStyle name="Normal 6 4 2 2 2" xfId="2349"/>
    <cellStyle name="Normal 6 4 2 3" xfId="2350"/>
    <cellStyle name="Normal 6 4 2 4" xfId="2351"/>
    <cellStyle name="Normal 6 4 3" xfId="2352"/>
    <cellStyle name="Normal 6 4 3 2" xfId="2353"/>
    <cellStyle name="Normal 6 4 3 3" xfId="2354"/>
    <cellStyle name="Normal 6 4 4" xfId="2355"/>
    <cellStyle name="Normal 6 4 5" xfId="2356"/>
    <cellStyle name="Normal 6 4 6" xfId="2357"/>
    <cellStyle name="Normal 6 4 7" xfId="2358"/>
    <cellStyle name="Normal 6 4 8" xfId="2359"/>
    <cellStyle name="Normal 6 4 9" xfId="2360"/>
    <cellStyle name="Normal 6 5" xfId="2361"/>
    <cellStyle name="Normal 6 5 2" xfId="2362"/>
    <cellStyle name="Normal 6 5 2 2" xfId="2363"/>
    <cellStyle name="Normal 6 5 2 2 2" xfId="2364"/>
    <cellStyle name="Normal 6 5 2 3" xfId="2365"/>
    <cellStyle name="Normal 6 5 2 4" xfId="2366"/>
    <cellStyle name="Normal 6 5 3" xfId="2367"/>
    <cellStyle name="Normal 6 5 3 2" xfId="2368"/>
    <cellStyle name="Normal 6 5 3 3" xfId="2369"/>
    <cellStyle name="Normal 6 5 4" xfId="2370"/>
    <cellStyle name="Normal 6 5 5" xfId="2371"/>
    <cellStyle name="Normal 6 5 6" xfId="2372"/>
    <cellStyle name="Normal 6 5 7" xfId="2373"/>
    <cellStyle name="Normal 6 5 8" xfId="2374"/>
    <cellStyle name="Normal 6 5 9" xfId="2375"/>
    <cellStyle name="Normal 6 6" xfId="2376"/>
    <cellStyle name="Normal 6 6 2" xfId="2377"/>
    <cellStyle name="Normal 6 6 2 2" xfId="2378"/>
    <cellStyle name="Normal 6 6 2 2 2" xfId="2379"/>
    <cellStyle name="Normal 6 6 2 3" xfId="2380"/>
    <cellStyle name="Normal 6 6 2 4" xfId="2381"/>
    <cellStyle name="Normal 6 6 3" xfId="2382"/>
    <cellStyle name="Normal 6 6 3 2" xfId="2383"/>
    <cellStyle name="Normal 6 6 3 3" xfId="2384"/>
    <cellStyle name="Normal 6 6 4" xfId="2385"/>
    <cellStyle name="Normal 6 6 5" xfId="2386"/>
    <cellStyle name="Normal 6 6 6" xfId="2387"/>
    <cellStyle name="Normal 6 6 7" xfId="2388"/>
    <cellStyle name="Normal 6 6 8" xfId="2389"/>
    <cellStyle name="Normal 6 6 9" xfId="2390"/>
    <cellStyle name="Normal 6 7" xfId="2391"/>
    <cellStyle name="Normal 6 7 2" xfId="2392"/>
    <cellStyle name="Normal 6 7 2 2" xfId="2393"/>
    <cellStyle name="Normal 6 7 3" xfId="2394"/>
    <cellStyle name="Normal 6 7 4" xfId="2395"/>
    <cellStyle name="Normal 6 7 5" xfId="2396"/>
    <cellStyle name="Normal 6 8" xfId="2397"/>
    <cellStyle name="Normal 6 8 2" xfId="2398"/>
    <cellStyle name="Normal 6 8 3" xfId="2399"/>
    <cellStyle name="Normal 6 8 4" xfId="2400"/>
    <cellStyle name="Normal 6 9" xfId="2401"/>
    <cellStyle name="Normal 7" xfId="2402"/>
    <cellStyle name="Normal 7 10" xfId="2403"/>
    <cellStyle name="Normal 7 11" xfId="2404"/>
    <cellStyle name="Normal 7 12" xfId="2405"/>
    <cellStyle name="Normal 7 13" xfId="2406"/>
    <cellStyle name="Normal 7 14" xfId="2407"/>
    <cellStyle name="Normal 7 15" xfId="2408"/>
    <cellStyle name="Normal 7 16" xfId="2409"/>
    <cellStyle name="Normal 7 17" xfId="2410"/>
    <cellStyle name="Normal 7 18" xfId="2411"/>
    <cellStyle name="Normal 7 19" xfId="2412"/>
    <cellStyle name="Normal 7 2" xfId="2413"/>
    <cellStyle name="Normal 7 2 2" xfId="2414"/>
    <cellStyle name="Normal 7 2 2 2" xfId="2415"/>
    <cellStyle name="Normal 7 2 3" xfId="2416"/>
    <cellStyle name="Normal 7 2 4" xfId="2417"/>
    <cellStyle name="Normal 7 2 5" xfId="2418"/>
    <cellStyle name="Normal 7 20" xfId="2419"/>
    <cellStyle name="Normal 7 21" xfId="2420"/>
    <cellStyle name="Normal 7 22" xfId="2421"/>
    <cellStyle name="Normal 7 23" xfId="2422"/>
    <cellStyle name="Normal 7 24" xfId="2423"/>
    <cellStyle name="Normal 7 25" xfId="2424"/>
    <cellStyle name="Normal 7 26" xfId="2425"/>
    <cellStyle name="Normal 7 27" xfId="2426"/>
    <cellStyle name="Normal 7 28" xfId="2427"/>
    <cellStyle name="Normal 7 29" xfId="2428"/>
    <cellStyle name="Normal 7 3" xfId="2429"/>
    <cellStyle name="Normal 7 3 2" xfId="2430"/>
    <cellStyle name="Normal 7 3 3" xfId="2431"/>
    <cellStyle name="Normal 7 3 4" xfId="2432"/>
    <cellStyle name="Normal 7 30" xfId="2433"/>
    <cellStyle name="Normal 7 31" xfId="2434"/>
    <cellStyle name="Normal 7 32" xfId="2435"/>
    <cellStyle name="Normal 7 33" xfId="2436"/>
    <cellStyle name="Normal 7 34" xfId="2437"/>
    <cellStyle name="Normal 7 35" xfId="2438"/>
    <cellStyle name="Normal 7 36" xfId="2477"/>
    <cellStyle name="Normal 7 4" xfId="2439"/>
    <cellStyle name="Normal 7 5" xfId="2440"/>
    <cellStyle name="Normal 7 6" xfId="2441"/>
    <cellStyle name="Normal 7 7" xfId="2442"/>
    <cellStyle name="Normal 7 8" xfId="2443"/>
    <cellStyle name="Normal 7 9" xfId="2444"/>
    <cellStyle name="Normal 8" xfId="2445"/>
    <cellStyle name="Normal 8 2" xfId="2446"/>
    <cellStyle name="Normal 8 2 2" xfId="2447"/>
    <cellStyle name="Normal 8 3" xfId="2448"/>
    <cellStyle name="Normal 8 4" xfId="2449"/>
    <cellStyle name="Normal 8 5" xfId="2494"/>
    <cellStyle name="Normal 9" xfId="2450"/>
    <cellStyle name="Normal 9 2" xfId="2451"/>
    <cellStyle name="Notas 1" xfId="203"/>
    <cellStyle name="Notas 2" xfId="204"/>
    <cellStyle name="Notas 3" xfId="205"/>
    <cellStyle name="Notas 4" xfId="206"/>
    <cellStyle name="Notas 5" xfId="207"/>
    <cellStyle name="Notas 6" xfId="202"/>
    <cellStyle name="Porcentaje" xfId="1" builtinId="5"/>
    <cellStyle name="Porcentaje 2" xfId="258"/>
    <cellStyle name="Porcentaje 2 10" xfId="311"/>
    <cellStyle name="Porcentaje 2 11" xfId="314"/>
    <cellStyle name="Porcentaje 2 12" xfId="369"/>
    <cellStyle name="Porcentaje 2 2" xfId="261"/>
    <cellStyle name="Porcentaje 2 2 2" xfId="275"/>
    <cellStyle name="Porcentaje 2 2 2 2" xfId="331"/>
    <cellStyle name="Porcentaje 2 2 2 3" xfId="386"/>
    <cellStyle name="Porcentaje 2 2 3" xfId="297"/>
    <cellStyle name="Porcentaje 2 2 3 2" xfId="353"/>
    <cellStyle name="Porcentaje 2 2 3 3" xfId="408"/>
    <cellStyle name="Porcentaje 2 2 4" xfId="317"/>
    <cellStyle name="Porcentaje 2 2 5" xfId="372"/>
    <cellStyle name="Porcentaje 2 3" xfId="266"/>
    <cellStyle name="Porcentaje 2 3 2" xfId="280"/>
    <cellStyle name="Porcentaje 2 3 2 2" xfId="336"/>
    <cellStyle name="Porcentaje 2 3 2 3" xfId="391"/>
    <cellStyle name="Porcentaje 2 3 3" xfId="302"/>
    <cellStyle name="Porcentaje 2 3 3 2" xfId="358"/>
    <cellStyle name="Porcentaje 2 3 3 3" xfId="413"/>
    <cellStyle name="Porcentaje 2 3 4" xfId="322"/>
    <cellStyle name="Porcentaje 2 3 5" xfId="377"/>
    <cellStyle name="Porcentaje 2 4" xfId="269"/>
    <cellStyle name="Porcentaje 2 4 2" xfId="283"/>
    <cellStyle name="Porcentaje 2 4 2 2" xfId="339"/>
    <cellStyle name="Porcentaje 2 4 2 3" xfId="394"/>
    <cellStyle name="Porcentaje 2 4 3" xfId="305"/>
    <cellStyle name="Porcentaje 2 4 3 2" xfId="361"/>
    <cellStyle name="Porcentaje 2 4 3 3" xfId="416"/>
    <cellStyle name="Porcentaje 2 4 4" xfId="325"/>
    <cellStyle name="Porcentaje 2 4 5" xfId="380"/>
    <cellStyle name="Porcentaje 2 5" xfId="272"/>
    <cellStyle name="Porcentaje 2 5 2" xfId="328"/>
    <cellStyle name="Porcentaje 2 5 3" xfId="383"/>
    <cellStyle name="Porcentaje 2 6" xfId="285"/>
    <cellStyle name="Porcentaje 2 6 2" xfId="341"/>
    <cellStyle name="Porcentaje 2 6 3" xfId="396"/>
    <cellStyle name="Porcentaje 2 7" xfId="291"/>
    <cellStyle name="Porcentaje 2 7 2" xfId="347"/>
    <cellStyle name="Porcentaje 2 7 3" xfId="402"/>
    <cellStyle name="Porcentaje 2 8" xfId="294"/>
    <cellStyle name="Porcentaje 2 8 2" xfId="350"/>
    <cellStyle name="Porcentaje 2 8 3" xfId="405"/>
    <cellStyle name="Porcentaje 2 9" xfId="308"/>
    <cellStyle name="Porcentaje 2 9 2" xfId="364"/>
    <cellStyle name="Porcentaje 2 9 3" xfId="420"/>
    <cellStyle name="Porcentaje 3" xfId="256"/>
    <cellStyle name="Porcentaje 3 2" xfId="2473"/>
    <cellStyle name="Porcentaje 5" xfId="2497"/>
    <cellStyle name="Porcentual 2" xfId="2452"/>
    <cellStyle name="Porcentual 2 2" xfId="2453"/>
    <cellStyle name="Porcentual 2 2 2" xfId="2454"/>
    <cellStyle name="Porcentual 2 3" xfId="2455"/>
    <cellStyle name="Porcentual 2 4" xfId="2456"/>
    <cellStyle name="Porcentual 2 5" xfId="2470"/>
    <cellStyle name="Porcentual 3" xfId="2457"/>
    <cellStyle name="Porcentual 3 2" xfId="2458"/>
    <cellStyle name="Porcentual 3 3" xfId="2459"/>
    <cellStyle name="Porcentual 4" xfId="2460"/>
    <cellStyle name="Porcentual 4 2" xfId="2461"/>
    <cellStyle name="Porcentual 4 3" xfId="2462"/>
    <cellStyle name="Porcentual 5" xfId="2463"/>
    <cellStyle name="Porcentual 6" xfId="2464"/>
    <cellStyle name="Porcentual 7" xfId="2465"/>
    <cellStyle name="Porcentual 8" xfId="2466"/>
    <cellStyle name="Salida 1" xfId="209"/>
    <cellStyle name="Salida 2" xfId="210"/>
    <cellStyle name="Salida 3" xfId="211"/>
    <cellStyle name="Salida 4" xfId="212"/>
    <cellStyle name="Salida 5" xfId="213"/>
    <cellStyle name="Salida 6" xfId="208"/>
    <cellStyle name="Texto de advertencia 1" xfId="215"/>
    <cellStyle name="Texto de advertencia 2" xfId="216"/>
    <cellStyle name="Texto de advertencia 3" xfId="217"/>
    <cellStyle name="Texto de advertencia 4" xfId="218"/>
    <cellStyle name="Texto de advertencia 5" xfId="219"/>
    <cellStyle name="Texto de advertencia 6" xfId="214"/>
    <cellStyle name="Texto explicativo 1" xfId="221"/>
    <cellStyle name="Texto explicativo 2" xfId="222"/>
    <cellStyle name="Texto explicativo 3" xfId="223"/>
    <cellStyle name="Texto explicativo 4" xfId="224"/>
    <cellStyle name="Texto explicativo 5" xfId="225"/>
    <cellStyle name="Texto explicativo 6" xfId="220"/>
    <cellStyle name="Título 1 1" xfId="228"/>
    <cellStyle name="Título 1 2" xfId="229"/>
    <cellStyle name="Título 1 3" xfId="230"/>
    <cellStyle name="Título 1 4" xfId="231"/>
    <cellStyle name="Título 1 5" xfId="232"/>
    <cellStyle name="Título 1 6" xfId="227"/>
    <cellStyle name="Título 2 1" xfId="234"/>
    <cellStyle name="Título 2 2" xfId="235"/>
    <cellStyle name="Título 2 3" xfId="236"/>
    <cellStyle name="Título 2 4" xfId="237"/>
    <cellStyle name="Título 2 5" xfId="238"/>
    <cellStyle name="Título 2 6" xfId="233"/>
    <cellStyle name="Título 3 1" xfId="240"/>
    <cellStyle name="Título 3 2" xfId="241"/>
    <cellStyle name="Título 3 3" xfId="242"/>
    <cellStyle name="Título 3 4" xfId="243"/>
    <cellStyle name="Título 3 5" xfId="244"/>
    <cellStyle name="Título 3 6" xfId="239"/>
    <cellStyle name="Título 4" xfId="245"/>
    <cellStyle name="Título 5" xfId="246"/>
    <cellStyle name="Título 6" xfId="247"/>
    <cellStyle name="Título 7" xfId="248"/>
    <cellStyle name="Título 8" xfId="249"/>
    <cellStyle name="Título 9" xfId="226"/>
    <cellStyle name="Total 1" xfId="251"/>
    <cellStyle name="Total 2" xfId="252"/>
    <cellStyle name="Total 3" xfId="253"/>
    <cellStyle name="Total 4" xfId="254"/>
    <cellStyle name="Total 5" xfId="255"/>
    <cellStyle name="Total 6" xfId="250"/>
  </cellStyles>
  <dxfs count="41">
    <dxf>
      <font>
        <color rgb="FFFF0000"/>
      </font>
    </dxf>
    <dxf>
      <font>
        <color rgb="FFFF0000"/>
      </font>
    </dxf>
    <dxf>
      <font>
        <color rgb="FFFF0000"/>
      </font>
    </dxf>
    <dxf>
      <font>
        <b/>
        <i val="0"/>
        <color rgb="FFFF0000"/>
      </font>
    </dxf>
    <dxf>
      <font>
        <color rgb="FFFF0000"/>
      </font>
    </dxf>
    <dxf>
      <font>
        <b/>
        <i val="0"/>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b/>
        <i val="0"/>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auto="1"/>
      </font>
      <fill>
        <patternFill>
          <bgColor rgb="FFFF0000"/>
        </patternFill>
      </fill>
    </dxf>
    <dxf>
      <fill>
        <patternFill>
          <bgColor rgb="FF00B050"/>
        </patternFill>
      </fill>
    </dxf>
    <dxf>
      <font>
        <color rgb="FFFF0000"/>
      </font>
    </dxf>
    <dxf>
      <font>
        <color rgb="FFFF0000"/>
      </font>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Evaluación de Desempeño Ambiental</a:t>
            </a:r>
          </a:p>
        </c:rich>
      </c:tx>
      <c:layout>
        <c:manualLayout>
          <c:xMode val="edge"/>
          <c:yMode val="edge"/>
          <c:x val="0.21930177925501093"/>
          <c:y val="6.6332181583191767E-4"/>
        </c:manualLayout>
      </c:layout>
      <c:overlay val="0"/>
    </c:title>
    <c:autoTitleDeleted val="0"/>
    <c:plotArea>
      <c:layout/>
      <c:barChart>
        <c:barDir val="col"/>
        <c:grouping val="clustered"/>
        <c:varyColors val="0"/>
        <c:ser>
          <c:idx val="1"/>
          <c:order val="1"/>
          <c:tx>
            <c:v>EDA</c:v>
          </c:tx>
          <c:spPr>
            <a:solidFill>
              <a:srgbClr val="92D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EDA!$J$8:$U$8</c:f>
              <c:numCache>
                <c:formatCode>0%</c:formatCode>
                <c:ptCount val="12"/>
                <c:pt idx="0">
                  <c:v>1</c:v>
                </c:pt>
                <c:pt idx="1">
                  <c:v>1</c:v>
                </c:pt>
                <c:pt idx="2">
                  <c:v>0.8035714285714286</c:v>
                </c:pt>
                <c:pt idx="3">
                  <c:v>0.9285714285714286</c:v>
                </c:pt>
                <c:pt idx="4">
                  <c:v>1</c:v>
                </c:pt>
                <c:pt idx="5">
                  <c:v>1</c:v>
                </c:pt>
                <c:pt idx="6">
                  <c:v>1</c:v>
                </c:pt>
                <c:pt idx="7">
                  <c:v>1</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1BA2-43E4-962E-4F6EF475348C}"/>
            </c:ext>
          </c:extLst>
        </c:ser>
        <c:dLbls>
          <c:dLblPos val="outEnd"/>
          <c:showLegendKey val="0"/>
          <c:showVal val="1"/>
          <c:showCatName val="0"/>
          <c:showSerName val="0"/>
          <c:showPercent val="0"/>
          <c:showBubbleSize val="0"/>
        </c:dLbls>
        <c:gapWidth val="75"/>
        <c:overlap val="-25"/>
        <c:axId val="390136960"/>
        <c:axId val="390138880"/>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EDA!$J$5:$U$5</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1BA2-43E4-962E-4F6EF475348C}"/>
            </c:ext>
          </c:extLst>
        </c:ser>
        <c:dLbls>
          <c:showLegendKey val="0"/>
          <c:showVal val="0"/>
          <c:showCatName val="0"/>
          <c:showSerName val="0"/>
          <c:showPercent val="0"/>
          <c:showBubbleSize val="0"/>
        </c:dLbls>
        <c:marker val="1"/>
        <c:smooth val="0"/>
        <c:axId val="390136960"/>
        <c:axId val="390138880"/>
      </c:lineChart>
      <c:catAx>
        <c:axId val="390136960"/>
        <c:scaling>
          <c:orientation val="minMax"/>
        </c:scaling>
        <c:delete val="0"/>
        <c:axPos val="b"/>
        <c:numFmt formatCode="General" sourceLinked="0"/>
        <c:majorTickMark val="none"/>
        <c:minorTickMark val="none"/>
        <c:tickLblPos val="nextTo"/>
        <c:crossAx val="390138880"/>
        <c:crosses val="autoZero"/>
        <c:auto val="1"/>
        <c:lblAlgn val="ctr"/>
        <c:lblOffset val="100"/>
        <c:noMultiLvlLbl val="0"/>
      </c:catAx>
      <c:valAx>
        <c:axId val="390138880"/>
        <c:scaling>
          <c:orientation val="minMax"/>
          <c:max val="1"/>
          <c:min val="0"/>
        </c:scaling>
        <c:delete val="0"/>
        <c:axPos val="l"/>
        <c:numFmt formatCode="0%" sourceLinked="1"/>
        <c:majorTickMark val="none"/>
        <c:minorTickMark val="none"/>
        <c:tickLblPos val="nextTo"/>
        <c:crossAx val="3901369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Comportamiento Ambiental</a:t>
            </a:r>
          </a:p>
        </c:rich>
      </c:tx>
      <c:layout>
        <c:manualLayout>
          <c:xMode val="edge"/>
          <c:yMode val="edge"/>
          <c:x val="0.25265018716631504"/>
          <c:y val="1.2059119626635376E-2"/>
        </c:manualLayout>
      </c:layout>
      <c:overlay val="0"/>
    </c:title>
    <c:autoTitleDeleted val="0"/>
    <c:plotArea>
      <c:layout>
        <c:manualLayout>
          <c:layoutTarget val="inner"/>
          <c:xMode val="edge"/>
          <c:yMode val="edge"/>
          <c:x val="6.3800226417858194E-2"/>
          <c:y val="0.22869341562664536"/>
          <c:w val="0.91779706542011263"/>
          <c:h val="0.60125260391401936"/>
        </c:manualLayout>
      </c:layout>
      <c:barChart>
        <c:barDir val="col"/>
        <c:grouping val="clustered"/>
        <c:varyColors val="0"/>
        <c:ser>
          <c:idx val="1"/>
          <c:order val="1"/>
          <c:tx>
            <c:v>ICA</c:v>
          </c:tx>
          <c:spPr>
            <a:solidFill>
              <a:srgbClr val="00B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AMBIENTAL'!$K$5:$V$5</c:f>
              <c:numCache>
                <c:formatCode>0%</c:formatCode>
                <c:ptCount val="12"/>
                <c:pt idx="0">
                  <c:v>1</c:v>
                </c:pt>
                <c:pt idx="1">
                  <c:v>1</c:v>
                </c:pt>
                <c:pt idx="2">
                  <c:v>0.8571428571428571</c:v>
                </c:pt>
                <c:pt idx="3">
                  <c:v>0.8571428571428571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D85C-464D-BC4E-AE9F27E30A80}"/>
            </c:ext>
          </c:extLst>
        </c:ser>
        <c:dLbls>
          <c:dLblPos val="outEnd"/>
          <c:showLegendKey val="0"/>
          <c:showVal val="1"/>
          <c:showCatName val="0"/>
          <c:showSerName val="0"/>
          <c:showPercent val="0"/>
          <c:showBubbleSize val="0"/>
        </c:dLbls>
        <c:gapWidth val="75"/>
        <c:overlap val="-25"/>
        <c:axId val="328764032"/>
        <c:axId val="328766208"/>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AMBIENTAL'!$K$4:$V$4</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D85C-464D-BC4E-AE9F27E30A80}"/>
            </c:ext>
          </c:extLst>
        </c:ser>
        <c:dLbls>
          <c:showLegendKey val="0"/>
          <c:showVal val="0"/>
          <c:showCatName val="0"/>
          <c:showSerName val="0"/>
          <c:showPercent val="0"/>
          <c:showBubbleSize val="0"/>
        </c:dLbls>
        <c:marker val="1"/>
        <c:smooth val="0"/>
        <c:axId val="328764032"/>
        <c:axId val="328766208"/>
      </c:lineChart>
      <c:catAx>
        <c:axId val="328764032"/>
        <c:scaling>
          <c:orientation val="minMax"/>
        </c:scaling>
        <c:delete val="0"/>
        <c:axPos val="b"/>
        <c:numFmt formatCode="General" sourceLinked="0"/>
        <c:majorTickMark val="none"/>
        <c:minorTickMark val="none"/>
        <c:tickLblPos val="nextTo"/>
        <c:crossAx val="328766208"/>
        <c:crosses val="autoZero"/>
        <c:auto val="1"/>
        <c:lblAlgn val="ctr"/>
        <c:lblOffset val="100"/>
        <c:noMultiLvlLbl val="0"/>
      </c:catAx>
      <c:valAx>
        <c:axId val="328766208"/>
        <c:scaling>
          <c:orientation val="minMax"/>
          <c:max val="1"/>
          <c:min val="0"/>
        </c:scaling>
        <c:delete val="0"/>
        <c:axPos val="l"/>
        <c:numFmt formatCode="0%" sourceLinked="1"/>
        <c:majorTickMark val="none"/>
        <c:minorTickMark val="none"/>
        <c:tickLblPos val="nextTo"/>
        <c:crossAx val="32876403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Gestión Ambiental</a:t>
            </a:r>
          </a:p>
        </c:rich>
      </c:tx>
      <c:layout>
        <c:manualLayout>
          <c:xMode val="edge"/>
          <c:yMode val="edge"/>
          <c:x val="0.346467492211462"/>
          <c:y val="1.1739976668524344E-2"/>
        </c:manualLayout>
      </c:layout>
      <c:overlay val="0"/>
    </c:title>
    <c:autoTitleDeleted val="0"/>
    <c:plotArea>
      <c:layout/>
      <c:barChart>
        <c:barDir val="col"/>
        <c:grouping val="clustered"/>
        <c:varyColors val="0"/>
        <c:ser>
          <c:idx val="1"/>
          <c:order val="1"/>
          <c:tx>
            <c:v>ICA</c:v>
          </c:tx>
          <c:spPr>
            <a:solidFill>
              <a:srgbClr val="0070C0">
                <a:alpha val="65000"/>
              </a:srgbClr>
            </a:solidFill>
            <a:ln w="12700">
              <a:solidFill>
                <a:schemeClr val="tx1"/>
              </a:solidFill>
            </a:ln>
          </c:spPr>
          <c:invertIfNegative val="0"/>
          <c:dLbls>
            <c:dLbl>
              <c:idx val="3"/>
              <c:layout>
                <c:manualLayout>
                  <c:x val="-3.344575408127081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7D1-4A99-BEA2-BE18E6AAAB23}"/>
                </c:ext>
              </c:extLst>
            </c:dLbl>
            <c:dLbl>
              <c:idx val="4"/>
              <c:layout>
                <c:manualLayout>
                  <c:x val="-1.6722877040635407E-3"/>
                  <c:y val="-3.4025980845784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7D1-4A99-BEA2-BE18E6AAAB23}"/>
                </c:ext>
              </c:extLst>
            </c:dLbl>
            <c:dLbl>
              <c:idx val="10"/>
              <c:layout>
                <c:manualLayout>
                  <c:x val="-5.016863112190744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7D1-4A99-BEA2-BE18E6AAAB23}"/>
                </c:ext>
              </c:extLst>
            </c:dLbl>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AMBIENTAL'!$K$22:$V$22</c:f>
              <c:numCache>
                <c:formatCode>0%</c:formatCode>
                <c:ptCount val="12"/>
                <c:pt idx="0">
                  <c:v>1</c:v>
                </c:pt>
                <c:pt idx="1">
                  <c:v>1</c:v>
                </c:pt>
                <c:pt idx="2">
                  <c:v>0.75</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A290-4CDC-835E-FD22627C89EB}"/>
            </c:ext>
          </c:extLst>
        </c:ser>
        <c:dLbls>
          <c:dLblPos val="outEnd"/>
          <c:showLegendKey val="0"/>
          <c:showVal val="1"/>
          <c:showCatName val="0"/>
          <c:showSerName val="0"/>
          <c:showPercent val="0"/>
          <c:showBubbleSize val="0"/>
        </c:dLbls>
        <c:gapWidth val="75"/>
        <c:overlap val="-25"/>
        <c:axId val="379068416"/>
        <c:axId val="379070336"/>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AMBIENTAL'!$K$21:$V$21</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A290-4CDC-835E-FD22627C89EB}"/>
            </c:ext>
          </c:extLst>
        </c:ser>
        <c:dLbls>
          <c:showLegendKey val="0"/>
          <c:showVal val="0"/>
          <c:showCatName val="0"/>
          <c:showSerName val="0"/>
          <c:showPercent val="0"/>
          <c:showBubbleSize val="0"/>
        </c:dLbls>
        <c:marker val="1"/>
        <c:smooth val="0"/>
        <c:axId val="379068416"/>
        <c:axId val="379070336"/>
      </c:lineChart>
      <c:catAx>
        <c:axId val="379068416"/>
        <c:scaling>
          <c:orientation val="minMax"/>
        </c:scaling>
        <c:delete val="0"/>
        <c:axPos val="b"/>
        <c:numFmt formatCode="General" sourceLinked="0"/>
        <c:majorTickMark val="none"/>
        <c:minorTickMark val="none"/>
        <c:tickLblPos val="nextTo"/>
        <c:crossAx val="379070336"/>
        <c:crosses val="autoZero"/>
        <c:auto val="1"/>
        <c:lblAlgn val="ctr"/>
        <c:lblOffset val="100"/>
        <c:noMultiLvlLbl val="0"/>
      </c:catAx>
      <c:valAx>
        <c:axId val="379070336"/>
        <c:scaling>
          <c:orientation val="minMax"/>
          <c:max val="1"/>
          <c:min val="0"/>
        </c:scaling>
        <c:delete val="0"/>
        <c:axPos val="l"/>
        <c:numFmt formatCode="0%" sourceLinked="1"/>
        <c:majorTickMark val="none"/>
        <c:minorTickMark val="none"/>
        <c:tickLblPos val="nextTo"/>
        <c:crossAx val="3790684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O"/>
              <a:t>AGUA EXTRAÍDA 2020</a:t>
            </a:r>
          </a:p>
        </c:rich>
      </c:tx>
      <c:overlay val="0"/>
      <c:spPr>
        <a:noFill/>
        <a:ln>
          <a:noFill/>
        </a:ln>
        <a:effectLst/>
      </c:spPr>
    </c:title>
    <c:autoTitleDeleted val="0"/>
    <c:plotArea>
      <c:layout>
        <c:manualLayout>
          <c:layoutTarget val="inner"/>
          <c:xMode val="edge"/>
          <c:yMode val="edge"/>
          <c:x val="0.15721101643116528"/>
          <c:y val="0.26987878787878788"/>
          <c:w val="0.76972962283824109"/>
          <c:h val="0.63108041040324503"/>
        </c:manualLayout>
      </c:layout>
      <c:lineChart>
        <c:grouping val="standard"/>
        <c:varyColors val="0"/>
        <c:ser>
          <c:idx val="0"/>
          <c:order val="0"/>
          <c:tx>
            <c:v>M3 Mes</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AGUA!$D$4:$D$14</c:f>
              <c:numCache>
                <c:formatCode>_(* #,##0_);_(* \(#,##0\);_(* "-"??_);_(@_)</c:formatCode>
                <c:ptCount val="11"/>
                <c:pt idx="0">
                  <c:v>3898</c:v>
                </c:pt>
                <c:pt idx="1">
                  <c:v>3373</c:v>
                </c:pt>
                <c:pt idx="2">
                  <c:v>4895</c:v>
                </c:pt>
                <c:pt idx="3">
                  <c:v>5084</c:v>
                </c:pt>
                <c:pt idx="4">
                  <c:v>5144</c:v>
                </c:pt>
                <c:pt idx="5">
                  <c:v>3890</c:v>
                </c:pt>
                <c:pt idx="6">
                  <c:v>4477</c:v>
                </c:pt>
                <c:pt idx="7">
                  <c:v>4064</c:v>
                </c:pt>
              </c:numCache>
            </c:numRef>
          </c:val>
          <c:smooth val="0"/>
          <c:extLst xmlns:c16r2="http://schemas.microsoft.com/office/drawing/2015/06/chart">
            <c:ext xmlns:c16="http://schemas.microsoft.com/office/drawing/2014/chart" uri="{C3380CC4-5D6E-409C-BE32-E72D297353CC}">
              <c16:uniqueId val="{00000000-8A14-475C-BD62-A82817FC617A}"/>
            </c:ext>
          </c:extLst>
        </c:ser>
        <c:dLbls>
          <c:showLegendKey val="0"/>
          <c:showVal val="0"/>
          <c:showCatName val="0"/>
          <c:showSerName val="0"/>
          <c:showPercent val="0"/>
          <c:showBubbleSize val="0"/>
        </c:dLbls>
        <c:marker val="1"/>
        <c:smooth val="0"/>
        <c:axId val="378716928"/>
        <c:axId val="378718848"/>
      </c:lineChart>
      <c:catAx>
        <c:axId val="3787169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378718848"/>
        <c:crosses val="autoZero"/>
        <c:auto val="1"/>
        <c:lblAlgn val="ctr"/>
        <c:lblOffset val="100"/>
        <c:noMultiLvlLbl val="0"/>
      </c:catAx>
      <c:valAx>
        <c:axId val="378718848"/>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7871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Consumo en planta / Ton B100</a:t>
            </a:r>
          </a:p>
        </c:rich>
      </c:tx>
      <c:overlay val="0"/>
      <c:spPr>
        <a:noFill/>
        <a:ln>
          <a:noFill/>
        </a:ln>
        <a:effectLst/>
      </c:spPr>
    </c:title>
    <c:autoTitleDeleted val="0"/>
    <c:plotArea>
      <c:layout/>
      <c:lineChart>
        <c:grouping val="standard"/>
        <c:varyColors val="0"/>
        <c:ser>
          <c:idx val="0"/>
          <c:order val="0"/>
          <c:tx>
            <c:v>M3/Ton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AGUA!$E$4:$E$14</c:f>
              <c:numCache>
                <c:formatCode>_(* #,##0_);_(* \(#,##0\);_(* "-"??_);_(@_)</c:formatCode>
                <c:ptCount val="11"/>
                <c:pt idx="0">
                  <c:v>3435</c:v>
                </c:pt>
                <c:pt idx="1">
                  <c:v>3250</c:v>
                </c:pt>
                <c:pt idx="2">
                  <c:v>3892</c:v>
                </c:pt>
                <c:pt idx="3">
                  <c:v>3792</c:v>
                </c:pt>
                <c:pt idx="4">
                  <c:v>3427</c:v>
                </c:pt>
                <c:pt idx="5">
                  <c:v>3034</c:v>
                </c:pt>
                <c:pt idx="6">
                  <c:v>3201</c:v>
                </c:pt>
                <c:pt idx="7">
                  <c:v>3249</c:v>
                </c:pt>
              </c:numCache>
            </c:numRef>
          </c:val>
          <c:smooth val="0"/>
          <c:extLst xmlns:c16r2="http://schemas.microsoft.com/office/drawing/2015/06/chart">
            <c:ext xmlns:c16="http://schemas.microsoft.com/office/drawing/2014/chart" uri="{C3380CC4-5D6E-409C-BE32-E72D297353CC}">
              <c16:uniqueId val="{00000000-EF5B-4EA4-9677-C3B169A49BD6}"/>
            </c:ext>
          </c:extLst>
        </c:ser>
        <c:dLbls>
          <c:showLegendKey val="0"/>
          <c:showVal val="0"/>
          <c:showCatName val="0"/>
          <c:showSerName val="0"/>
          <c:showPercent val="0"/>
          <c:showBubbleSize val="0"/>
        </c:dLbls>
        <c:marker val="1"/>
        <c:smooth val="0"/>
        <c:axId val="378731136"/>
        <c:axId val="379269888"/>
      </c:lineChart>
      <c:catAx>
        <c:axId val="378731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79269888"/>
        <c:crosses val="autoZero"/>
        <c:auto val="1"/>
        <c:lblAlgn val="ctr"/>
        <c:lblOffset val="100"/>
        <c:noMultiLvlLbl val="0"/>
      </c:catAx>
      <c:valAx>
        <c:axId val="379269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787311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314739</xdr:colOff>
      <xdr:row>5</xdr:row>
      <xdr:rowOff>38978</xdr:rowOff>
    </xdr:from>
    <xdr:ext cx="1739348" cy="36516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xmlns=""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𝐈𝐂𝐀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twoCellAnchor>
    <xdr:from>
      <xdr:col>21</xdr:col>
      <xdr:colOff>65947</xdr:colOff>
      <xdr:row>0</xdr:row>
      <xdr:rowOff>45335</xdr:rowOff>
    </xdr:from>
    <xdr:to>
      <xdr:col>27</xdr:col>
      <xdr:colOff>74544</xdr:colOff>
      <xdr:row>8</xdr:row>
      <xdr:rowOff>1</xdr:rowOff>
    </xdr:to>
    <xdr:graphicFrame macro="">
      <xdr:nvGraphicFramePr>
        <xdr:cNvPr id="4" name="3 Gráfico">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306457</xdr:colOff>
      <xdr:row>6</xdr:row>
      <xdr:rowOff>59280</xdr:rowOff>
    </xdr:from>
    <xdr:ext cx="1747630" cy="365165"/>
    <mc:AlternateContent xmlns:mc="http://schemas.openxmlformats.org/markup-compatibility/2006" xmlns:a14="http://schemas.microsoft.com/office/drawing/2010/main">
      <mc:Choice Requires="a14">
        <xdr:sp macro="" textlink="">
          <xdr:nvSpPr>
            <xdr:cNvPr id="6" name="5 CuadroTexto">
              <a:extLst>
                <a:ext uri="{FF2B5EF4-FFF2-40B4-BE49-F238E27FC236}">
                  <a16:creationId xmlns:a16="http://schemas.microsoft.com/office/drawing/2014/main" xmlns=""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oneCellAnchor>
    <xdr:from>
      <xdr:col>3</xdr:col>
      <xdr:colOff>302073</xdr:colOff>
      <xdr:row>7</xdr:row>
      <xdr:rowOff>97928</xdr:rowOff>
    </xdr:from>
    <xdr:ext cx="1743732" cy="389145"/>
    <mc:AlternateContent xmlns:mc="http://schemas.openxmlformats.org/markup-compatibility/2006" xmlns:a14="http://schemas.microsoft.com/office/drawing/2010/main">
      <mc:Choice Requires="a14">
        <xdr:sp macro="" textlink="">
          <xdr:nvSpPr>
            <xdr:cNvPr id="7" name="6 CuadroTexto">
              <a:extLst>
                <a:ext uri="{FF2B5EF4-FFF2-40B4-BE49-F238E27FC236}">
                  <a16:creationId xmlns:a16="http://schemas.microsoft.com/office/drawing/2014/main" xmlns=""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14:m>
                <m:oMath xmlns:m="http://schemas.openxmlformats.org/officeDocument/2006/math">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m:rPr>
                          <m:nor/>
                        </m:rPr>
                        <a:rPr lang="es-CO" sz="1200">
                          <a:solidFill>
                            <a:schemeClr val="tx1"/>
                          </a:solidFill>
                          <a:effectLst/>
                          <a:latin typeface="+mn-lt"/>
                          <a:ea typeface="+mn-ea"/>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IGA</m:t>
                      </m:r>
                      <m:r>
                        <m:rPr>
                          <m:nor/>
                        </m:rPr>
                        <a:rPr lang="es-CO" sz="1200" b="0" i="0">
                          <a:solidFill>
                            <a:schemeClr val="tx1"/>
                          </a:solidFill>
                          <a:effectLst/>
                          <a:latin typeface="Cambria Math" panose="02040503050406030204" pitchFamily="18" charset="0"/>
                          <a:ea typeface="Cambria Math" panose="02040503050406030204" pitchFamily="18" charset="0"/>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ICA</m:t>
                      </m:r>
                      <m:r>
                        <m:rPr>
                          <m:nor/>
                        </m:rPr>
                        <a:rPr lang="es-CO" sz="1200">
                          <a:solidFill>
                            <a:schemeClr val="tx1"/>
                          </a:solidFill>
                          <a:effectLst/>
                          <a:latin typeface="+mn-lt"/>
                          <a:ea typeface="+mn-ea"/>
                          <a:cs typeface="+mn-cs"/>
                        </a:rPr>
                        <m:t>)</m:t>
                      </m:r>
                      <m:r>
                        <m:rPr>
                          <m:nor/>
                        </m:rPr>
                        <a:rPr lang="es-CO" sz="1200">
                          <a:effectLst/>
                        </a:rPr>
                        <m:t> </m:t>
                      </m:r>
                    </m:num>
                    <m:den>
                      <m:r>
                        <a:rPr lang="es-CO" sz="1200" b="0" i="1">
                          <a:effectLst/>
                          <a:latin typeface="Cambria Math"/>
                        </a:rPr>
                        <m:t>2</m:t>
                      </m:r>
                      <m:r>
                        <a:rPr lang="es-CO" sz="1200" b="0" i="1">
                          <a:latin typeface="Cambria Math"/>
                        </a:rPr>
                        <m:t> </m:t>
                      </m:r>
                    </m:den>
                  </m:f>
                </m:oMath>
              </a14:m>
              <a:r>
                <a:rPr lang="es-CO" sz="1100"/>
                <a:t> </a:t>
              </a:r>
            </a:p>
          </xdr:txBody>
        </xdr:sp>
      </mc:Choice>
      <mc:Fallback xmlns="">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i="0">
                  <a:solidFill>
                    <a:schemeClr val="tx1"/>
                  </a:solidFill>
                  <a:effectLst/>
                  <a:latin typeface="+mn-lt"/>
                  <a:ea typeface="+mn-ea"/>
                  <a:cs typeface="+mn-cs"/>
                </a:rPr>
                <a:t>"(</a:t>
              </a:r>
              <a:r>
                <a:rPr lang="es-CO" sz="1200" b="0" i="0">
                  <a:solidFill>
                    <a:schemeClr val="tx1"/>
                  </a:solidFill>
                  <a:effectLst/>
                  <a:latin typeface="Cambria Math" panose="02040503050406030204" pitchFamily="18" charset="0"/>
                  <a:ea typeface="Cambria Math" panose="02040503050406030204" pitchFamily="18" charset="0"/>
                  <a:cs typeface="+mn-cs"/>
                </a:rPr>
                <a:t>IGA+ICA</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911678</xdr:colOff>
      <xdr:row>4</xdr:row>
      <xdr:rowOff>75401</xdr:rowOff>
    </xdr:from>
    <xdr:ext cx="1565681" cy="350423"/>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xmlns=""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14:m>
                <m:oMath xmlns:m="http://schemas.openxmlformats.org/officeDocument/2006/math">
                  <m:r>
                    <a:rPr lang="es-CO" sz="1100" b="1" i="0">
                      <a:latin typeface="Cambria Math"/>
                    </a:rPr>
                    <m:t>𝐈𝐂𝐀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oneCellAnchor>
    <xdr:from>
      <xdr:col>4</xdr:col>
      <xdr:colOff>935692</xdr:colOff>
      <xdr:row>21</xdr:row>
      <xdr:rowOff>82178</xdr:rowOff>
    </xdr:from>
    <xdr:ext cx="1565681" cy="365165"/>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xmlns=""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twoCellAnchor>
    <xdr:from>
      <xdr:col>23</xdr:col>
      <xdr:colOff>160617</xdr:colOff>
      <xdr:row>1</xdr:row>
      <xdr:rowOff>208560</xdr:rowOff>
    </xdr:from>
    <xdr:to>
      <xdr:col>30</xdr:col>
      <xdr:colOff>961926</xdr:colOff>
      <xdr:row>13</xdr:row>
      <xdr:rowOff>68036</xdr:rowOff>
    </xdr:to>
    <xdr:graphicFrame macro="">
      <xdr:nvGraphicFramePr>
        <xdr:cNvPr id="4" name="3 Gráfico">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637131</xdr:colOff>
      <xdr:row>19</xdr:row>
      <xdr:rowOff>59232</xdr:rowOff>
    </xdr:from>
    <xdr:to>
      <xdr:col>31</xdr:col>
      <xdr:colOff>434625</xdr:colOff>
      <xdr:row>29</xdr:row>
      <xdr:rowOff>335459</xdr:rowOff>
    </xdr:to>
    <xdr:graphicFrame macro="">
      <xdr:nvGraphicFramePr>
        <xdr:cNvPr id="7" name="6 Gráfico">
          <a:extLst>
            <a:ext uri="{FF2B5EF4-FFF2-40B4-BE49-F238E27FC236}">
              <a16:creationId xmlns:a16="http://schemas.microsoft.com/office/drawing/2014/main" xmlns=""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6</xdr:row>
      <xdr:rowOff>9525</xdr:rowOff>
    </xdr:from>
    <xdr:to>
      <xdr:col>8</xdr:col>
      <xdr:colOff>657225</xdr:colOff>
      <xdr:row>14</xdr:row>
      <xdr:rowOff>123825</xdr:rowOff>
    </xdr:to>
    <xdr:graphicFrame macro="">
      <xdr:nvGraphicFramePr>
        <xdr:cNvPr id="2" name="Gráfico 1">
          <a:extLst>
            <a:ext uri="{FF2B5EF4-FFF2-40B4-BE49-F238E27FC236}">
              <a16:creationId xmlns:a16="http://schemas.microsoft.com/office/drawing/2014/main" xmlns="" id="{799F59A0-EA61-45C4-A7C7-09B376F8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4</xdr:row>
      <xdr:rowOff>47624</xdr:rowOff>
    </xdr:from>
    <xdr:to>
      <xdr:col>12</xdr:col>
      <xdr:colOff>1000125</xdr:colOff>
      <xdr:row>12</xdr:row>
      <xdr:rowOff>171450</xdr:rowOff>
    </xdr:to>
    <xdr:graphicFrame macro="">
      <xdr:nvGraphicFramePr>
        <xdr:cNvPr id="3" name="Gráfico 2">
          <a:extLst>
            <a:ext uri="{FF2B5EF4-FFF2-40B4-BE49-F238E27FC236}">
              <a16:creationId xmlns:a16="http://schemas.microsoft.com/office/drawing/2014/main" xmlns="" id="{E0F238FB-BB29-4172-A13A-C6620A674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A10" zoomScaleNormal="100" workbookViewId="0">
      <selection activeCell="G10" sqref="G10"/>
    </sheetView>
  </sheetViews>
  <sheetFormatPr baseColWidth="10" defaultRowHeight="15"/>
  <cols>
    <col min="1" max="1" width="11.42578125" style="2"/>
    <col min="2" max="7" width="9.85546875" style="2" customWidth="1"/>
    <col min="8" max="8" width="105.5703125" style="2" customWidth="1"/>
    <col min="9" max="16384" width="11.42578125" style="2"/>
  </cols>
  <sheetData>
    <row r="1" spans="1:8" ht="31.5" customHeight="1">
      <c r="A1" s="225" t="s">
        <v>156</v>
      </c>
      <c r="B1" s="225"/>
      <c r="C1" s="225"/>
      <c r="D1" s="225"/>
      <c r="E1" s="225"/>
      <c r="F1" s="225"/>
      <c r="G1" s="225"/>
      <c r="H1" s="225"/>
    </row>
    <row r="2" spans="1:8" ht="21.75" customHeight="1">
      <c r="A2" s="183" t="s">
        <v>56</v>
      </c>
      <c r="B2" s="184" t="s">
        <v>109</v>
      </c>
      <c r="C2" s="184" t="s">
        <v>95</v>
      </c>
      <c r="D2" s="185" t="s">
        <v>110</v>
      </c>
      <c r="E2" s="185" t="s">
        <v>95</v>
      </c>
      <c r="F2" s="186" t="s">
        <v>97</v>
      </c>
      <c r="G2" s="186" t="s">
        <v>95</v>
      </c>
      <c r="H2" s="183" t="s">
        <v>111</v>
      </c>
    </row>
    <row r="3" spans="1:8" s="43" customFormat="1" ht="204">
      <c r="A3" s="187" t="s">
        <v>80</v>
      </c>
      <c r="B3" s="188">
        <f>EDA!J6</f>
        <v>1</v>
      </c>
      <c r="C3" s="188">
        <f>EDA!H6</f>
        <v>0.8</v>
      </c>
      <c r="D3" s="188">
        <f>EDA!J7</f>
        <v>1</v>
      </c>
      <c r="E3" s="189">
        <f>EDA!H7</f>
        <v>0.8</v>
      </c>
      <c r="F3" s="188">
        <f>EDA!J8</f>
        <v>1</v>
      </c>
      <c r="G3" s="189">
        <f>EDA!H8</f>
        <v>0.8</v>
      </c>
      <c r="H3" s="116" t="s">
        <v>173</v>
      </c>
    </row>
    <row r="4" spans="1:8" ht="204">
      <c r="A4" s="187" t="s">
        <v>79</v>
      </c>
      <c r="B4" s="188">
        <f>EDA!K6</f>
        <v>1</v>
      </c>
      <c r="C4" s="188">
        <f>EDA!H6</f>
        <v>0.8</v>
      </c>
      <c r="D4" s="188">
        <f>EDA!K7</f>
        <v>1</v>
      </c>
      <c r="E4" s="189">
        <f>EDA!H7</f>
        <v>0.8</v>
      </c>
      <c r="F4" s="188">
        <f>EDA!K8</f>
        <v>1</v>
      </c>
      <c r="G4" s="189">
        <f>EDA!H8</f>
        <v>0.8</v>
      </c>
      <c r="H4" s="116" t="s">
        <v>172</v>
      </c>
    </row>
    <row r="5" spans="1:8" ht="216.75">
      <c r="A5" s="187" t="s">
        <v>81</v>
      </c>
      <c r="B5" s="188">
        <f>EDA!L6</f>
        <v>0.8571428571428571</v>
      </c>
      <c r="C5" s="188">
        <f>EDA!H6</f>
        <v>0.8</v>
      </c>
      <c r="D5" s="188">
        <f>EDA!L7</f>
        <v>0.75</v>
      </c>
      <c r="E5" s="189">
        <f>EDA!H7</f>
        <v>0.8</v>
      </c>
      <c r="F5" s="188">
        <f>EDA!L8</f>
        <v>0.8035714285714286</v>
      </c>
      <c r="G5" s="189">
        <f>EDA!H8</f>
        <v>0.8</v>
      </c>
      <c r="H5" s="116" t="s">
        <v>174</v>
      </c>
    </row>
    <row r="6" spans="1:8" ht="216.75">
      <c r="A6" s="187" t="s">
        <v>82</v>
      </c>
      <c r="B6" s="188">
        <f>EDA!M6</f>
        <v>0.8571428571428571</v>
      </c>
      <c r="C6" s="188">
        <f>EDA!H6</f>
        <v>0.8</v>
      </c>
      <c r="D6" s="188">
        <f>EDA!M7</f>
        <v>1</v>
      </c>
      <c r="E6" s="189">
        <f>EDA!H7</f>
        <v>0.8</v>
      </c>
      <c r="F6" s="188">
        <f>EDA!M8</f>
        <v>0.9285714285714286</v>
      </c>
      <c r="G6" s="189">
        <f>EDA!H8</f>
        <v>0.8</v>
      </c>
      <c r="H6" s="116" t="s">
        <v>175</v>
      </c>
    </row>
    <row r="7" spans="1:8" ht="216.75">
      <c r="A7" s="187" t="s">
        <v>83</v>
      </c>
      <c r="B7" s="188">
        <f>EDA!N6</f>
        <v>1</v>
      </c>
      <c r="C7" s="188">
        <f>EDA!H6</f>
        <v>0.8</v>
      </c>
      <c r="D7" s="188">
        <f>EDA!N7</f>
        <v>1</v>
      </c>
      <c r="E7" s="189">
        <f>EDA!H7</f>
        <v>0.8</v>
      </c>
      <c r="F7" s="188">
        <f>EDA!N8</f>
        <v>1</v>
      </c>
      <c r="G7" s="189">
        <f>EDA!H8</f>
        <v>0.8</v>
      </c>
      <c r="H7" s="116" t="s">
        <v>176</v>
      </c>
    </row>
    <row r="8" spans="1:8" ht="216.75">
      <c r="A8" s="187" t="s">
        <v>84</v>
      </c>
      <c r="B8" s="188">
        <f>EDA!O6</f>
        <v>1</v>
      </c>
      <c r="C8" s="188">
        <f>EDA!H6</f>
        <v>0.8</v>
      </c>
      <c r="D8" s="188">
        <f>EDA!O7</f>
        <v>1</v>
      </c>
      <c r="E8" s="189">
        <f>EDA!H7</f>
        <v>0.8</v>
      </c>
      <c r="F8" s="188">
        <f>EDA!O8</f>
        <v>1</v>
      </c>
      <c r="G8" s="189">
        <f>EDA!H8</f>
        <v>0.8</v>
      </c>
      <c r="H8" s="116" t="s">
        <v>178</v>
      </c>
    </row>
    <row r="9" spans="1:8" ht="216.75">
      <c r="A9" s="187" t="s">
        <v>85</v>
      </c>
      <c r="B9" s="188">
        <f>EDA!P6</f>
        <v>1</v>
      </c>
      <c r="C9" s="188">
        <f>EDA!H6</f>
        <v>0.8</v>
      </c>
      <c r="D9" s="188">
        <f>EDA!P7</f>
        <v>1</v>
      </c>
      <c r="E9" s="189">
        <f>EDA!H7</f>
        <v>0.8</v>
      </c>
      <c r="F9" s="188">
        <f>EDA!P8</f>
        <v>1</v>
      </c>
      <c r="G9" s="189">
        <f>EDA!H8</f>
        <v>0.8</v>
      </c>
      <c r="H9" s="116" t="s">
        <v>177</v>
      </c>
    </row>
    <row r="10" spans="1:8" ht="293.25">
      <c r="A10" s="187" t="s">
        <v>86</v>
      </c>
      <c r="B10" s="188">
        <f>EDA!Q6</f>
        <v>1</v>
      </c>
      <c r="C10" s="188">
        <f>EDA!H6</f>
        <v>0.8</v>
      </c>
      <c r="D10" s="188">
        <f>EDA!Q7</f>
        <v>1</v>
      </c>
      <c r="E10" s="189">
        <f>EDA!H7</f>
        <v>0.8</v>
      </c>
      <c r="F10" s="188">
        <f>EDA!Q8</f>
        <v>1</v>
      </c>
      <c r="G10" s="189">
        <f>EDA!H8</f>
        <v>0.8</v>
      </c>
      <c r="H10" s="116" t="s">
        <v>179</v>
      </c>
    </row>
    <row r="11" spans="1:8">
      <c r="A11" s="187" t="s">
        <v>87</v>
      </c>
      <c r="B11" s="188">
        <f>EDA!R6</f>
        <v>0</v>
      </c>
      <c r="C11" s="188">
        <f>EDA!H6</f>
        <v>0.8</v>
      </c>
      <c r="D11" s="188">
        <f>EDA!R7</f>
        <v>0</v>
      </c>
      <c r="E11" s="189">
        <f>EDA!H7</f>
        <v>0.8</v>
      </c>
      <c r="F11" s="188">
        <f>EDA!R8</f>
        <v>0</v>
      </c>
      <c r="G11" s="189">
        <f>EDA!H8</f>
        <v>0.8</v>
      </c>
      <c r="H11" s="116"/>
    </row>
    <row r="12" spans="1:8">
      <c r="A12" s="187" t="s">
        <v>88</v>
      </c>
      <c r="B12" s="188">
        <f>EDA!S6</f>
        <v>0</v>
      </c>
      <c r="C12" s="188">
        <f>EDA!H6</f>
        <v>0.8</v>
      </c>
      <c r="D12" s="188">
        <f>EDA!S7</f>
        <v>0</v>
      </c>
      <c r="E12" s="189">
        <f>EDA!H7</f>
        <v>0.8</v>
      </c>
      <c r="F12" s="188">
        <f>EDA!S8</f>
        <v>0</v>
      </c>
      <c r="G12" s="189">
        <f>EDA!H8</f>
        <v>0.8</v>
      </c>
      <c r="H12" s="116"/>
    </row>
    <row r="13" spans="1:8">
      <c r="A13" s="187" t="s">
        <v>89</v>
      </c>
      <c r="B13" s="188">
        <f>EDA!T6</f>
        <v>0</v>
      </c>
      <c r="C13" s="188">
        <f>EDA!H6</f>
        <v>0.8</v>
      </c>
      <c r="D13" s="188">
        <f>EDA!T7</f>
        <v>0</v>
      </c>
      <c r="E13" s="189">
        <f>EDA!H7</f>
        <v>0.8</v>
      </c>
      <c r="F13" s="188">
        <f>EDA!T8</f>
        <v>0</v>
      </c>
      <c r="G13" s="189">
        <f>EDA!H8</f>
        <v>0.8</v>
      </c>
      <c r="H13" s="116"/>
    </row>
    <row r="14" spans="1:8">
      <c r="A14" s="187" t="s">
        <v>90</v>
      </c>
      <c r="B14" s="188">
        <f>EDA!U6</f>
        <v>0</v>
      </c>
      <c r="C14" s="188">
        <f>EDA!H6</f>
        <v>0.8</v>
      </c>
      <c r="D14" s="188">
        <f>EDA!U7</f>
        <v>0</v>
      </c>
      <c r="E14" s="189">
        <f>EDA!H7</f>
        <v>0.8</v>
      </c>
      <c r="F14" s="188">
        <f>EDA!U8</f>
        <v>0</v>
      </c>
      <c r="G14" s="189">
        <f>EDA!H8</f>
        <v>0.8</v>
      </c>
      <c r="H14" s="116"/>
    </row>
    <row r="17" spans="2:10">
      <c r="B17" s="42"/>
      <c r="C17" s="42"/>
      <c r="D17" s="42"/>
      <c r="E17" s="42"/>
      <c r="F17" s="42"/>
      <c r="G17" s="42"/>
      <c r="H17" s="42"/>
      <c r="I17" s="42"/>
      <c r="J17" s="42"/>
    </row>
  </sheetData>
  <mergeCells count="1">
    <mergeCell ref="A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EL276"/>
  <sheetViews>
    <sheetView view="pageBreakPreview" topLeftCell="F1" zoomScale="115" zoomScaleNormal="85" zoomScaleSheetLayoutView="115" workbookViewId="0">
      <selection activeCell="J8" sqref="J8:Q8"/>
    </sheetView>
  </sheetViews>
  <sheetFormatPr baseColWidth="10" defaultRowHeight="14.25"/>
  <cols>
    <col min="1" max="1" width="19.28515625" style="61" customWidth="1"/>
    <col min="2" max="2" width="5.85546875" style="60" customWidth="1"/>
    <col min="3" max="3" width="18.7109375" style="47" customWidth="1"/>
    <col min="4" max="4" width="35.140625" style="47" customWidth="1"/>
    <col min="5" max="5" width="9.5703125" style="47" bestFit="1" customWidth="1"/>
    <col min="6" max="6" width="13.28515625" style="47" customWidth="1"/>
    <col min="7" max="7" width="3.140625" style="47" customWidth="1"/>
    <col min="8" max="8" width="5.7109375" style="59" bestFit="1" customWidth="1"/>
    <col min="9" max="9" width="16.5703125" style="47" customWidth="1"/>
    <col min="10" max="10" width="9.28515625" style="60" bestFit="1" customWidth="1"/>
    <col min="11" max="11" width="10.85546875" style="60" customWidth="1"/>
    <col min="12" max="18" width="10.85546875" style="60" bestFit="1" customWidth="1"/>
    <col min="19" max="21" width="10.7109375" style="60" bestFit="1" customWidth="1"/>
    <col min="22" max="27" width="15.140625" style="46" customWidth="1"/>
    <col min="28" max="28" width="2.28515625" style="46" customWidth="1"/>
    <col min="29" max="41" width="15.140625" style="46" customWidth="1"/>
    <col min="42" max="52" width="11.42578125" style="46"/>
    <col min="53" max="16384" width="11.42578125" style="47"/>
  </cols>
  <sheetData>
    <row r="1" spans="1:142" s="46" customFormat="1" ht="19.5" customHeight="1">
      <c r="A1" s="226" t="s">
        <v>96</v>
      </c>
      <c r="B1" s="226"/>
      <c r="C1" s="226"/>
      <c r="D1" s="226"/>
      <c r="E1" s="226"/>
      <c r="F1" s="226"/>
      <c r="G1" s="226"/>
      <c r="H1" s="226"/>
      <c r="I1" s="226"/>
      <c r="J1" s="226"/>
      <c r="K1" s="226"/>
      <c r="L1" s="226"/>
      <c r="M1" s="226"/>
      <c r="N1" s="226"/>
      <c r="O1" s="226"/>
      <c r="P1" s="226"/>
      <c r="Q1" s="226"/>
      <c r="R1" s="226"/>
      <c r="S1" s="226"/>
      <c r="T1" s="226"/>
      <c r="U1" s="226"/>
      <c r="V1" s="53"/>
    </row>
    <row r="2" spans="1:142" ht="17.25" customHeight="1">
      <c r="A2" s="226"/>
      <c r="B2" s="226"/>
      <c r="C2" s="226"/>
      <c r="D2" s="226"/>
      <c r="E2" s="226"/>
      <c r="F2" s="226"/>
      <c r="G2" s="226"/>
      <c r="H2" s="226"/>
      <c r="I2" s="226"/>
      <c r="J2" s="226"/>
      <c r="K2" s="226"/>
      <c r="L2" s="226"/>
      <c r="M2" s="226"/>
      <c r="N2" s="226"/>
      <c r="O2" s="226"/>
      <c r="P2" s="226"/>
      <c r="Q2" s="226"/>
      <c r="R2" s="226"/>
      <c r="S2" s="226"/>
      <c r="T2" s="226"/>
      <c r="U2" s="226"/>
      <c r="V2" s="53"/>
    </row>
    <row r="3" spans="1:142" s="46" customFormat="1" ht="17.25" customHeight="1">
      <c r="A3" s="226"/>
      <c r="B3" s="226"/>
      <c r="C3" s="226"/>
      <c r="D3" s="226"/>
      <c r="E3" s="226"/>
      <c r="F3" s="226"/>
      <c r="G3" s="226"/>
      <c r="H3" s="226"/>
      <c r="I3" s="226"/>
      <c r="J3" s="226"/>
      <c r="K3" s="226"/>
      <c r="L3" s="226"/>
      <c r="M3" s="226"/>
      <c r="N3" s="226"/>
      <c r="O3" s="226"/>
      <c r="P3" s="226"/>
      <c r="Q3" s="226"/>
      <c r="R3" s="226"/>
      <c r="S3" s="226"/>
      <c r="T3" s="226"/>
      <c r="U3" s="226"/>
      <c r="V3" s="53"/>
    </row>
    <row r="4" spans="1:142" ht="30">
      <c r="A4" s="190" t="s">
        <v>23</v>
      </c>
      <c r="B4" s="190" t="s">
        <v>6</v>
      </c>
      <c r="C4" s="190" t="s">
        <v>11</v>
      </c>
      <c r="D4" s="190" t="s">
        <v>12</v>
      </c>
      <c r="E4" s="190" t="s">
        <v>13</v>
      </c>
      <c r="F4" s="190" t="s">
        <v>14</v>
      </c>
      <c r="G4" s="230" t="s">
        <v>15</v>
      </c>
      <c r="H4" s="230"/>
      <c r="I4" s="190" t="s">
        <v>16</v>
      </c>
      <c r="J4" s="190" t="s">
        <v>80</v>
      </c>
      <c r="K4" s="190" t="s">
        <v>79</v>
      </c>
      <c r="L4" s="190" t="s">
        <v>81</v>
      </c>
      <c r="M4" s="190" t="s">
        <v>82</v>
      </c>
      <c r="N4" s="190" t="s">
        <v>83</v>
      </c>
      <c r="O4" s="190" t="s">
        <v>84</v>
      </c>
      <c r="P4" s="190" t="s">
        <v>85</v>
      </c>
      <c r="Q4" s="190" t="s">
        <v>86</v>
      </c>
      <c r="R4" s="190" t="s">
        <v>87</v>
      </c>
      <c r="S4" s="190" t="s">
        <v>88</v>
      </c>
      <c r="T4" s="190" t="s">
        <v>89</v>
      </c>
      <c r="U4" s="190" t="s">
        <v>90</v>
      </c>
      <c r="V4" s="53"/>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row>
    <row r="5" spans="1:142" ht="16.5">
      <c r="A5" s="229" t="s">
        <v>95</v>
      </c>
      <c r="B5" s="229"/>
      <c r="C5" s="229"/>
      <c r="D5" s="229"/>
      <c r="E5" s="229"/>
      <c r="F5" s="229"/>
      <c r="G5" s="229"/>
      <c r="H5" s="229"/>
      <c r="I5" s="229"/>
      <c r="J5" s="166">
        <v>0.8</v>
      </c>
      <c r="K5" s="166">
        <v>0.8</v>
      </c>
      <c r="L5" s="166">
        <v>0.8</v>
      </c>
      <c r="M5" s="166">
        <v>0.8</v>
      </c>
      <c r="N5" s="166">
        <v>0.8</v>
      </c>
      <c r="O5" s="166">
        <v>0.8</v>
      </c>
      <c r="P5" s="166">
        <v>0.8</v>
      </c>
      <c r="Q5" s="166">
        <v>0.8</v>
      </c>
      <c r="R5" s="166">
        <v>0.8</v>
      </c>
      <c r="S5" s="166">
        <v>0.8</v>
      </c>
      <c r="T5" s="166">
        <v>0.8</v>
      </c>
      <c r="U5" s="166">
        <v>0.8</v>
      </c>
      <c r="V5" s="53"/>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row>
    <row r="6" spans="1:142" ht="36.75" customHeight="1">
      <c r="A6" s="231" t="s">
        <v>26</v>
      </c>
      <c r="B6" s="231"/>
      <c r="C6" s="192" t="s">
        <v>24</v>
      </c>
      <c r="D6" s="193"/>
      <c r="E6" s="194" t="s">
        <v>94</v>
      </c>
      <c r="F6" s="194" t="s">
        <v>18</v>
      </c>
      <c r="G6" s="194" t="s">
        <v>75</v>
      </c>
      <c r="H6" s="195">
        <v>0.8</v>
      </c>
      <c r="I6" s="194" t="s">
        <v>19</v>
      </c>
      <c r="J6" s="191">
        <f>'BALANCE AMBIENTAL'!K5</f>
        <v>1</v>
      </c>
      <c r="K6" s="191">
        <f>'BALANCE AMBIENTAL'!L5</f>
        <v>1</v>
      </c>
      <c r="L6" s="191">
        <f>'BALANCE AMBIENTAL'!M5</f>
        <v>0.8571428571428571</v>
      </c>
      <c r="M6" s="191">
        <f>'BALANCE AMBIENTAL'!N5</f>
        <v>0.8571428571428571</v>
      </c>
      <c r="N6" s="191">
        <f>'BALANCE AMBIENTAL'!O5</f>
        <v>1</v>
      </c>
      <c r="O6" s="191">
        <f>'BALANCE AMBIENTAL'!P5</f>
        <v>1</v>
      </c>
      <c r="P6" s="191">
        <f>'BALANCE AMBIENTAL'!Q5</f>
        <v>1</v>
      </c>
      <c r="Q6" s="191">
        <f>'BALANCE AMBIENTAL'!R5</f>
        <v>1</v>
      </c>
      <c r="R6" s="191">
        <f>'BALANCE AMBIENTAL'!S5</f>
        <v>0</v>
      </c>
      <c r="S6" s="191">
        <f>'BALANCE AMBIENTAL'!T5</f>
        <v>0</v>
      </c>
      <c r="T6" s="191">
        <f>'BALANCE AMBIENTAL'!U5</f>
        <v>0</v>
      </c>
      <c r="U6" s="191">
        <f>'BALANCE AMBIENTAL'!V5</f>
        <v>0</v>
      </c>
      <c r="V6" s="53"/>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row>
    <row r="7" spans="1:142" ht="37.5" customHeight="1">
      <c r="A7" s="227" t="s">
        <v>27</v>
      </c>
      <c r="B7" s="227"/>
      <c r="C7" s="196" t="s">
        <v>25</v>
      </c>
      <c r="D7" s="197"/>
      <c r="E7" s="198" t="s">
        <v>94</v>
      </c>
      <c r="F7" s="198" t="s">
        <v>18</v>
      </c>
      <c r="G7" s="198" t="s">
        <v>75</v>
      </c>
      <c r="H7" s="199">
        <v>0.8</v>
      </c>
      <c r="I7" s="198" t="s">
        <v>19</v>
      </c>
      <c r="J7" s="191">
        <f>'BALANCE AMBIENTAL'!K22</f>
        <v>1</v>
      </c>
      <c r="K7" s="191">
        <f>'BALANCE AMBIENTAL'!L22</f>
        <v>1</v>
      </c>
      <c r="L7" s="191">
        <f>'BALANCE AMBIENTAL'!M22</f>
        <v>0.75</v>
      </c>
      <c r="M7" s="191">
        <f>'BALANCE AMBIENTAL'!N22</f>
        <v>1</v>
      </c>
      <c r="N7" s="191">
        <f>'BALANCE AMBIENTAL'!O22</f>
        <v>1</v>
      </c>
      <c r="O7" s="191">
        <f>'BALANCE AMBIENTAL'!P22</f>
        <v>1</v>
      </c>
      <c r="P7" s="191">
        <f>'BALANCE AMBIENTAL'!Q22</f>
        <v>1</v>
      </c>
      <c r="Q7" s="191">
        <f>'BALANCE AMBIENTAL'!R22</f>
        <v>1</v>
      </c>
      <c r="R7" s="191">
        <f>'BALANCE AMBIENTAL'!S22</f>
        <v>0</v>
      </c>
      <c r="S7" s="191">
        <f>'BALANCE AMBIENTAL'!T22</f>
        <v>0</v>
      </c>
      <c r="T7" s="191">
        <f>'BALANCE AMBIENTAL'!U22</f>
        <v>0</v>
      </c>
      <c r="U7" s="200">
        <f>'BALANCE AMBIENTAL'!V22</f>
        <v>0</v>
      </c>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row>
    <row r="8" spans="1:142" ht="45">
      <c r="A8" s="228" t="s">
        <v>97</v>
      </c>
      <c r="B8" s="228"/>
      <c r="C8" s="201" t="s">
        <v>98</v>
      </c>
      <c r="D8" s="202"/>
      <c r="E8" s="202" t="s">
        <v>94</v>
      </c>
      <c r="F8" s="202" t="s">
        <v>18</v>
      </c>
      <c r="G8" s="202" t="s">
        <v>75</v>
      </c>
      <c r="H8" s="203">
        <v>0.8</v>
      </c>
      <c r="I8" s="202" t="s">
        <v>19</v>
      </c>
      <c r="J8" s="200">
        <f>AVERAGE(J6:J7)</f>
        <v>1</v>
      </c>
      <c r="K8" s="200">
        <f t="shared" ref="K8:U8" si="0">AVERAGE(K6:K7)</f>
        <v>1</v>
      </c>
      <c r="L8" s="200">
        <f t="shared" si="0"/>
        <v>0.8035714285714286</v>
      </c>
      <c r="M8" s="200">
        <f t="shared" si="0"/>
        <v>0.9285714285714286</v>
      </c>
      <c r="N8" s="200">
        <f t="shared" si="0"/>
        <v>1</v>
      </c>
      <c r="O8" s="200">
        <f t="shared" si="0"/>
        <v>1</v>
      </c>
      <c r="P8" s="200">
        <f t="shared" si="0"/>
        <v>1</v>
      </c>
      <c r="Q8" s="200">
        <f t="shared" si="0"/>
        <v>1</v>
      </c>
      <c r="R8" s="200">
        <f>AVERAGE(R6:R7)</f>
        <v>0</v>
      </c>
      <c r="S8" s="200">
        <f t="shared" si="0"/>
        <v>0</v>
      </c>
      <c r="T8" s="200">
        <f t="shared" si="0"/>
        <v>0</v>
      </c>
      <c r="U8" s="200">
        <f t="shared" si="0"/>
        <v>0</v>
      </c>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row>
    <row r="9" spans="1:142" ht="6.75" customHeight="1">
      <c r="A9" s="53"/>
      <c r="B9" s="54"/>
      <c r="C9" s="46"/>
      <c r="D9" s="46"/>
      <c r="E9" s="46"/>
      <c r="F9" s="46"/>
      <c r="G9" s="46"/>
      <c r="H9" s="55"/>
      <c r="I9" s="46"/>
      <c r="J9" s="46"/>
      <c r="K9" s="46"/>
      <c r="L9" s="46"/>
      <c r="M9" s="46"/>
      <c r="N9" s="46"/>
      <c r="O9" s="46"/>
      <c r="P9" s="46"/>
      <c r="Q9" s="46"/>
      <c r="R9" s="46"/>
      <c r="S9" s="46"/>
      <c r="T9" s="46"/>
      <c r="U9" s="46"/>
      <c r="Z9" s="56"/>
      <c r="AA9" s="56"/>
      <c r="AB9" s="5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row>
    <row r="10" spans="1:142">
      <c r="A10" s="53"/>
      <c r="B10" s="54"/>
      <c r="C10" s="46"/>
      <c r="D10" s="46"/>
      <c r="E10" s="46"/>
      <c r="F10" s="46"/>
      <c r="G10" s="46"/>
      <c r="H10" s="55"/>
      <c r="I10" s="46"/>
      <c r="J10" s="46"/>
      <c r="K10" s="46"/>
      <c r="L10" s="46"/>
      <c r="M10" s="46"/>
      <c r="N10" s="46"/>
      <c r="O10" s="46"/>
      <c r="P10" s="46"/>
      <c r="Q10" s="46"/>
      <c r="R10" s="46"/>
      <c r="S10" s="46"/>
      <c r="T10" s="46"/>
      <c r="U10" s="46"/>
      <c r="Z10" s="56"/>
      <c r="AA10" s="56"/>
      <c r="AB10" s="5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row>
    <row r="11" spans="1:142">
      <c r="A11" s="53"/>
      <c r="B11" s="54"/>
      <c r="C11" s="46"/>
      <c r="D11" s="46"/>
      <c r="E11" s="46"/>
      <c r="F11" s="46"/>
      <c r="G11" s="46"/>
      <c r="H11" s="55"/>
      <c r="I11" s="46"/>
      <c r="J11" s="57"/>
      <c r="K11" s="57"/>
      <c r="L11" s="57"/>
      <c r="M11" s="57"/>
      <c r="N11" s="57"/>
      <c r="O11" s="57"/>
      <c r="P11" s="57"/>
      <c r="Q11" s="57"/>
      <c r="R11" s="57"/>
      <c r="S11" s="46"/>
      <c r="T11" s="46"/>
      <c r="U11" s="46"/>
      <c r="Z11" s="56"/>
      <c r="AA11" s="56"/>
      <c r="AB11" s="5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row>
    <row r="12" spans="1:142">
      <c r="A12" s="53"/>
      <c r="B12" s="54"/>
      <c r="C12" s="46"/>
      <c r="D12" s="46"/>
      <c r="E12" s="46"/>
      <c r="F12" s="46"/>
      <c r="G12" s="46"/>
      <c r="H12" s="55"/>
      <c r="I12" s="46"/>
      <c r="J12" s="58"/>
      <c r="K12" s="58"/>
      <c r="L12" s="58"/>
      <c r="M12" s="58"/>
      <c r="N12" s="58"/>
      <c r="O12" s="58"/>
      <c r="P12" s="58"/>
      <c r="Q12" s="58"/>
      <c r="R12" s="58"/>
      <c r="S12" s="46"/>
      <c r="T12" s="46"/>
      <c r="U12" s="46"/>
      <c r="Z12" s="56"/>
      <c r="AA12" s="56"/>
      <c r="AB12" s="5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row>
    <row r="13" spans="1:142">
      <c r="A13" s="53"/>
      <c r="B13" s="54"/>
      <c r="C13" s="46"/>
      <c r="D13" s="46"/>
      <c r="E13" s="46"/>
      <c r="F13" s="46"/>
      <c r="G13" s="46"/>
      <c r="H13" s="55"/>
      <c r="I13" s="46"/>
      <c r="J13" s="46"/>
      <c r="K13" s="46"/>
      <c r="L13" s="46"/>
      <c r="M13" s="46"/>
      <c r="N13" s="46"/>
      <c r="O13" s="46"/>
      <c r="P13" s="46"/>
      <c r="Q13" s="46"/>
      <c r="R13" s="46"/>
      <c r="S13" s="46"/>
      <c r="T13" s="46"/>
      <c r="U13" s="46"/>
      <c r="Z13" s="56"/>
      <c r="AA13" s="56"/>
      <c r="AB13" s="5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row>
    <row r="14" spans="1:142">
      <c r="A14" s="53"/>
      <c r="B14" s="54"/>
      <c r="C14" s="46"/>
      <c r="D14" s="46"/>
      <c r="E14" s="46"/>
      <c r="F14" s="46"/>
      <c r="G14" s="46"/>
      <c r="H14" s="55"/>
      <c r="I14" s="46"/>
      <c r="J14" s="46"/>
      <c r="K14" s="46"/>
      <c r="L14" s="46"/>
      <c r="M14" s="46"/>
      <c r="N14" s="46"/>
      <c r="O14" s="46"/>
      <c r="P14" s="46"/>
      <c r="Q14" s="46"/>
      <c r="R14" s="46"/>
      <c r="S14" s="46"/>
      <c r="T14" s="46"/>
      <c r="U14" s="46"/>
      <c r="Z14" s="56"/>
      <c r="AA14" s="56"/>
      <c r="AB14" s="5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row>
    <row r="15" spans="1:142">
      <c r="A15" s="53"/>
      <c r="B15" s="54"/>
      <c r="C15" s="46"/>
      <c r="D15" s="46"/>
      <c r="E15" s="46"/>
      <c r="F15" s="46"/>
      <c r="G15" s="46"/>
      <c r="H15" s="55"/>
      <c r="I15" s="46"/>
      <c r="J15" s="46"/>
      <c r="K15" s="46"/>
      <c r="L15" s="46"/>
      <c r="M15" s="46"/>
      <c r="N15" s="46"/>
      <c r="O15" s="46"/>
      <c r="P15" s="46"/>
      <c r="Q15" s="46"/>
      <c r="R15" s="46"/>
      <c r="S15" s="46"/>
      <c r="T15" s="46"/>
      <c r="U15" s="46"/>
      <c r="Z15" s="56"/>
      <c r="AA15" s="56"/>
      <c r="AB15" s="5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row>
    <row r="16" spans="1:142">
      <c r="A16" s="53"/>
      <c r="B16" s="54"/>
      <c r="C16" s="46"/>
      <c r="D16" s="46"/>
      <c r="E16" s="46"/>
      <c r="F16" s="46"/>
      <c r="G16" s="46"/>
      <c r="H16" s="55"/>
      <c r="I16" s="46"/>
      <c r="J16" s="46"/>
      <c r="K16" s="46"/>
      <c r="L16" s="46"/>
      <c r="M16" s="46"/>
      <c r="N16" s="46"/>
      <c r="O16" s="46"/>
      <c r="P16" s="46"/>
      <c r="Q16" s="46"/>
      <c r="R16" s="46"/>
      <c r="S16" s="46"/>
      <c r="T16" s="46"/>
      <c r="U16" s="46"/>
      <c r="Z16" s="56"/>
      <c r="AA16" s="56"/>
      <c r="AB16" s="5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row>
    <row r="17" spans="1:142">
      <c r="A17" s="53"/>
      <c r="B17" s="54"/>
      <c r="C17" s="46"/>
      <c r="D17" s="46"/>
      <c r="E17" s="46"/>
      <c r="F17" s="46"/>
      <c r="G17" s="46"/>
      <c r="H17" s="55"/>
      <c r="I17" s="46"/>
      <c r="J17" s="46"/>
      <c r="K17" s="46"/>
      <c r="L17" s="46"/>
      <c r="M17" s="46"/>
      <c r="N17" s="46"/>
      <c r="O17" s="46"/>
      <c r="P17" s="46"/>
      <c r="Q17" s="46"/>
      <c r="R17" s="46"/>
      <c r="S17" s="46"/>
      <c r="T17" s="46"/>
      <c r="U17" s="46"/>
      <c r="Z17" s="56"/>
      <c r="AA17" s="56"/>
      <c r="AB17" s="5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row>
    <row r="18" spans="1:142">
      <c r="A18" s="53"/>
      <c r="B18" s="54"/>
      <c r="C18" s="46"/>
      <c r="D18" s="46"/>
      <c r="E18" s="46"/>
      <c r="F18" s="46"/>
      <c r="G18" s="46"/>
      <c r="H18" s="55"/>
      <c r="I18" s="46"/>
      <c r="J18" s="46"/>
      <c r="K18" s="46"/>
      <c r="L18" s="46"/>
      <c r="M18" s="46"/>
      <c r="N18" s="46"/>
      <c r="O18" s="46"/>
      <c r="P18" s="46"/>
      <c r="Q18" s="46"/>
      <c r="R18" s="46"/>
      <c r="S18" s="46"/>
      <c r="T18" s="46"/>
      <c r="U18" s="46"/>
      <c r="Z18" s="56"/>
      <c r="AA18" s="56"/>
      <c r="AB18" s="5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row>
    <row r="19" spans="1:142">
      <c r="A19" s="53"/>
      <c r="B19" s="54"/>
      <c r="C19" s="46"/>
      <c r="D19" s="46"/>
      <c r="E19" s="46"/>
      <c r="F19" s="46"/>
      <c r="G19" s="46"/>
      <c r="H19" s="55"/>
      <c r="I19" s="46"/>
      <c r="J19" s="46"/>
      <c r="K19" s="46"/>
      <c r="L19" s="46"/>
      <c r="M19" s="46"/>
      <c r="N19" s="46"/>
      <c r="O19" s="46"/>
      <c r="P19" s="46"/>
      <c r="Q19" s="46"/>
      <c r="R19" s="46"/>
      <c r="S19" s="46"/>
      <c r="T19" s="46"/>
      <c r="U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row>
    <row r="20" spans="1:142">
      <c r="A20" s="53"/>
      <c r="B20" s="54"/>
      <c r="C20" s="46"/>
      <c r="D20" s="46"/>
      <c r="E20" s="46"/>
      <c r="F20" s="46"/>
      <c r="G20" s="46"/>
      <c r="H20" s="55"/>
      <c r="I20" s="46"/>
      <c r="J20" s="46"/>
      <c r="K20" s="46"/>
      <c r="L20" s="46"/>
      <c r="M20" s="46"/>
      <c r="N20" s="46"/>
      <c r="O20" s="46"/>
      <c r="P20" s="46"/>
      <c r="Q20" s="46"/>
      <c r="R20" s="46"/>
      <c r="S20" s="46"/>
      <c r="T20" s="46"/>
      <c r="U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row>
    <row r="21" spans="1:142">
      <c r="A21" s="53"/>
      <c r="B21" s="54"/>
      <c r="C21" s="46"/>
      <c r="D21" s="46"/>
      <c r="E21" s="46"/>
      <c r="F21" s="46"/>
      <c r="G21" s="46"/>
      <c r="H21" s="55"/>
      <c r="I21" s="46"/>
      <c r="J21" s="46"/>
      <c r="K21" s="46"/>
      <c r="L21" s="46"/>
      <c r="M21" s="46"/>
      <c r="N21" s="46"/>
      <c r="O21" s="46"/>
      <c r="P21" s="46"/>
      <c r="Q21" s="46"/>
      <c r="R21" s="46"/>
      <c r="S21" s="46"/>
      <c r="T21" s="46"/>
      <c r="U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row>
    <row r="22" spans="1:142">
      <c r="A22" s="53"/>
      <c r="B22" s="54"/>
      <c r="C22" s="46"/>
      <c r="D22" s="46"/>
      <c r="E22" s="46"/>
      <c r="F22" s="46"/>
      <c r="G22" s="46"/>
      <c r="H22" s="55"/>
      <c r="I22" s="46"/>
      <c r="J22" s="46"/>
      <c r="K22" s="46"/>
      <c r="L22" s="46"/>
      <c r="M22" s="46"/>
      <c r="N22" s="46"/>
      <c r="O22" s="46"/>
      <c r="P22" s="46"/>
      <c r="Q22" s="46"/>
      <c r="R22" s="46"/>
      <c r="S22" s="46"/>
      <c r="T22" s="46"/>
      <c r="U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row>
    <row r="23" spans="1:142">
      <c r="A23" s="53"/>
      <c r="B23" s="54"/>
      <c r="C23" s="46"/>
      <c r="D23" s="46"/>
      <c r="E23" s="46"/>
      <c r="F23" s="46"/>
      <c r="G23" s="46"/>
      <c r="H23" s="55"/>
      <c r="I23" s="46"/>
      <c r="J23" s="46"/>
      <c r="K23" s="46"/>
      <c r="L23" s="46"/>
      <c r="M23" s="46"/>
      <c r="N23" s="46"/>
      <c r="O23" s="46"/>
      <c r="P23" s="46"/>
      <c r="Q23" s="46"/>
      <c r="R23" s="46"/>
      <c r="S23" s="46"/>
      <c r="T23" s="46"/>
      <c r="U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row>
    <row r="24" spans="1:142">
      <c r="A24" s="53"/>
      <c r="B24" s="54"/>
      <c r="C24" s="46"/>
      <c r="D24" s="46"/>
      <c r="E24" s="46"/>
      <c r="F24" s="46"/>
      <c r="G24" s="46"/>
      <c r="H24" s="55"/>
      <c r="I24" s="46"/>
      <c r="J24" s="46"/>
      <c r="K24" s="46"/>
      <c r="L24" s="46"/>
      <c r="M24" s="46"/>
      <c r="N24" s="46"/>
      <c r="O24" s="46"/>
      <c r="P24" s="46"/>
      <c r="Q24" s="46"/>
      <c r="R24" s="46"/>
      <c r="S24" s="46"/>
      <c r="T24" s="46"/>
      <c r="U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row>
    <row r="25" spans="1:142">
      <c r="A25" s="53"/>
      <c r="B25" s="54"/>
      <c r="C25" s="46"/>
      <c r="D25" s="46"/>
      <c r="E25" s="46"/>
      <c r="F25" s="46"/>
      <c r="G25" s="46"/>
      <c r="H25" s="55"/>
      <c r="I25" s="46"/>
      <c r="J25" s="46"/>
      <c r="K25" s="46"/>
      <c r="L25" s="46"/>
      <c r="M25" s="46"/>
      <c r="N25" s="46"/>
      <c r="O25" s="46"/>
      <c r="P25" s="46"/>
      <c r="Q25" s="46"/>
      <c r="R25" s="46"/>
      <c r="S25" s="46"/>
      <c r="T25" s="46"/>
      <c r="U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row>
    <row r="26" spans="1:142">
      <c r="A26" s="53"/>
      <c r="B26" s="54"/>
      <c r="C26" s="46"/>
      <c r="D26" s="46"/>
      <c r="E26" s="46"/>
      <c r="F26" s="46"/>
      <c r="G26" s="46"/>
      <c r="H26" s="55"/>
      <c r="I26" s="46"/>
      <c r="J26" s="46"/>
      <c r="K26" s="46"/>
      <c r="L26" s="46"/>
      <c r="M26" s="46"/>
      <c r="N26" s="46"/>
      <c r="O26" s="46"/>
      <c r="P26" s="46"/>
      <c r="Q26" s="46"/>
      <c r="R26" s="46"/>
      <c r="S26" s="46"/>
      <c r="T26" s="46"/>
      <c r="U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row>
    <row r="27" spans="1:142">
      <c r="A27" s="53"/>
      <c r="B27" s="54"/>
      <c r="C27" s="46"/>
      <c r="D27" s="46"/>
      <c r="E27" s="46"/>
      <c r="F27" s="46"/>
      <c r="G27" s="46"/>
      <c r="H27" s="55"/>
      <c r="I27" s="46"/>
      <c r="J27" s="46"/>
      <c r="K27" s="46"/>
      <c r="L27" s="46"/>
      <c r="M27" s="46"/>
      <c r="N27" s="46"/>
      <c r="O27" s="46"/>
      <c r="P27" s="46"/>
      <c r="Q27" s="46"/>
      <c r="R27" s="46"/>
      <c r="S27" s="46"/>
      <c r="T27" s="46"/>
      <c r="U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row>
    <row r="28" spans="1:142">
      <c r="A28" s="53"/>
      <c r="B28" s="54"/>
      <c r="C28" s="46"/>
      <c r="D28" s="46"/>
      <c r="E28" s="46"/>
      <c r="F28" s="46"/>
      <c r="G28" s="46"/>
      <c r="H28" s="55"/>
      <c r="I28" s="46"/>
      <c r="J28" s="46"/>
      <c r="K28" s="46"/>
      <c r="L28" s="46"/>
      <c r="M28" s="46"/>
      <c r="N28" s="46"/>
      <c r="O28" s="46"/>
      <c r="P28" s="46"/>
      <c r="Q28" s="46"/>
      <c r="R28" s="46"/>
      <c r="S28" s="46"/>
      <c r="T28" s="46"/>
      <c r="U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row>
    <row r="29" spans="1:142">
      <c r="A29" s="53"/>
      <c r="B29" s="54"/>
      <c r="C29" s="46"/>
      <c r="D29" s="46"/>
      <c r="E29" s="46"/>
      <c r="F29" s="46"/>
      <c r="G29" s="46"/>
      <c r="H29" s="55"/>
      <c r="I29" s="46"/>
      <c r="J29" s="46"/>
      <c r="K29" s="46"/>
      <c r="L29" s="46"/>
      <c r="M29" s="46"/>
      <c r="N29" s="46"/>
      <c r="O29" s="46"/>
      <c r="P29" s="46"/>
      <c r="Q29" s="46"/>
      <c r="R29" s="46"/>
      <c r="S29" s="46"/>
      <c r="T29" s="46"/>
      <c r="U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row>
    <row r="30" spans="1:142">
      <c r="A30" s="53"/>
      <c r="B30" s="54"/>
      <c r="C30" s="46"/>
      <c r="D30" s="46"/>
      <c r="E30" s="46"/>
      <c r="F30" s="46"/>
      <c r="G30" s="46"/>
      <c r="H30" s="55"/>
      <c r="I30" s="46"/>
      <c r="J30" s="46"/>
      <c r="K30" s="46"/>
      <c r="L30" s="46"/>
      <c r="M30" s="46"/>
      <c r="N30" s="46"/>
      <c r="O30" s="46"/>
      <c r="P30" s="46"/>
      <c r="Q30" s="46"/>
      <c r="R30" s="46"/>
      <c r="S30" s="46"/>
      <c r="T30" s="46"/>
      <c r="U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row>
    <row r="31" spans="1:142">
      <c r="A31" s="53"/>
      <c r="B31" s="54"/>
      <c r="C31" s="46"/>
      <c r="D31" s="46"/>
      <c r="E31" s="46"/>
      <c r="F31" s="46"/>
      <c r="G31" s="46"/>
      <c r="H31" s="55"/>
      <c r="I31" s="46"/>
      <c r="J31" s="46"/>
      <c r="K31" s="46"/>
      <c r="L31" s="46"/>
      <c r="M31" s="46"/>
      <c r="N31" s="46"/>
      <c r="O31" s="46"/>
      <c r="P31" s="46"/>
      <c r="Q31" s="46"/>
      <c r="R31" s="46"/>
      <c r="S31" s="46"/>
      <c r="T31" s="46"/>
      <c r="U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row>
    <row r="32" spans="1:142">
      <c r="A32" s="53"/>
      <c r="B32" s="54"/>
      <c r="C32" s="46"/>
      <c r="D32" s="46"/>
      <c r="E32" s="46"/>
      <c r="F32" s="46"/>
      <c r="G32" s="46"/>
      <c r="H32" s="55"/>
      <c r="I32" s="46"/>
      <c r="J32" s="46"/>
      <c r="K32" s="46"/>
      <c r="L32" s="46"/>
      <c r="M32" s="46"/>
      <c r="N32" s="46"/>
      <c r="O32" s="46"/>
      <c r="P32" s="46"/>
      <c r="Q32" s="46"/>
      <c r="R32" s="46"/>
      <c r="S32" s="46"/>
      <c r="T32" s="46"/>
      <c r="U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row>
    <row r="33" spans="1:142">
      <c r="A33" s="53"/>
      <c r="B33" s="54"/>
      <c r="C33" s="46"/>
      <c r="D33" s="46"/>
      <c r="E33" s="46"/>
      <c r="F33" s="46"/>
      <c r="G33" s="46"/>
      <c r="H33" s="55"/>
      <c r="I33" s="46"/>
      <c r="J33" s="46"/>
      <c r="K33" s="46"/>
      <c r="L33" s="46"/>
      <c r="M33" s="46"/>
      <c r="N33" s="46"/>
      <c r="O33" s="46"/>
      <c r="P33" s="46"/>
      <c r="Q33" s="46"/>
      <c r="R33" s="46"/>
      <c r="S33" s="46"/>
      <c r="T33" s="46"/>
      <c r="U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row>
    <row r="34" spans="1:142">
      <c r="A34" s="53"/>
      <c r="B34" s="54"/>
      <c r="C34" s="46"/>
      <c r="D34" s="46"/>
      <c r="E34" s="46"/>
      <c r="F34" s="46"/>
      <c r="G34" s="46"/>
      <c r="H34" s="55"/>
      <c r="I34" s="46"/>
      <c r="J34" s="46"/>
      <c r="K34" s="46"/>
      <c r="L34" s="46"/>
      <c r="M34" s="46"/>
      <c r="N34" s="46"/>
      <c r="O34" s="46"/>
      <c r="P34" s="46"/>
      <c r="Q34" s="46"/>
      <c r="R34" s="46"/>
      <c r="S34" s="46"/>
      <c r="T34" s="46"/>
      <c r="U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row>
    <row r="35" spans="1:142">
      <c r="A35" s="53"/>
      <c r="B35" s="54"/>
      <c r="C35" s="46"/>
      <c r="D35" s="46"/>
      <c r="E35" s="46"/>
      <c r="F35" s="46"/>
      <c r="G35" s="46"/>
      <c r="H35" s="55"/>
      <c r="I35" s="46"/>
      <c r="J35" s="46"/>
      <c r="K35" s="46"/>
      <c r="L35" s="46"/>
      <c r="M35" s="46"/>
      <c r="N35" s="46"/>
      <c r="O35" s="46"/>
      <c r="P35" s="46"/>
      <c r="Q35" s="46"/>
      <c r="R35" s="46"/>
      <c r="S35" s="46"/>
      <c r="T35" s="46"/>
      <c r="U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row>
    <row r="36" spans="1:142">
      <c r="A36" s="53"/>
      <c r="B36" s="54"/>
      <c r="C36" s="46"/>
      <c r="D36" s="46"/>
      <c r="E36" s="46"/>
      <c r="F36" s="46"/>
      <c r="G36" s="46"/>
      <c r="H36" s="55"/>
      <c r="I36" s="46"/>
      <c r="J36" s="46"/>
      <c r="K36" s="46"/>
      <c r="L36" s="46"/>
      <c r="M36" s="46"/>
      <c r="N36" s="46"/>
      <c r="O36" s="46"/>
      <c r="P36" s="46"/>
      <c r="Q36" s="46"/>
      <c r="R36" s="46"/>
      <c r="S36" s="46"/>
      <c r="T36" s="46"/>
      <c r="U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row>
    <row r="37" spans="1:142">
      <c r="A37" s="53"/>
      <c r="B37" s="54"/>
      <c r="C37" s="46"/>
      <c r="D37" s="46"/>
      <c r="E37" s="46"/>
      <c r="F37" s="46"/>
      <c r="G37" s="46"/>
      <c r="H37" s="55"/>
      <c r="I37" s="46"/>
      <c r="J37" s="46"/>
      <c r="K37" s="46"/>
      <c r="L37" s="46"/>
      <c r="M37" s="46"/>
      <c r="N37" s="46"/>
      <c r="O37" s="46"/>
      <c r="P37" s="46"/>
      <c r="Q37" s="46"/>
      <c r="R37" s="46"/>
      <c r="S37" s="46"/>
      <c r="T37" s="46"/>
      <c r="U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row>
    <row r="38" spans="1:142">
      <c r="A38" s="53"/>
      <c r="B38" s="54"/>
      <c r="C38" s="46"/>
      <c r="D38" s="46"/>
      <c r="E38" s="46"/>
      <c r="F38" s="46"/>
      <c r="G38" s="46"/>
      <c r="H38" s="55"/>
      <c r="I38" s="46"/>
      <c r="J38" s="46"/>
      <c r="K38" s="46"/>
      <c r="L38" s="46"/>
      <c r="M38" s="46"/>
      <c r="N38" s="46"/>
      <c r="O38" s="46"/>
      <c r="P38" s="46"/>
      <c r="Q38" s="46"/>
      <c r="R38" s="46"/>
      <c r="S38" s="46"/>
      <c r="T38" s="46"/>
      <c r="U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row>
    <row r="39" spans="1:142">
      <c r="A39" s="53"/>
      <c r="B39" s="54"/>
      <c r="C39" s="46"/>
      <c r="D39" s="46"/>
      <c r="E39" s="46"/>
      <c r="F39" s="46"/>
      <c r="G39" s="46"/>
      <c r="H39" s="55"/>
      <c r="I39" s="46"/>
      <c r="J39" s="46"/>
      <c r="K39" s="46"/>
      <c r="L39" s="46"/>
      <c r="M39" s="46"/>
      <c r="N39" s="46"/>
      <c r="O39" s="46"/>
      <c r="P39" s="46"/>
      <c r="Q39" s="46"/>
      <c r="R39" s="46"/>
      <c r="S39" s="46"/>
      <c r="T39" s="46"/>
      <c r="U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row>
    <row r="40" spans="1:142">
      <c r="A40" s="53"/>
      <c r="B40" s="54"/>
      <c r="C40" s="46"/>
      <c r="D40" s="46"/>
      <c r="E40" s="46"/>
      <c r="F40" s="46"/>
      <c r="G40" s="46"/>
      <c r="H40" s="55"/>
      <c r="I40" s="46"/>
      <c r="J40" s="46"/>
      <c r="K40" s="46"/>
      <c r="L40" s="46"/>
      <c r="M40" s="46"/>
      <c r="N40" s="46"/>
      <c r="O40" s="46"/>
      <c r="P40" s="46"/>
      <c r="Q40" s="46"/>
      <c r="R40" s="46"/>
      <c r="S40" s="46"/>
      <c r="T40" s="46"/>
      <c r="U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row>
    <row r="41" spans="1:142">
      <c r="A41" s="53"/>
      <c r="B41" s="54"/>
      <c r="C41" s="46"/>
      <c r="D41" s="46"/>
      <c r="E41" s="46"/>
      <c r="F41" s="46"/>
      <c r="G41" s="46"/>
      <c r="H41" s="55"/>
      <c r="I41" s="46"/>
      <c r="J41" s="46"/>
      <c r="K41" s="46"/>
      <c r="L41" s="46"/>
      <c r="M41" s="46"/>
      <c r="N41" s="46"/>
      <c r="O41" s="46"/>
      <c r="P41" s="46"/>
      <c r="Q41" s="46"/>
      <c r="R41" s="46"/>
      <c r="S41" s="46"/>
      <c r="T41" s="46"/>
      <c r="U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row>
    <row r="42" spans="1:142">
      <c r="A42" s="53"/>
      <c r="B42" s="54"/>
      <c r="C42" s="46"/>
      <c r="D42" s="46"/>
      <c r="E42" s="46"/>
      <c r="F42" s="46"/>
      <c r="G42" s="46"/>
      <c r="H42" s="55"/>
      <c r="I42" s="46"/>
      <c r="J42" s="46"/>
      <c r="K42" s="46"/>
      <c r="L42" s="46"/>
      <c r="M42" s="46"/>
      <c r="N42" s="46"/>
      <c r="O42" s="46"/>
      <c r="P42" s="46"/>
      <c r="Q42" s="46"/>
      <c r="R42" s="46"/>
      <c r="S42" s="46"/>
      <c r="T42" s="46"/>
      <c r="U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row>
    <row r="43" spans="1:142">
      <c r="A43" s="53"/>
      <c r="B43" s="54"/>
      <c r="C43" s="46"/>
      <c r="D43" s="46"/>
      <c r="E43" s="46"/>
      <c r="F43" s="46"/>
      <c r="G43" s="46"/>
      <c r="H43" s="55"/>
      <c r="I43" s="46"/>
      <c r="J43" s="46"/>
      <c r="K43" s="46"/>
      <c r="L43" s="46"/>
      <c r="M43" s="46"/>
      <c r="N43" s="46"/>
      <c r="O43" s="46"/>
      <c r="P43" s="46"/>
      <c r="Q43" s="46"/>
      <c r="R43" s="46"/>
      <c r="S43" s="46"/>
      <c r="T43" s="46"/>
      <c r="U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row>
    <row r="44" spans="1:142">
      <c r="A44" s="53"/>
      <c r="B44" s="54"/>
      <c r="C44" s="46"/>
      <c r="D44" s="46"/>
      <c r="E44" s="46"/>
      <c r="F44" s="46"/>
      <c r="G44" s="46"/>
      <c r="H44" s="55"/>
      <c r="I44" s="46"/>
      <c r="J44" s="46"/>
      <c r="K44" s="46"/>
      <c r="L44" s="46"/>
      <c r="M44" s="46"/>
      <c r="N44" s="46"/>
      <c r="O44" s="46"/>
      <c r="P44" s="46"/>
      <c r="Q44" s="46"/>
      <c r="R44" s="46"/>
      <c r="S44" s="46"/>
      <c r="T44" s="46"/>
      <c r="U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row>
    <row r="45" spans="1:142">
      <c r="A45" s="53"/>
      <c r="B45" s="54"/>
      <c r="C45" s="46"/>
      <c r="D45" s="46"/>
      <c r="E45" s="46"/>
      <c r="F45" s="46"/>
      <c r="G45" s="46"/>
      <c r="H45" s="55"/>
      <c r="I45" s="46"/>
      <c r="J45" s="46"/>
      <c r="K45" s="46"/>
      <c r="L45" s="46"/>
      <c r="M45" s="46"/>
      <c r="N45" s="46"/>
      <c r="O45" s="46"/>
      <c r="P45" s="46"/>
      <c r="Q45" s="46"/>
      <c r="R45" s="46"/>
      <c r="S45" s="46"/>
      <c r="T45" s="46"/>
      <c r="U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row>
    <row r="46" spans="1:142">
      <c r="A46" s="53"/>
      <c r="B46" s="54"/>
      <c r="C46" s="46"/>
      <c r="D46" s="46"/>
      <c r="E46" s="46"/>
      <c r="F46" s="46"/>
      <c r="G46" s="46"/>
      <c r="H46" s="55"/>
      <c r="I46" s="46"/>
      <c r="J46" s="46"/>
      <c r="K46" s="46"/>
      <c r="L46" s="46"/>
      <c r="M46" s="46"/>
      <c r="N46" s="46"/>
      <c r="O46" s="46"/>
      <c r="P46" s="46"/>
      <c r="Q46" s="46"/>
      <c r="R46" s="46"/>
      <c r="S46" s="46"/>
      <c r="T46" s="46"/>
      <c r="U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row>
    <row r="47" spans="1:142">
      <c r="A47" s="53"/>
      <c r="B47" s="54"/>
      <c r="C47" s="46"/>
      <c r="D47" s="46"/>
      <c r="E47" s="46"/>
      <c r="F47" s="46"/>
      <c r="G47" s="46"/>
      <c r="H47" s="55"/>
      <c r="I47" s="46"/>
      <c r="J47" s="46"/>
      <c r="K47" s="46"/>
      <c r="L47" s="46"/>
      <c r="M47" s="46"/>
      <c r="N47" s="46"/>
      <c r="O47" s="46"/>
      <c r="P47" s="46"/>
      <c r="Q47" s="46"/>
      <c r="R47" s="46"/>
      <c r="S47" s="46"/>
      <c r="T47" s="46"/>
      <c r="U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row>
    <row r="48" spans="1:142">
      <c r="A48" s="53"/>
      <c r="B48" s="54"/>
      <c r="C48" s="46"/>
      <c r="D48" s="46"/>
      <c r="E48" s="46"/>
      <c r="F48" s="46"/>
      <c r="G48" s="46"/>
      <c r="H48" s="55"/>
      <c r="I48" s="46"/>
      <c r="J48" s="46"/>
      <c r="K48" s="46"/>
      <c r="L48" s="46"/>
      <c r="M48" s="46"/>
      <c r="N48" s="46"/>
      <c r="O48" s="46"/>
      <c r="P48" s="46"/>
      <c r="Q48" s="46"/>
      <c r="R48" s="46"/>
      <c r="S48" s="46"/>
      <c r="T48" s="46"/>
      <c r="U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row>
    <row r="49" spans="1:142">
      <c r="A49" s="53"/>
      <c r="B49" s="54"/>
      <c r="C49" s="46"/>
      <c r="D49" s="46"/>
      <c r="E49" s="46"/>
      <c r="F49" s="46"/>
      <c r="G49" s="46"/>
      <c r="H49" s="55"/>
      <c r="I49" s="46"/>
      <c r="J49" s="46"/>
      <c r="K49" s="46"/>
      <c r="L49" s="46"/>
      <c r="M49" s="46"/>
      <c r="N49" s="46"/>
      <c r="O49" s="46"/>
      <c r="P49" s="46"/>
      <c r="Q49" s="46"/>
      <c r="R49" s="46"/>
      <c r="S49" s="46"/>
      <c r="T49" s="46"/>
      <c r="U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row>
    <row r="50" spans="1:142">
      <c r="A50" s="53"/>
      <c r="B50" s="54"/>
      <c r="C50" s="46"/>
      <c r="D50" s="46"/>
      <c r="E50" s="46"/>
      <c r="F50" s="46"/>
      <c r="G50" s="46"/>
      <c r="H50" s="55"/>
      <c r="I50" s="46"/>
      <c r="J50" s="46"/>
      <c r="K50" s="46"/>
      <c r="L50" s="46"/>
      <c r="M50" s="46"/>
      <c r="N50" s="46"/>
      <c r="O50" s="46"/>
      <c r="P50" s="46"/>
      <c r="Q50" s="46"/>
      <c r="R50" s="46"/>
      <c r="S50" s="46"/>
      <c r="T50" s="46"/>
      <c r="U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row>
    <row r="51" spans="1:142">
      <c r="A51" s="53"/>
      <c r="B51" s="54"/>
      <c r="C51" s="46"/>
      <c r="D51" s="46"/>
      <c r="E51" s="46"/>
      <c r="F51" s="46"/>
      <c r="G51" s="46"/>
      <c r="H51" s="55"/>
      <c r="I51" s="46"/>
      <c r="J51" s="46"/>
      <c r="K51" s="46"/>
      <c r="L51" s="46"/>
      <c r="M51" s="46"/>
      <c r="N51" s="46"/>
      <c r="O51" s="46"/>
      <c r="P51" s="46"/>
      <c r="Q51" s="46"/>
      <c r="R51" s="46"/>
      <c r="S51" s="46"/>
      <c r="T51" s="46"/>
      <c r="U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row>
    <row r="52" spans="1:142">
      <c r="A52" s="53"/>
      <c r="B52" s="54"/>
      <c r="C52" s="46"/>
      <c r="D52" s="46"/>
      <c r="E52" s="46"/>
      <c r="F52" s="46"/>
      <c r="G52" s="46"/>
      <c r="H52" s="55"/>
      <c r="I52" s="46"/>
      <c r="J52" s="46"/>
      <c r="K52" s="46"/>
      <c r="L52" s="46"/>
      <c r="M52" s="46"/>
      <c r="N52" s="46"/>
      <c r="O52" s="46"/>
      <c r="P52" s="46"/>
      <c r="Q52" s="46"/>
      <c r="R52" s="46"/>
      <c r="S52" s="46"/>
      <c r="T52" s="46"/>
      <c r="U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row>
    <row r="53" spans="1:142">
      <c r="A53" s="53"/>
      <c r="B53" s="54"/>
      <c r="C53" s="46"/>
      <c r="D53" s="46"/>
      <c r="E53" s="46"/>
      <c r="F53" s="46"/>
      <c r="G53" s="46"/>
      <c r="H53" s="55"/>
      <c r="I53" s="46"/>
      <c r="J53" s="46"/>
      <c r="K53" s="46"/>
      <c r="L53" s="46"/>
      <c r="M53" s="46"/>
      <c r="N53" s="46"/>
      <c r="O53" s="46"/>
      <c r="P53" s="46"/>
      <c r="Q53" s="46"/>
      <c r="R53" s="46"/>
      <c r="S53" s="46"/>
      <c r="T53" s="46"/>
      <c r="U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row>
    <row r="54" spans="1:142">
      <c r="A54" s="53"/>
      <c r="B54" s="54"/>
      <c r="C54" s="46"/>
      <c r="D54" s="46"/>
      <c r="E54" s="46"/>
      <c r="F54" s="46"/>
      <c r="G54" s="46"/>
      <c r="H54" s="55"/>
      <c r="I54" s="46"/>
      <c r="J54" s="46"/>
      <c r="K54" s="46"/>
      <c r="L54" s="46"/>
      <c r="M54" s="46"/>
      <c r="N54" s="46"/>
      <c r="O54" s="46"/>
      <c r="P54" s="46"/>
      <c r="Q54" s="46"/>
      <c r="R54" s="46"/>
      <c r="S54" s="46"/>
      <c r="T54" s="46"/>
      <c r="U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row>
    <row r="55" spans="1:142">
      <c r="A55" s="53"/>
      <c r="B55" s="54"/>
      <c r="C55" s="46"/>
      <c r="D55" s="46"/>
      <c r="E55" s="46"/>
      <c r="F55" s="46"/>
      <c r="G55" s="46"/>
      <c r="H55" s="55"/>
      <c r="I55" s="46"/>
      <c r="J55" s="46"/>
      <c r="K55" s="46"/>
      <c r="L55" s="46"/>
      <c r="M55" s="46"/>
      <c r="N55" s="46"/>
      <c r="O55" s="46"/>
      <c r="P55" s="46"/>
      <c r="Q55" s="46"/>
      <c r="R55" s="46"/>
      <c r="S55" s="46"/>
      <c r="T55" s="46"/>
      <c r="U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row>
    <row r="56" spans="1:142">
      <c r="A56" s="53"/>
      <c r="B56" s="54"/>
      <c r="C56" s="46"/>
      <c r="D56" s="46"/>
      <c r="E56" s="46"/>
      <c r="F56" s="46"/>
      <c r="G56" s="46"/>
      <c r="H56" s="55"/>
      <c r="I56" s="46"/>
      <c r="J56" s="46"/>
      <c r="K56" s="46"/>
      <c r="L56" s="46"/>
      <c r="M56" s="46"/>
      <c r="N56" s="46"/>
      <c r="O56" s="46"/>
      <c r="P56" s="46"/>
      <c r="Q56" s="46"/>
      <c r="R56" s="46"/>
      <c r="S56" s="46"/>
      <c r="T56" s="46"/>
      <c r="U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row>
    <row r="57" spans="1:142">
      <c r="A57" s="53"/>
      <c r="B57" s="54"/>
      <c r="C57" s="46"/>
      <c r="D57" s="46"/>
      <c r="E57" s="46"/>
      <c r="F57" s="46"/>
      <c r="G57" s="46"/>
      <c r="H57" s="55"/>
      <c r="I57" s="46"/>
      <c r="J57" s="46"/>
      <c r="K57" s="46"/>
      <c r="L57" s="46"/>
      <c r="M57" s="46"/>
      <c r="N57" s="46"/>
      <c r="O57" s="46"/>
      <c r="P57" s="46"/>
      <c r="Q57" s="46"/>
      <c r="R57" s="46"/>
      <c r="S57" s="46"/>
      <c r="T57" s="46"/>
      <c r="U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row>
    <row r="58" spans="1:142">
      <c r="A58" s="53"/>
      <c r="B58" s="54"/>
      <c r="C58" s="46"/>
      <c r="D58" s="46"/>
      <c r="E58" s="46"/>
      <c r="F58" s="46"/>
      <c r="G58" s="46"/>
      <c r="H58" s="55"/>
      <c r="I58" s="46"/>
      <c r="J58" s="46"/>
      <c r="K58" s="46"/>
      <c r="L58" s="46"/>
      <c r="M58" s="46"/>
      <c r="N58" s="46"/>
      <c r="O58" s="46"/>
      <c r="P58" s="46"/>
      <c r="Q58" s="46"/>
      <c r="R58" s="46"/>
      <c r="S58" s="46"/>
      <c r="T58" s="46"/>
      <c r="U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row>
    <row r="59" spans="1:142">
      <c r="A59" s="53"/>
      <c r="B59" s="54"/>
      <c r="C59" s="46"/>
      <c r="D59" s="46"/>
      <c r="E59" s="46"/>
      <c r="F59" s="46"/>
      <c r="G59" s="46"/>
      <c r="H59" s="55"/>
      <c r="I59" s="46"/>
      <c r="J59" s="46"/>
      <c r="K59" s="46"/>
      <c r="L59" s="46"/>
      <c r="M59" s="46"/>
      <c r="N59" s="46"/>
      <c r="O59" s="46"/>
      <c r="P59" s="46"/>
      <c r="Q59" s="46"/>
      <c r="R59" s="46"/>
      <c r="S59" s="46"/>
      <c r="T59" s="46"/>
      <c r="U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row>
    <row r="60" spans="1:142">
      <c r="A60" s="53"/>
      <c r="B60" s="54"/>
      <c r="C60" s="46"/>
      <c r="D60" s="46"/>
      <c r="E60" s="46"/>
      <c r="F60" s="46"/>
      <c r="G60" s="46"/>
      <c r="H60" s="55"/>
      <c r="I60" s="46"/>
      <c r="J60" s="46"/>
      <c r="K60" s="46"/>
      <c r="L60" s="46"/>
      <c r="M60" s="46"/>
      <c r="N60" s="46"/>
      <c r="O60" s="46"/>
      <c r="P60" s="46"/>
      <c r="Q60" s="46"/>
      <c r="R60" s="46"/>
      <c r="S60" s="46"/>
      <c r="T60" s="46"/>
      <c r="U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row>
    <row r="61" spans="1:142">
      <c r="A61" s="53"/>
      <c r="B61" s="54"/>
      <c r="C61" s="46"/>
      <c r="D61" s="46"/>
      <c r="E61" s="46"/>
      <c r="F61" s="46"/>
      <c r="G61" s="46"/>
      <c r="H61" s="55"/>
      <c r="I61" s="46"/>
      <c r="J61" s="46"/>
      <c r="K61" s="46"/>
      <c r="L61" s="46"/>
      <c r="M61" s="46"/>
      <c r="N61" s="46"/>
      <c r="O61" s="46"/>
      <c r="P61" s="46"/>
      <c r="Q61" s="46"/>
      <c r="R61" s="46"/>
      <c r="S61" s="46"/>
      <c r="T61" s="46"/>
      <c r="U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row>
    <row r="62" spans="1:142">
      <c r="A62" s="53"/>
      <c r="B62" s="54"/>
      <c r="C62" s="46"/>
      <c r="D62" s="46"/>
      <c r="E62" s="46"/>
      <c r="F62" s="46"/>
      <c r="G62" s="46"/>
      <c r="H62" s="55"/>
      <c r="I62" s="46"/>
      <c r="J62" s="46"/>
      <c r="K62" s="46"/>
      <c r="L62" s="46"/>
      <c r="M62" s="46"/>
      <c r="N62" s="46"/>
      <c r="O62" s="46"/>
      <c r="P62" s="46"/>
      <c r="Q62" s="46"/>
      <c r="R62" s="46"/>
      <c r="S62" s="46"/>
      <c r="T62" s="46"/>
      <c r="U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row>
    <row r="63" spans="1:142">
      <c r="A63" s="53"/>
      <c r="B63" s="54"/>
      <c r="C63" s="46"/>
      <c r="D63" s="46"/>
      <c r="E63" s="46"/>
      <c r="F63" s="46"/>
      <c r="G63" s="46"/>
      <c r="H63" s="55"/>
      <c r="I63" s="46"/>
      <c r="J63" s="46"/>
      <c r="K63" s="46"/>
      <c r="L63" s="46"/>
      <c r="M63" s="46"/>
      <c r="N63" s="46"/>
      <c r="O63" s="46"/>
      <c r="P63" s="46"/>
      <c r="Q63" s="46"/>
      <c r="R63" s="46"/>
      <c r="S63" s="46"/>
      <c r="T63" s="46"/>
      <c r="U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row>
    <row r="64" spans="1:142">
      <c r="A64" s="53"/>
      <c r="B64" s="54"/>
      <c r="C64" s="46"/>
      <c r="D64" s="46"/>
      <c r="E64" s="46"/>
      <c r="F64" s="46"/>
      <c r="G64" s="46"/>
      <c r="H64" s="55"/>
      <c r="I64" s="46"/>
      <c r="J64" s="46"/>
      <c r="K64" s="46"/>
      <c r="L64" s="46"/>
      <c r="M64" s="46"/>
      <c r="N64" s="46"/>
      <c r="O64" s="46"/>
      <c r="P64" s="46"/>
      <c r="Q64" s="46"/>
      <c r="R64" s="46"/>
      <c r="S64" s="46"/>
      <c r="T64" s="46"/>
      <c r="U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row>
    <row r="65" spans="1:142">
      <c r="A65" s="53"/>
      <c r="B65" s="54"/>
      <c r="C65" s="46"/>
      <c r="D65" s="46"/>
      <c r="E65" s="46"/>
      <c r="F65" s="46"/>
      <c r="G65" s="46"/>
      <c r="H65" s="55"/>
      <c r="I65" s="46"/>
      <c r="J65" s="46"/>
      <c r="K65" s="46"/>
      <c r="L65" s="46"/>
      <c r="M65" s="46"/>
      <c r="N65" s="46"/>
      <c r="O65" s="46"/>
      <c r="P65" s="46"/>
      <c r="Q65" s="46"/>
      <c r="R65" s="46"/>
      <c r="S65" s="46"/>
      <c r="T65" s="46"/>
      <c r="U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row>
    <row r="66" spans="1:142">
      <c r="A66" s="53"/>
      <c r="B66" s="54"/>
      <c r="C66" s="46"/>
      <c r="D66" s="46"/>
      <c r="E66" s="46"/>
      <c r="F66" s="46"/>
      <c r="G66" s="46"/>
      <c r="H66" s="55"/>
      <c r="I66" s="46"/>
      <c r="J66" s="46"/>
      <c r="K66" s="46"/>
      <c r="L66" s="46"/>
      <c r="M66" s="46"/>
      <c r="N66" s="46"/>
      <c r="O66" s="46"/>
      <c r="P66" s="46"/>
      <c r="Q66" s="46"/>
      <c r="R66" s="46"/>
      <c r="S66" s="46"/>
      <c r="T66" s="46"/>
      <c r="U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row>
    <row r="67" spans="1:142">
      <c r="A67" s="53"/>
      <c r="B67" s="54"/>
      <c r="C67" s="46"/>
      <c r="D67" s="46"/>
      <c r="E67" s="46"/>
      <c r="F67" s="46"/>
      <c r="G67" s="46"/>
      <c r="H67" s="55"/>
      <c r="I67" s="46"/>
      <c r="J67" s="46"/>
      <c r="K67" s="46"/>
      <c r="L67" s="46"/>
      <c r="M67" s="46"/>
      <c r="N67" s="46"/>
      <c r="O67" s="46"/>
      <c r="P67" s="46"/>
      <c r="Q67" s="46"/>
      <c r="R67" s="46"/>
      <c r="S67" s="46"/>
      <c r="T67" s="46"/>
      <c r="U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row>
    <row r="68" spans="1:142">
      <c r="A68" s="53"/>
      <c r="B68" s="54"/>
      <c r="C68" s="46"/>
      <c r="D68" s="46"/>
      <c r="E68" s="46"/>
      <c r="F68" s="46"/>
      <c r="G68" s="46"/>
      <c r="H68" s="55"/>
      <c r="I68" s="46"/>
      <c r="J68" s="46"/>
      <c r="K68" s="46"/>
      <c r="L68" s="46"/>
      <c r="M68" s="46"/>
      <c r="N68" s="46"/>
      <c r="O68" s="46"/>
      <c r="P68" s="46"/>
      <c r="Q68" s="46"/>
      <c r="R68" s="46"/>
      <c r="S68" s="46"/>
      <c r="T68" s="46"/>
      <c r="U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row>
    <row r="69" spans="1:142">
      <c r="A69" s="53"/>
      <c r="B69" s="54"/>
      <c r="C69" s="46"/>
      <c r="D69" s="46"/>
      <c r="E69" s="46"/>
      <c r="F69" s="46"/>
      <c r="G69" s="46"/>
      <c r="H69" s="55"/>
      <c r="I69" s="46"/>
      <c r="J69" s="46"/>
      <c r="K69" s="46"/>
      <c r="L69" s="46"/>
      <c r="M69" s="46"/>
      <c r="N69" s="46"/>
      <c r="O69" s="46"/>
      <c r="P69" s="46"/>
      <c r="Q69" s="46"/>
      <c r="R69" s="46"/>
      <c r="S69" s="46"/>
      <c r="T69" s="46"/>
      <c r="U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row>
    <row r="70" spans="1:142">
      <c r="A70" s="53"/>
      <c r="B70" s="54"/>
      <c r="C70" s="46"/>
      <c r="D70" s="46"/>
      <c r="E70" s="46"/>
      <c r="F70" s="46"/>
      <c r="G70" s="46"/>
      <c r="H70" s="55"/>
      <c r="I70" s="46"/>
      <c r="J70" s="46"/>
      <c r="K70" s="46"/>
      <c r="L70" s="46"/>
      <c r="M70" s="46"/>
      <c r="N70" s="46"/>
      <c r="O70" s="46"/>
      <c r="P70" s="46"/>
      <c r="Q70" s="46"/>
      <c r="R70" s="46"/>
      <c r="S70" s="46"/>
      <c r="T70" s="46"/>
      <c r="U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row>
    <row r="71" spans="1:142">
      <c r="A71" s="53"/>
      <c r="B71" s="54"/>
      <c r="C71" s="46"/>
      <c r="D71" s="46"/>
      <c r="E71" s="46"/>
      <c r="F71" s="46"/>
      <c r="G71" s="46"/>
      <c r="H71" s="55"/>
      <c r="I71" s="46"/>
      <c r="J71" s="46"/>
      <c r="K71" s="46"/>
      <c r="L71" s="46"/>
      <c r="M71" s="46"/>
      <c r="N71" s="46"/>
      <c r="O71" s="46"/>
      <c r="P71" s="46"/>
      <c r="Q71" s="46"/>
      <c r="R71" s="46"/>
      <c r="S71" s="46"/>
      <c r="T71" s="46"/>
      <c r="U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row>
    <row r="72" spans="1:142">
      <c r="A72" s="53"/>
      <c r="B72" s="54"/>
      <c r="C72" s="46"/>
      <c r="D72" s="46"/>
      <c r="E72" s="46"/>
      <c r="F72" s="46"/>
      <c r="G72" s="46"/>
      <c r="H72" s="55"/>
      <c r="I72" s="46"/>
      <c r="J72" s="46"/>
      <c r="K72" s="46"/>
      <c r="L72" s="46"/>
      <c r="M72" s="46"/>
      <c r="N72" s="46"/>
      <c r="O72" s="46"/>
      <c r="P72" s="46"/>
      <c r="Q72" s="46"/>
      <c r="R72" s="46"/>
      <c r="S72" s="46"/>
      <c r="T72" s="46"/>
      <c r="U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row>
    <row r="73" spans="1:142">
      <c r="A73" s="53"/>
      <c r="B73" s="54"/>
      <c r="C73" s="46"/>
      <c r="D73" s="46"/>
      <c r="E73" s="46"/>
      <c r="F73" s="46"/>
      <c r="G73" s="46"/>
      <c r="H73" s="55"/>
      <c r="I73" s="46"/>
      <c r="J73" s="46"/>
      <c r="K73" s="46"/>
      <c r="L73" s="46"/>
      <c r="M73" s="46"/>
      <c r="N73" s="46"/>
      <c r="O73" s="46"/>
      <c r="P73" s="46"/>
      <c r="Q73" s="46"/>
      <c r="R73" s="46"/>
      <c r="S73" s="46"/>
      <c r="T73" s="46"/>
      <c r="U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row>
    <row r="74" spans="1:142">
      <c r="A74" s="53"/>
      <c r="B74" s="54"/>
      <c r="C74" s="46"/>
      <c r="D74" s="46"/>
      <c r="E74" s="46"/>
      <c r="F74" s="46"/>
      <c r="G74" s="46"/>
      <c r="H74" s="55"/>
      <c r="I74" s="46"/>
      <c r="J74" s="46"/>
      <c r="K74" s="46"/>
      <c r="L74" s="46"/>
      <c r="M74" s="46"/>
      <c r="N74" s="46"/>
      <c r="O74" s="46"/>
      <c r="P74" s="46"/>
      <c r="Q74" s="46"/>
      <c r="R74" s="46"/>
      <c r="S74" s="46"/>
      <c r="T74" s="46"/>
      <c r="U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row>
    <row r="75" spans="1:142">
      <c r="A75" s="53"/>
      <c r="B75" s="54"/>
      <c r="C75" s="46"/>
      <c r="D75" s="46"/>
      <c r="E75" s="46"/>
      <c r="F75" s="46"/>
      <c r="G75" s="46"/>
      <c r="H75" s="55"/>
      <c r="I75" s="46"/>
      <c r="J75" s="46"/>
      <c r="K75" s="46"/>
      <c r="L75" s="46"/>
      <c r="M75" s="46"/>
      <c r="N75" s="46"/>
      <c r="O75" s="46"/>
      <c r="P75" s="46"/>
      <c r="Q75" s="46"/>
      <c r="R75" s="46"/>
      <c r="S75" s="46"/>
      <c r="T75" s="46"/>
      <c r="U75" s="46"/>
      <c r="BA75" s="46"/>
      <c r="BB75" s="46"/>
      <c r="BC75" s="46"/>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row>
    <row r="76" spans="1:142">
      <c r="A76" s="53"/>
      <c r="B76" s="54"/>
      <c r="C76" s="46"/>
      <c r="D76" s="46"/>
      <c r="E76" s="46"/>
      <c r="F76" s="46"/>
      <c r="G76" s="46"/>
      <c r="H76" s="55"/>
      <c r="I76" s="46"/>
      <c r="J76" s="46"/>
      <c r="K76" s="46"/>
      <c r="L76" s="46"/>
      <c r="M76" s="46"/>
      <c r="N76" s="46"/>
      <c r="O76" s="46"/>
      <c r="P76" s="46"/>
      <c r="Q76" s="46"/>
      <c r="R76" s="46"/>
      <c r="S76" s="46"/>
      <c r="T76" s="46"/>
      <c r="U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row>
    <row r="77" spans="1:142">
      <c r="A77" s="53"/>
      <c r="B77" s="54"/>
      <c r="C77" s="46"/>
      <c r="D77" s="46"/>
      <c r="E77" s="46"/>
      <c r="F77" s="46"/>
      <c r="G77" s="46"/>
      <c r="H77" s="55"/>
      <c r="I77" s="46"/>
      <c r="J77" s="46"/>
      <c r="K77" s="46"/>
      <c r="L77" s="46"/>
      <c r="M77" s="46"/>
      <c r="N77" s="46"/>
      <c r="O77" s="46"/>
      <c r="P77" s="46"/>
      <c r="Q77" s="46"/>
      <c r="R77" s="46"/>
      <c r="S77" s="46"/>
      <c r="T77" s="46"/>
      <c r="U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row>
    <row r="78" spans="1:142">
      <c r="A78" s="53"/>
      <c r="B78" s="54"/>
      <c r="J78" s="47"/>
      <c r="K78" s="47"/>
      <c r="L78" s="47"/>
      <c r="M78" s="47"/>
      <c r="N78" s="47"/>
      <c r="O78" s="47"/>
      <c r="P78" s="47"/>
      <c r="Q78" s="47"/>
      <c r="R78" s="47"/>
      <c r="S78" s="47"/>
      <c r="T78" s="47"/>
      <c r="U78" s="47"/>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row>
    <row r="79" spans="1:142">
      <c r="A79" s="53"/>
      <c r="B79" s="54"/>
      <c r="J79" s="47"/>
      <c r="K79" s="47"/>
      <c r="L79" s="47"/>
      <c r="M79" s="47"/>
      <c r="N79" s="47"/>
      <c r="O79" s="47"/>
      <c r="P79" s="47"/>
      <c r="Q79" s="47"/>
      <c r="R79" s="47"/>
      <c r="S79" s="47"/>
      <c r="T79" s="47"/>
      <c r="U79" s="47"/>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row>
    <row r="80" spans="1:142">
      <c r="A80" s="53"/>
      <c r="B80" s="54"/>
      <c r="J80" s="47"/>
      <c r="K80" s="47"/>
      <c r="L80" s="47"/>
      <c r="M80" s="47"/>
      <c r="N80" s="47"/>
      <c r="O80" s="47"/>
      <c r="P80" s="47"/>
      <c r="Q80" s="47"/>
      <c r="R80" s="47"/>
      <c r="S80" s="47"/>
      <c r="T80" s="47"/>
      <c r="U80" s="47"/>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6"/>
      <c r="BY80" s="46"/>
      <c r="BZ80" s="46"/>
      <c r="CA80" s="46"/>
      <c r="CB80" s="46"/>
      <c r="CC80" s="46"/>
      <c r="CD80" s="46"/>
      <c r="CE80" s="46"/>
      <c r="CF80" s="46"/>
      <c r="CG80" s="46"/>
      <c r="CH80" s="46"/>
      <c r="CI80" s="46"/>
      <c r="CJ80" s="46"/>
      <c r="CK80" s="46"/>
      <c r="CL80" s="46"/>
      <c r="CM80" s="46"/>
      <c r="CN80" s="46"/>
      <c r="CO80" s="46"/>
      <c r="CP80" s="46"/>
      <c r="CQ80" s="46"/>
      <c r="CR80" s="46"/>
      <c r="CS80" s="46"/>
      <c r="CT80" s="46"/>
      <c r="CU80" s="46"/>
      <c r="CV80" s="46"/>
      <c r="CW80" s="46"/>
      <c r="CX80" s="46"/>
      <c r="CY80" s="46"/>
      <c r="CZ80" s="46"/>
      <c r="DA80" s="46"/>
      <c r="DB80" s="46"/>
      <c r="DC80" s="46"/>
      <c r="DD80" s="46"/>
      <c r="DE80" s="46"/>
      <c r="DF80" s="46"/>
      <c r="DG80" s="46"/>
      <c r="DH80" s="46"/>
      <c r="DI80" s="46"/>
      <c r="DJ80" s="46"/>
      <c r="DK80" s="46"/>
      <c r="DL80" s="46"/>
      <c r="DM80" s="46"/>
      <c r="DN80" s="46"/>
      <c r="DO80" s="46"/>
      <c r="DP80" s="46"/>
      <c r="DQ80" s="46"/>
      <c r="DR80" s="46"/>
      <c r="DS80" s="46"/>
      <c r="DT80" s="46"/>
      <c r="DU80" s="46"/>
      <c r="DV80" s="46"/>
      <c r="DW80" s="46"/>
      <c r="DX80" s="46"/>
      <c r="DY80" s="46"/>
      <c r="DZ80" s="46"/>
      <c r="EA80" s="46"/>
      <c r="EB80" s="46"/>
      <c r="EC80" s="46"/>
      <c r="ED80" s="46"/>
      <c r="EE80" s="46"/>
      <c r="EF80" s="46"/>
      <c r="EG80" s="46"/>
      <c r="EH80" s="46"/>
      <c r="EI80" s="46"/>
      <c r="EJ80" s="46"/>
      <c r="EK80" s="46"/>
      <c r="EL80" s="46"/>
    </row>
    <row r="81" spans="1:142">
      <c r="A81" s="53"/>
      <c r="B81" s="54"/>
      <c r="J81" s="47"/>
      <c r="K81" s="47"/>
      <c r="L81" s="47"/>
      <c r="M81" s="47"/>
      <c r="N81" s="47"/>
      <c r="O81" s="47"/>
      <c r="P81" s="47"/>
      <c r="Q81" s="47"/>
      <c r="R81" s="47"/>
      <c r="S81" s="47"/>
      <c r="T81" s="47"/>
      <c r="U81" s="47"/>
      <c r="BA81" s="46"/>
      <c r="BB81" s="46"/>
      <c r="BC81" s="46"/>
      <c r="BD81" s="46"/>
      <c r="BE81" s="46"/>
      <c r="BF81" s="46"/>
      <c r="BG81" s="46"/>
      <c r="BH81" s="46"/>
      <c r="BI81" s="46"/>
      <c r="BJ81" s="46"/>
      <c r="BK81" s="46"/>
      <c r="BL81" s="46"/>
      <c r="BM81" s="46"/>
      <c r="BN81" s="46"/>
      <c r="BO81" s="46"/>
      <c r="BP81" s="46"/>
      <c r="BQ81" s="46"/>
      <c r="BR81" s="46"/>
      <c r="BS81" s="46"/>
      <c r="BT81" s="46"/>
      <c r="BU81" s="46"/>
      <c r="BV81" s="46"/>
      <c r="BW81" s="46"/>
      <c r="BX81" s="46"/>
      <c r="BY81" s="46"/>
      <c r="BZ81" s="46"/>
      <c r="CA81" s="46"/>
      <c r="CB81" s="46"/>
      <c r="CC81" s="46"/>
      <c r="CD81" s="46"/>
      <c r="CE81" s="46"/>
      <c r="CF81" s="46"/>
      <c r="CG81" s="46"/>
      <c r="CH81" s="46"/>
      <c r="CI81" s="46"/>
      <c r="CJ81" s="46"/>
      <c r="CK81" s="46"/>
      <c r="CL81" s="46"/>
      <c r="CM81" s="46"/>
      <c r="CN81" s="46"/>
      <c r="CO81" s="46"/>
      <c r="CP81" s="46"/>
      <c r="CQ81" s="46"/>
      <c r="CR81" s="46"/>
      <c r="CS81" s="46"/>
      <c r="CT81" s="46"/>
      <c r="CU81" s="46"/>
      <c r="CV81" s="46"/>
      <c r="CW81" s="46"/>
      <c r="CX81" s="46"/>
      <c r="CY81" s="46"/>
      <c r="CZ81" s="46"/>
      <c r="DA81" s="46"/>
      <c r="DB81" s="46"/>
      <c r="DC81" s="46"/>
      <c r="DD81" s="46"/>
      <c r="DE81" s="46"/>
      <c r="DF81" s="46"/>
      <c r="DG81" s="46"/>
      <c r="DH81" s="46"/>
      <c r="DI81" s="46"/>
      <c r="DJ81" s="46"/>
      <c r="DK81" s="46"/>
      <c r="DL81" s="46"/>
      <c r="DM81" s="46"/>
      <c r="DN81" s="46"/>
      <c r="DO81" s="46"/>
      <c r="DP81" s="46"/>
      <c r="DQ81" s="46"/>
      <c r="DR81" s="46"/>
      <c r="DS81" s="46"/>
      <c r="DT81" s="46"/>
      <c r="DU81" s="46"/>
      <c r="DV81" s="46"/>
      <c r="DW81" s="46"/>
      <c r="DX81" s="46"/>
      <c r="DY81" s="46"/>
      <c r="DZ81" s="46"/>
      <c r="EA81" s="46"/>
      <c r="EB81" s="46"/>
      <c r="EC81" s="46"/>
      <c r="ED81" s="46"/>
      <c r="EE81" s="46"/>
      <c r="EF81" s="46"/>
      <c r="EG81" s="46"/>
      <c r="EH81" s="46"/>
      <c r="EI81" s="46"/>
      <c r="EJ81" s="46"/>
      <c r="EK81" s="46"/>
      <c r="EL81" s="46"/>
    </row>
    <row r="82" spans="1:142">
      <c r="A82" s="53"/>
      <c r="B82" s="54"/>
      <c r="J82" s="47"/>
      <c r="K82" s="47"/>
      <c r="L82" s="47"/>
      <c r="M82" s="47"/>
      <c r="N82" s="47"/>
      <c r="O82" s="47"/>
      <c r="P82" s="47"/>
      <c r="Q82" s="47"/>
      <c r="R82" s="47"/>
      <c r="S82" s="47"/>
      <c r="T82" s="47"/>
      <c r="U82" s="47"/>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row>
    <row r="83" spans="1:142">
      <c r="A83" s="53"/>
      <c r="B83" s="54"/>
      <c r="J83" s="47"/>
      <c r="K83" s="47"/>
      <c r="L83" s="47"/>
      <c r="M83" s="47"/>
      <c r="N83" s="47"/>
      <c r="O83" s="47"/>
      <c r="P83" s="47"/>
      <c r="Q83" s="47"/>
      <c r="R83" s="47"/>
      <c r="S83" s="47"/>
      <c r="T83" s="47"/>
      <c r="U83" s="47"/>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row>
    <row r="84" spans="1:142">
      <c r="A84" s="53"/>
      <c r="B84" s="54"/>
      <c r="J84" s="47"/>
      <c r="K84" s="47"/>
      <c r="L84" s="47"/>
      <c r="M84" s="47"/>
      <c r="N84" s="47"/>
      <c r="O84" s="47"/>
      <c r="P84" s="47"/>
      <c r="Q84" s="47"/>
      <c r="R84" s="47"/>
      <c r="S84" s="47"/>
      <c r="T84" s="47"/>
      <c r="U84" s="47"/>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row>
    <row r="85" spans="1:142">
      <c r="A85" s="53"/>
      <c r="B85" s="54"/>
      <c r="J85" s="47"/>
      <c r="K85" s="47"/>
      <c r="L85" s="47"/>
      <c r="M85" s="47"/>
      <c r="N85" s="47"/>
      <c r="O85" s="47"/>
      <c r="P85" s="47"/>
      <c r="Q85" s="47"/>
      <c r="R85" s="47"/>
      <c r="S85" s="47"/>
      <c r="T85" s="47"/>
      <c r="U85" s="47"/>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row>
    <row r="86" spans="1:142">
      <c r="A86" s="53"/>
      <c r="B86" s="54"/>
      <c r="J86" s="47"/>
      <c r="K86" s="47"/>
      <c r="L86" s="47"/>
      <c r="M86" s="47"/>
      <c r="N86" s="47"/>
      <c r="O86" s="47"/>
      <c r="P86" s="47"/>
      <c r="Q86" s="47"/>
      <c r="R86" s="47"/>
      <c r="S86" s="47"/>
      <c r="T86" s="47"/>
      <c r="U86" s="47"/>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row>
    <row r="87" spans="1:142">
      <c r="A87" s="53"/>
      <c r="B87" s="54"/>
      <c r="J87" s="47"/>
      <c r="K87" s="47"/>
      <c r="L87" s="47"/>
      <c r="M87" s="47"/>
      <c r="N87" s="47"/>
      <c r="O87" s="47"/>
      <c r="P87" s="47"/>
      <c r="Q87" s="47"/>
      <c r="R87" s="47"/>
      <c r="S87" s="47"/>
      <c r="T87" s="47"/>
      <c r="U87" s="47"/>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row>
    <row r="88" spans="1:142">
      <c r="A88" s="53"/>
      <c r="B88" s="54"/>
      <c r="J88" s="47"/>
      <c r="K88" s="47"/>
      <c r="L88" s="47"/>
      <c r="M88" s="47"/>
      <c r="N88" s="47"/>
      <c r="O88" s="47"/>
      <c r="P88" s="47"/>
      <c r="Q88" s="47"/>
      <c r="R88" s="47"/>
      <c r="S88" s="47"/>
      <c r="T88" s="47"/>
      <c r="U88" s="47"/>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row>
    <row r="89" spans="1:142">
      <c r="A89" s="53"/>
      <c r="B89" s="54"/>
      <c r="J89" s="47"/>
      <c r="K89" s="47"/>
      <c r="L89" s="47"/>
      <c r="M89" s="47"/>
      <c r="N89" s="47"/>
      <c r="O89" s="47"/>
      <c r="P89" s="47"/>
      <c r="Q89" s="47"/>
      <c r="R89" s="47"/>
      <c r="S89" s="47"/>
      <c r="T89" s="47"/>
      <c r="U89" s="47"/>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row>
    <row r="90" spans="1:142">
      <c r="A90" s="53"/>
      <c r="B90" s="54"/>
      <c r="J90" s="47"/>
      <c r="K90" s="47"/>
      <c r="L90" s="47"/>
      <c r="M90" s="47"/>
      <c r="N90" s="47"/>
      <c r="O90" s="47"/>
      <c r="P90" s="47"/>
      <c r="Q90" s="47"/>
      <c r="R90" s="47"/>
      <c r="S90" s="47"/>
      <c r="T90" s="47"/>
      <c r="U90" s="47"/>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row>
    <row r="91" spans="1:142">
      <c r="A91" s="53"/>
      <c r="B91" s="54"/>
      <c r="J91" s="47"/>
      <c r="K91" s="47"/>
      <c r="L91" s="47"/>
      <c r="M91" s="47"/>
      <c r="N91" s="47"/>
      <c r="O91" s="47"/>
      <c r="P91" s="47"/>
      <c r="Q91" s="47"/>
      <c r="R91" s="47"/>
      <c r="S91" s="47"/>
      <c r="T91" s="47"/>
      <c r="U91" s="47"/>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c r="CI91" s="46"/>
      <c r="CJ91" s="46"/>
      <c r="CK91" s="46"/>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row>
    <row r="92" spans="1:142">
      <c r="A92" s="53"/>
      <c r="B92" s="54"/>
      <c r="J92" s="47"/>
      <c r="K92" s="47"/>
      <c r="L92" s="47"/>
      <c r="M92" s="47"/>
      <c r="N92" s="47"/>
      <c r="O92" s="47"/>
      <c r="P92" s="47"/>
      <c r="Q92" s="47"/>
      <c r="R92" s="47"/>
      <c r="S92" s="47"/>
      <c r="T92" s="47"/>
      <c r="U92" s="47"/>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row>
    <row r="93" spans="1:142">
      <c r="A93" s="53"/>
      <c r="B93" s="54"/>
      <c r="J93" s="47"/>
      <c r="K93" s="47"/>
      <c r="L93" s="47"/>
      <c r="M93" s="47"/>
      <c r="N93" s="47"/>
      <c r="O93" s="47"/>
      <c r="P93" s="47"/>
      <c r="Q93" s="47"/>
      <c r="R93" s="47"/>
      <c r="S93" s="47"/>
      <c r="T93" s="47"/>
      <c r="U93" s="47"/>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row>
    <row r="94" spans="1:142">
      <c r="A94" s="53"/>
      <c r="B94" s="54"/>
      <c r="J94" s="47"/>
      <c r="K94" s="47"/>
      <c r="L94" s="47"/>
      <c r="M94" s="47"/>
      <c r="N94" s="47"/>
      <c r="O94" s="47"/>
      <c r="P94" s="47"/>
      <c r="Q94" s="47"/>
      <c r="R94" s="47"/>
      <c r="S94" s="47"/>
      <c r="T94" s="47"/>
      <c r="U94" s="47"/>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row>
    <row r="95" spans="1:142">
      <c r="A95" s="53"/>
      <c r="B95" s="54"/>
      <c r="J95" s="47"/>
      <c r="K95" s="47"/>
      <c r="L95" s="47"/>
      <c r="M95" s="47"/>
      <c r="N95" s="47"/>
      <c r="O95" s="47"/>
      <c r="P95" s="47"/>
      <c r="Q95" s="47"/>
      <c r="R95" s="47"/>
      <c r="S95" s="47"/>
      <c r="T95" s="47"/>
      <c r="U95" s="47"/>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row>
    <row r="96" spans="1:142">
      <c r="A96" s="53"/>
      <c r="B96" s="54"/>
      <c r="J96" s="47"/>
      <c r="K96" s="47"/>
      <c r="L96" s="47"/>
      <c r="M96" s="47"/>
      <c r="N96" s="47"/>
      <c r="O96" s="47"/>
      <c r="P96" s="47"/>
      <c r="Q96" s="47"/>
      <c r="R96" s="47"/>
      <c r="S96" s="47"/>
      <c r="T96" s="47"/>
      <c r="U96" s="47"/>
      <c r="BA96" s="46"/>
      <c r="BB96" s="46"/>
      <c r="BC96" s="46"/>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row>
    <row r="97" spans="1:142">
      <c r="A97" s="53"/>
      <c r="B97" s="54"/>
      <c r="J97" s="47"/>
      <c r="K97" s="47"/>
      <c r="L97" s="47"/>
      <c r="M97" s="47"/>
      <c r="N97" s="47"/>
      <c r="O97" s="47"/>
      <c r="P97" s="47"/>
      <c r="Q97" s="47"/>
      <c r="R97" s="47"/>
      <c r="S97" s="47"/>
      <c r="T97" s="47"/>
      <c r="U97" s="47"/>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row>
    <row r="98" spans="1:142">
      <c r="A98" s="53"/>
      <c r="B98" s="54"/>
      <c r="J98" s="47"/>
      <c r="K98" s="47"/>
      <c r="L98" s="47"/>
      <c r="M98" s="47"/>
      <c r="N98" s="47"/>
      <c r="O98" s="47"/>
      <c r="P98" s="47"/>
      <c r="Q98" s="47"/>
      <c r="R98" s="47"/>
      <c r="S98" s="47"/>
      <c r="T98" s="47"/>
      <c r="U98" s="47"/>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row>
    <row r="99" spans="1:142">
      <c r="A99" s="53"/>
      <c r="B99" s="54"/>
      <c r="J99" s="47"/>
      <c r="K99" s="47"/>
      <c r="L99" s="47"/>
      <c r="M99" s="47"/>
      <c r="N99" s="47"/>
      <c r="O99" s="47"/>
      <c r="P99" s="47"/>
      <c r="Q99" s="47"/>
      <c r="R99" s="47"/>
      <c r="S99" s="47"/>
      <c r="T99" s="47"/>
      <c r="U99" s="47"/>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row>
    <row r="100" spans="1:142">
      <c r="A100" s="53"/>
      <c r="B100" s="54"/>
      <c r="J100" s="47"/>
      <c r="K100" s="47"/>
      <c r="L100" s="47"/>
      <c r="M100" s="47"/>
      <c r="N100" s="47"/>
      <c r="O100" s="47"/>
      <c r="P100" s="47"/>
      <c r="Q100" s="47"/>
      <c r="R100" s="47"/>
      <c r="S100" s="47"/>
      <c r="T100" s="47"/>
      <c r="U100" s="47"/>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row>
    <row r="101" spans="1:142">
      <c r="A101" s="53"/>
      <c r="B101" s="54"/>
      <c r="J101" s="47"/>
      <c r="K101" s="47"/>
      <c r="L101" s="47"/>
      <c r="M101" s="47"/>
      <c r="N101" s="47"/>
      <c r="O101" s="47"/>
      <c r="P101" s="47"/>
      <c r="Q101" s="47"/>
      <c r="R101" s="47"/>
      <c r="S101" s="47"/>
      <c r="T101" s="47"/>
      <c r="U101" s="47"/>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row>
    <row r="102" spans="1:142">
      <c r="A102" s="53"/>
      <c r="B102" s="54"/>
      <c r="J102" s="47"/>
      <c r="K102" s="47"/>
      <c r="L102" s="47"/>
      <c r="M102" s="47"/>
      <c r="N102" s="47"/>
      <c r="O102" s="47"/>
      <c r="P102" s="47"/>
      <c r="Q102" s="47"/>
      <c r="R102" s="47"/>
      <c r="S102" s="47"/>
      <c r="T102" s="47"/>
      <c r="U102" s="47"/>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row>
    <row r="103" spans="1:142">
      <c r="A103" s="53"/>
      <c r="B103" s="54"/>
      <c r="J103" s="47"/>
      <c r="K103" s="47"/>
      <c r="L103" s="47"/>
      <c r="M103" s="47"/>
      <c r="N103" s="47"/>
      <c r="O103" s="47"/>
      <c r="P103" s="47"/>
      <c r="Q103" s="47"/>
      <c r="R103" s="47"/>
      <c r="S103" s="47"/>
      <c r="T103" s="47"/>
      <c r="U103" s="47"/>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row>
    <row r="104" spans="1:142">
      <c r="A104" s="53"/>
      <c r="B104" s="54"/>
      <c r="J104" s="47"/>
      <c r="K104" s="47"/>
      <c r="L104" s="47"/>
      <c r="M104" s="47"/>
      <c r="N104" s="47"/>
      <c r="O104" s="47"/>
      <c r="P104" s="47"/>
      <c r="Q104" s="47"/>
      <c r="R104" s="47"/>
      <c r="S104" s="47"/>
      <c r="T104" s="47"/>
      <c r="U104" s="47"/>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row>
    <row r="105" spans="1:142">
      <c r="A105" s="53"/>
      <c r="B105" s="54"/>
      <c r="J105" s="47"/>
      <c r="K105" s="47"/>
      <c r="L105" s="47"/>
      <c r="M105" s="47"/>
      <c r="N105" s="47"/>
      <c r="O105" s="47"/>
      <c r="P105" s="47"/>
      <c r="Q105" s="47"/>
      <c r="R105" s="47"/>
      <c r="S105" s="47"/>
      <c r="T105" s="47"/>
      <c r="U105" s="47"/>
      <c r="BA105" s="46"/>
      <c r="BB105" s="46"/>
      <c r="BC105" s="46"/>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row>
    <row r="106" spans="1:142">
      <c r="A106" s="53"/>
      <c r="B106" s="54"/>
      <c r="J106" s="47"/>
      <c r="K106" s="47"/>
      <c r="L106" s="47"/>
      <c r="M106" s="47"/>
      <c r="N106" s="47"/>
      <c r="O106" s="47"/>
      <c r="P106" s="47"/>
      <c r="Q106" s="47"/>
      <c r="R106" s="47"/>
      <c r="S106" s="47"/>
      <c r="T106" s="47"/>
      <c r="U106" s="47"/>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row>
    <row r="107" spans="1:142">
      <c r="A107" s="53"/>
      <c r="B107" s="54"/>
      <c r="J107" s="47"/>
      <c r="K107" s="47"/>
      <c r="L107" s="47"/>
      <c r="M107" s="47"/>
      <c r="N107" s="47"/>
      <c r="O107" s="47"/>
      <c r="P107" s="47"/>
      <c r="Q107" s="47"/>
      <c r="R107" s="47"/>
      <c r="S107" s="47"/>
      <c r="T107" s="47"/>
      <c r="U107" s="47"/>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row>
    <row r="108" spans="1:142">
      <c r="A108" s="53"/>
      <c r="B108" s="54"/>
      <c r="J108" s="47"/>
      <c r="K108" s="47"/>
      <c r="L108" s="47"/>
      <c r="M108" s="47"/>
      <c r="N108" s="47"/>
      <c r="O108" s="47"/>
      <c r="P108" s="47"/>
      <c r="Q108" s="47"/>
      <c r="R108" s="47"/>
      <c r="S108" s="47"/>
      <c r="T108" s="47"/>
      <c r="U108" s="47"/>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row>
    <row r="109" spans="1:142">
      <c r="A109" s="53"/>
      <c r="B109" s="54"/>
      <c r="J109" s="47"/>
      <c r="K109" s="47"/>
      <c r="L109" s="47"/>
      <c r="M109" s="47"/>
      <c r="N109" s="47"/>
      <c r="O109" s="47"/>
      <c r="P109" s="47"/>
      <c r="Q109" s="47"/>
      <c r="R109" s="47"/>
      <c r="S109" s="47"/>
      <c r="T109" s="47"/>
      <c r="U109" s="47"/>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row>
    <row r="110" spans="1:142">
      <c r="A110" s="53"/>
      <c r="B110" s="54"/>
      <c r="J110" s="47"/>
      <c r="K110" s="47"/>
      <c r="L110" s="47"/>
      <c r="M110" s="47"/>
      <c r="N110" s="47"/>
      <c r="O110" s="47"/>
      <c r="P110" s="47"/>
      <c r="Q110" s="47"/>
      <c r="R110" s="47"/>
      <c r="S110" s="47"/>
      <c r="T110" s="47"/>
      <c r="U110" s="47"/>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row>
    <row r="111" spans="1:142">
      <c r="A111" s="53"/>
      <c r="B111" s="54"/>
      <c r="J111" s="47"/>
      <c r="K111" s="47"/>
      <c r="L111" s="47"/>
      <c r="M111" s="47"/>
      <c r="N111" s="47"/>
      <c r="O111" s="47"/>
      <c r="P111" s="47"/>
      <c r="Q111" s="47"/>
      <c r="R111" s="47"/>
      <c r="S111" s="47"/>
      <c r="T111" s="47"/>
      <c r="U111" s="47"/>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row>
    <row r="112" spans="1:142">
      <c r="A112" s="53"/>
      <c r="B112" s="54"/>
      <c r="J112" s="47"/>
      <c r="K112" s="47"/>
      <c r="L112" s="47"/>
      <c r="M112" s="47"/>
      <c r="N112" s="47"/>
      <c r="O112" s="47"/>
      <c r="P112" s="47"/>
      <c r="Q112" s="47"/>
      <c r="R112" s="47"/>
      <c r="S112" s="47"/>
      <c r="T112" s="47"/>
      <c r="U112" s="47"/>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row>
    <row r="113" spans="1:142">
      <c r="A113" s="53"/>
      <c r="B113" s="54"/>
      <c r="J113" s="47"/>
      <c r="K113" s="47"/>
      <c r="L113" s="47"/>
      <c r="M113" s="47"/>
      <c r="N113" s="47"/>
      <c r="O113" s="47"/>
      <c r="P113" s="47"/>
      <c r="Q113" s="47"/>
      <c r="R113" s="47"/>
      <c r="S113" s="47"/>
      <c r="T113" s="47"/>
      <c r="U113" s="47"/>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row>
    <row r="114" spans="1:142">
      <c r="A114" s="53"/>
      <c r="B114" s="54"/>
      <c r="J114" s="47"/>
      <c r="K114" s="47"/>
      <c r="L114" s="47"/>
      <c r="M114" s="47"/>
      <c r="N114" s="47"/>
      <c r="O114" s="47"/>
      <c r="P114" s="47"/>
      <c r="Q114" s="47"/>
      <c r="R114" s="47"/>
      <c r="S114" s="47"/>
      <c r="T114" s="47"/>
      <c r="U114" s="47"/>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row>
    <row r="115" spans="1:142">
      <c r="A115" s="53"/>
      <c r="B115" s="54"/>
      <c r="J115" s="47"/>
      <c r="K115" s="47"/>
      <c r="L115" s="47"/>
      <c r="M115" s="47"/>
      <c r="N115" s="47"/>
      <c r="O115" s="47"/>
      <c r="P115" s="47"/>
      <c r="Q115" s="47"/>
      <c r="R115" s="47"/>
      <c r="S115" s="47"/>
      <c r="T115" s="47"/>
      <c r="U115" s="47"/>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c r="EI115" s="46"/>
      <c r="EJ115" s="46"/>
      <c r="EK115" s="46"/>
      <c r="EL115" s="46"/>
    </row>
    <row r="116" spans="1:142">
      <c r="A116" s="53"/>
      <c r="B116" s="54"/>
      <c r="J116" s="47"/>
      <c r="K116" s="47"/>
      <c r="L116" s="47"/>
      <c r="M116" s="47"/>
      <c r="N116" s="47"/>
      <c r="O116" s="47"/>
      <c r="P116" s="47"/>
      <c r="Q116" s="47"/>
      <c r="R116" s="47"/>
      <c r="S116" s="47"/>
      <c r="T116" s="47"/>
      <c r="U116" s="47"/>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row>
    <row r="117" spans="1:142">
      <c r="A117" s="53"/>
      <c r="B117" s="54"/>
      <c r="J117" s="47"/>
      <c r="K117" s="47"/>
      <c r="L117" s="47"/>
      <c r="M117" s="47"/>
      <c r="N117" s="47"/>
      <c r="O117" s="47"/>
      <c r="P117" s="47"/>
      <c r="Q117" s="47"/>
      <c r="R117" s="47"/>
      <c r="S117" s="47"/>
      <c r="T117" s="47"/>
      <c r="U117" s="47"/>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row>
    <row r="118" spans="1:142">
      <c r="A118" s="53"/>
      <c r="B118" s="54"/>
      <c r="J118" s="47"/>
      <c r="K118" s="47"/>
      <c r="L118" s="47"/>
      <c r="M118" s="47"/>
      <c r="N118" s="47"/>
      <c r="O118" s="47"/>
      <c r="P118" s="47"/>
      <c r="Q118" s="47"/>
      <c r="R118" s="47"/>
      <c r="S118" s="47"/>
      <c r="T118" s="47"/>
      <c r="U118" s="47"/>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row>
    <row r="119" spans="1:142">
      <c r="A119" s="53"/>
      <c r="B119" s="54"/>
      <c r="C119" s="46"/>
      <c r="D119" s="46"/>
      <c r="E119" s="46"/>
      <c r="F119" s="46"/>
      <c r="G119" s="46"/>
      <c r="H119" s="55"/>
      <c r="I119" s="46"/>
      <c r="J119" s="54"/>
      <c r="K119" s="54"/>
      <c r="L119" s="54"/>
      <c r="M119" s="54"/>
      <c r="N119" s="54"/>
      <c r="O119" s="54"/>
      <c r="P119" s="54"/>
      <c r="Q119" s="54"/>
      <c r="R119" s="54"/>
      <c r="S119" s="54"/>
      <c r="T119" s="54"/>
      <c r="U119" s="54"/>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c r="DM119" s="46"/>
      <c r="DN119" s="46"/>
      <c r="DO119" s="46"/>
      <c r="DP119" s="46"/>
      <c r="DQ119" s="46"/>
      <c r="DR119" s="46"/>
      <c r="DS119" s="46"/>
      <c r="DT119" s="46"/>
      <c r="DU119" s="46"/>
      <c r="DV119" s="46"/>
      <c r="DW119" s="46"/>
      <c r="DX119" s="46"/>
      <c r="DY119" s="46"/>
      <c r="DZ119" s="46"/>
      <c r="EA119" s="46"/>
      <c r="EB119" s="46"/>
      <c r="EC119" s="46"/>
      <c r="ED119" s="46"/>
      <c r="EE119" s="46"/>
      <c r="EF119" s="46"/>
      <c r="EG119" s="46"/>
      <c r="EH119" s="46"/>
      <c r="EI119" s="46"/>
      <c r="EJ119" s="46"/>
      <c r="EK119" s="46"/>
      <c r="EL119" s="46"/>
    </row>
    <row r="120" spans="1:142">
      <c r="A120" s="53"/>
      <c r="B120" s="54"/>
      <c r="C120" s="46"/>
      <c r="D120" s="46"/>
      <c r="E120" s="46"/>
      <c r="F120" s="46"/>
      <c r="G120" s="46"/>
      <c r="H120" s="55"/>
      <c r="I120" s="46"/>
      <c r="J120" s="54"/>
      <c r="K120" s="54"/>
      <c r="L120" s="54"/>
      <c r="M120" s="54"/>
      <c r="N120" s="54"/>
      <c r="O120" s="54"/>
      <c r="P120" s="54"/>
      <c r="Q120" s="54"/>
      <c r="R120" s="54"/>
      <c r="S120" s="54"/>
      <c r="T120" s="54"/>
      <c r="U120" s="54"/>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c r="DM120" s="46"/>
      <c r="DN120" s="46"/>
      <c r="DO120" s="46"/>
      <c r="DP120" s="46"/>
      <c r="DQ120" s="46"/>
      <c r="DR120" s="46"/>
      <c r="DS120" s="46"/>
      <c r="DT120" s="46"/>
      <c r="DU120" s="46"/>
      <c r="DV120" s="46"/>
      <c r="DW120" s="46"/>
      <c r="DX120" s="46"/>
      <c r="DY120" s="46"/>
      <c r="DZ120" s="46"/>
      <c r="EA120" s="46"/>
      <c r="EB120" s="46"/>
      <c r="EC120" s="46"/>
      <c r="ED120" s="46"/>
      <c r="EE120" s="46"/>
      <c r="EF120" s="46"/>
      <c r="EG120" s="46"/>
      <c r="EH120" s="46"/>
      <c r="EI120" s="46"/>
      <c r="EJ120" s="46"/>
      <c r="EK120" s="46"/>
      <c r="EL120" s="46"/>
    </row>
    <row r="121" spans="1:142">
      <c r="A121" s="53"/>
      <c r="B121" s="54"/>
      <c r="C121" s="46"/>
      <c r="D121" s="46"/>
      <c r="E121" s="46"/>
      <c r="F121" s="46"/>
      <c r="G121" s="46"/>
      <c r="H121" s="55"/>
      <c r="I121" s="46"/>
      <c r="J121" s="54"/>
      <c r="K121" s="54"/>
      <c r="L121" s="54"/>
      <c r="M121" s="54"/>
      <c r="N121" s="54"/>
      <c r="O121" s="54"/>
      <c r="P121" s="54"/>
      <c r="Q121" s="54"/>
      <c r="R121" s="54"/>
      <c r="S121" s="54"/>
      <c r="T121" s="54"/>
      <c r="U121" s="54"/>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row>
    <row r="122" spans="1:142">
      <c r="A122" s="53"/>
      <c r="B122" s="54"/>
      <c r="C122" s="46"/>
      <c r="D122" s="46"/>
      <c r="E122" s="46"/>
      <c r="F122" s="46"/>
      <c r="G122" s="46"/>
      <c r="H122" s="55"/>
      <c r="I122" s="46"/>
      <c r="J122" s="54"/>
      <c r="K122" s="54"/>
      <c r="L122" s="54"/>
      <c r="M122" s="54"/>
      <c r="N122" s="54"/>
      <c r="O122" s="54"/>
      <c r="P122" s="54"/>
      <c r="Q122" s="54"/>
      <c r="R122" s="54"/>
      <c r="S122" s="54"/>
      <c r="T122" s="54"/>
      <c r="U122" s="54"/>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46"/>
      <c r="DI122" s="46"/>
      <c r="DJ122" s="46"/>
      <c r="DK122" s="46"/>
      <c r="DL122" s="46"/>
      <c r="DM122" s="46"/>
      <c r="DN122" s="46"/>
      <c r="DO122" s="46"/>
      <c r="DP122" s="46"/>
      <c r="DQ122" s="46"/>
      <c r="DR122" s="46"/>
      <c r="DS122" s="46"/>
      <c r="DT122" s="46"/>
      <c r="DU122" s="46"/>
      <c r="DV122" s="46"/>
      <c r="DW122" s="46"/>
      <c r="DX122" s="46"/>
      <c r="DY122" s="46"/>
      <c r="DZ122" s="46"/>
      <c r="EA122" s="46"/>
      <c r="EB122" s="46"/>
      <c r="EC122" s="46"/>
      <c r="ED122" s="46"/>
      <c r="EE122" s="46"/>
      <c r="EF122" s="46"/>
      <c r="EG122" s="46"/>
      <c r="EH122" s="46"/>
      <c r="EI122" s="46"/>
      <c r="EJ122" s="46"/>
      <c r="EK122" s="46"/>
      <c r="EL122" s="46"/>
    </row>
    <row r="123" spans="1:142">
      <c r="A123" s="53"/>
      <c r="B123" s="54"/>
      <c r="C123" s="46"/>
      <c r="D123" s="46"/>
      <c r="E123" s="46"/>
      <c r="F123" s="46"/>
      <c r="G123" s="46"/>
      <c r="H123" s="55"/>
      <c r="I123" s="46"/>
      <c r="J123" s="54"/>
      <c r="K123" s="54"/>
      <c r="L123" s="54"/>
      <c r="M123" s="54"/>
      <c r="N123" s="54"/>
      <c r="O123" s="54"/>
      <c r="P123" s="54"/>
      <c r="Q123" s="54"/>
      <c r="R123" s="54"/>
      <c r="S123" s="54"/>
      <c r="T123" s="54"/>
      <c r="U123" s="54"/>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c r="EI123" s="46"/>
      <c r="EJ123" s="46"/>
      <c r="EK123" s="46"/>
      <c r="EL123" s="46"/>
    </row>
    <row r="124" spans="1:142">
      <c r="A124" s="53"/>
      <c r="B124" s="54"/>
      <c r="C124" s="46"/>
      <c r="D124" s="46"/>
      <c r="E124" s="46"/>
      <c r="F124" s="46"/>
      <c r="G124" s="46"/>
      <c r="H124" s="55"/>
      <c r="I124" s="46"/>
      <c r="J124" s="54"/>
      <c r="K124" s="54"/>
      <c r="L124" s="54"/>
      <c r="M124" s="54"/>
      <c r="N124" s="54"/>
      <c r="O124" s="54"/>
      <c r="P124" s="54"/>
      <c r="Q124" s="54"/>
      <c r="R124" s="54"/>
      <c r="S124" s="54"/>
      <c r="T124" s="54"/>
      <c r="U124" s="54"/>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row>
    <row r="125" spans="1:142">
      <c r="A125" s="53"/>
      <c r="B125" s="54"/>
      <c r="C125" s="46"/>
      <c r="D125" s="46"/>
      <c r="E125" s="46"/>
      <c r="F125" s="46"/>
      <c r="G125" s="46"/>
      <c r="H125" s="55"/>
      <c r="I125" s="46"/>
      <c r="J125" s="54"/>
      <c r="K125" s="54"/>
      <c r="L125" s="54"/>
      <c r="M125" s="54"/>
      <c r="N125" s="54"/>
      <c r="O125" s="54"/>
      <c r="P125" s="54"/>
      <c r="Q125" s="54"/>
      <c r="R125" s="54"/>
      <c r="S125" s="54"/>
      <c r="T125" s="54"/>
      <c r="U125" s="54"/>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row>
    <row r="126" spans="1:142">
      <c r="A126" s="53"/>
      <c r="B126" s="54"/>
      <c r="C126" s="46"/>
      <c r="D126" s="46"/>
      <c r="E126" s="46"/>
      <c r="F126" s="46"/>
      <c r="G126" s="46"/>
      <c r="H126" s="55"/>
      <c r="I126" s="46"/>
      <c r="J126" s="54"/>
      <c r="K126" s="54"/>
      <c r="L126" s="54"/>
      <c r="M126" s="54"/>
      <c r="N126" s="54"/>
      <c r="O126" s="54"/>
      <c r="P126" s="54"/>
      <c r="Q126" s="54"/>
      <c r="R126" s="54"/>
      <c r="S126" s="54"/>
      <c r="T126" s="54"/>
      <c r="U126" s="54"/>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row>
    <row r="127" spans="1:142">
      <c r="A127" s="53"/>
      <c r="B127" s="54"/>
      <c r="C127" s="46"/>
      <c r="D127" s="46"/>
      <c r="E127" s="46"/>
      <c r="F127" s="46"/>
      <c r="G127" s="46"/>
      <c r="H127" s="55"/>
      <c r="I127" s="46"/>
      <c r="J127" s="54"/>
      <c r="K127" s="54"/>
      <c r="L127" s="54"/>
      <c r="M127" s="54"/>
      <c r="N127" s="54"/>
      <c r="O127" s="54"/>
      <c r="P127" s="54"/>
      <c r="Q127" s="54"/>
      <c r="R127" s="54"/>
      <c r="S127" s="54"/>
      <c r="T127" s="54"/>
      <c r="U127" s="54"/>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row>
    <row r="128" spans="1:142">
      <c r="A128" s="53"/>
      <c r="B128" s="54"/>
      <c r="C128" s="46"/>
      <c r="D128" s="46"/>
      <c r="E128" s="46"/>
      <c r="F128" s="46"/>
      <c r="G128" s="46"/>
      <c r="H128" s="55"/>
      <c r="I128" s="46"/>
      <c r="J128" s="54"/>
      <c r="K128" s="54"/>
      <c r="L128" s="54"/>
      <c r="M128" s="54"/>
      <c r="N128" s="54"/>
      <c r="O128" s="54"/>
      <c r="P128" s="54"/>
      <c r="Q128" s="54"/>
      <c r="R128" s="54"/>
      <c r="S128" s="54"/>
      <c r="T128" s="54"/>
      <c r="U128" s="54"/>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row>
    <row r="129" spans="1:142">
      <c r="A129" s="53"/>
      <c r="B129" s="54"/>
      <c r="C129" s="46"/>
      <c r="D129" s="46"/>
      <c r="E129" s="46"/>
      <c r="F129" s="46"/>
      <c r="G129" s="46"/>
      <c r="H129" s="55"/>
      <c r="I129" s="46"/>
      <c r="J129" s="54"/>
      <c r="K129" s="54"/>
      <c r="L129" s="54"/>
      <c r="M129" s="54"/>
      <c r="N129" s="54"/>
      <c r="O129" s="54"/>
      <c r="P129" s="54"/>
      <c r="Q129" s="54"/>
      <c r="R129" s="54"/>
      <c r="S129" s="54"/>
      <c r="T129" s="54"/>
      <c r="U129" s="54"/>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row>
    <row r="130" spans="1:142">
      <c r="A130" s="53"/>
      <c r="B130" s="54"/>
      <c r="C130" s="46"/>
      <c r="D130" s="46"/>
      <c r="E130" s="46"/>
      <c r="F130" s="46"/>
      <c r="G130" s="46"/>
      <c r="H130" s="55"/>
      <c r="I130" s="46"/>
      <c r="J130" s="54"/>
      <c r="K130" s="54"/>
      <c r="L130" s="54"/>
      <c r="M130" s="54"/>
      <c r="N130" s="54"/>
      <c r="O130" s="54"/>
      <c r="P130" s="54"/>
      <c r="Q130" s="54"/>
      <c r="R130" s="54"/>
      <c r="S130" s="54"/>
      <c r="T130" s="54"/>
      <c r="U130" s="54"/>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c r="EI130" s="46"/>
      <c r="EJ130" s="46"/>
      <c r="EK130" s="46"/>
      <c r="EL130" s="46"/>
    </row>
    <row r="131" spans="1:142">
      <c r="A131" s="53"/>
      <c r="B131" s="54"/>
      <c r="C131" s="46"/>
      <c r="D131" s="46"/>
      <c r="E131" s="46"/>
      <c r="F131" s="46"/>
      <c r="G131" s="46"/>
      <c r="H131" s="55"/>
      <c r="I131" s="46"/>
      <c r="J131" s="54"/>
      <c r="K131" s="54"/>
      <c r="L131" s="54"/>
      <c r="M131" s="54"/>
      <c r="N131" s="54"/>
      <c r="O131" s="54"/>
      <c r="P131" s="54"/>
      <c r="Q131" s="54"/>
      <c r="R131" s="54"/>
      <c r="S131" s="54"/>
      <c r="T131" s="54"/>
      <c r="U131" s="54"/>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c r="CU131" s="46"/>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c r="DY131" s="46"/>
      <c r="DZ131" s="46"/>
      <c r="EA131" s="46"/>
      <c r="EB131" s="46"/>
      <c r="EC131" s="46"/>
      <c r="ED131" s="46"/>
      <c r="EE131" s="46"/>
      <c r="EF131" s="46"/>
      <c r="EG131" s="46"/>
      <c r="EH131" s="46"/>
      <c r="EI131" s="46"/>
      <c r="EJ131" s="46"/>
      <c r="EK131" s="46"/>
      <c r="EL131" s="46"/>
    </row>
    <row r="132" spans="1:142">
      <c r="A132" s="53"/>
      <c r="B132" s="54"/>
      <c r="C132" s="46"/>
      <c r="D132" s="46"/>
      <c r="E132" s="46"/>
      <c r="F132" s="46"/>
      <c r="G132" s="46"/>
      <c r="H132" s="55"/>
      <c r="I132" s="46"/>
      <c r="J132" s="54"/>
      <c r="K132" s="54"/>
      <c r="L132" s="54"/>
      <c r="M132" s="54"/>
      <c r="N132" s="54"/>
      <c r="O132" s="54"/>
      <c r="P132" s="54"/>
      <c r="Q132" s="54"/>
      <c r="R132" s="54"/>
      <c r="S132" s="54"/>
      <c r="T132" s="54"/>
      <c r="U132" s="54"/>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row>
    <row r="133" spans="1:142">
      <c r="A133" s="53"/>
      <c r="B133" s="54"/>
      <c r="C133" s="46"/>
      <c r="D133" s="46"/>
      <c r="E133" s="46"/>
      <c r="F133" s="46"/>
      <c r="G133" s="46"/>
      <c r="H133" s="55"/>
      <c r="I133" s="46"/>
      <c r="J133" s="54"/>
      <c r="K133" s="54"/>
      <c r="L133" s="54"/>
      <c r="M133" s="54"/>
      <c r="N133" s="54"/>
      <c r="O133" s="54"/>
      <c r="P133" s="54"/>
      <c r="Q133" s="54"/>
      <c r="R133" s="54"/>
      <c r="S133" s="54"/>
      <c r="T133" s="54"/>
      <c r="U133" s="54"/>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row>
    <row r="134" spans="1:142">
      <c r="A134" s="53"/>
      <c r="B134" s="54"/>
      <c r="C134" s="46"/>
      <c r="D134" s="46"/>
      <c r="E134" s="46"/>
      <c r="F134" s="46"/>
      <c r="G134" s="46"/>
      <c r="H134" s="55"/>
      <c r="I134" s="46"/>
      <c r="J134" s="54"/>
      <c r="K134" s="54"/>
      <c r="L134" s="54"/>
      <c r="M134" s="54"/>
      <c r="N134" s="54"/>
      <c r="O134" s="54"/>
      <c r="P134" s="54"/>
      <c r="Q134" s="54"/>
      <c r="R134" s="54"/>
      <c r="S134" s="54"/>
      <c r="T134" s="54"/>
      <c r="U134" s="54"/>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c r="EI134" s="46"/>
      <c r="EJ134" s="46"/>
      <c r="EK134" s="46"/>
      <c r="EL134" s="46"/>
    </row>
    <row r="135" spans="1:142">
      <c r="A135" s="53"/>
      <c r="B135" s="54"/>
      <c r="C135" s="46"/>
      <c r="D135" s="46"/>
      <c r="E135" s="46"/>
      <c r="F135" s="46"/>
      <c r="G135" s="46"/>
      <c r="H135" s="55"/>
      <c r="I135" s="46"/>
      <c r="J135" s="54"/>
      <c r="K135" s="54"/>
      <c r="L135" s="54"/>
      <c r="M135" s="54"/>
      <c r="N135" s="54"/>
      <c r="O135" s="54"/>
      <c r="P135" s="54"/>
      <c r="Q135" s="54"/>
      <c r="R135" s="54"/>
      <c r="S135" s="54"/>
      <c r="T135" s="54"/>
      <c r="U135" s="54"/>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c r="EI135" s="46"/>
      <c r="EJ135" s="46"/>
      <c r="EK135" s="46"/>
      <c r="EL135" s="46"/>
    </row>
    <row r="136" spans="1:142">
      <c r="A136" s="53"/>
      <c r="B136" s="54"/>
      <c r="C136" s="46"/>
      <c r="D136" s="46"/>
      <c r="E136" s="46"/>
      <c r="F136" s="46"/>
      <c r="G136" s="46"/>
      <c r="H136" s="55"/>
      <c r="I136" s="46"/>
      <c r="J136" s="54"/>
      <c r="K136" s="54"/>
      <c r="L136" s="54"/>
      <c r="M136" s="54"/>
      <c r="N136" s="54"/>
      <c r="O136" s="54"/>
      <c r="P136" s="54"/>
      <c r="Q136" s="54"/>
      <c r="R136" s="54"/>
      <c r="S136" s="54"/>
      <c r="T136" s="54"/>
      <c r="U136" s="54"/>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row>
    <row r="137" spans="1:142">
      <c r="A137" s="53"/>
      <c r="B137" s="54"/>
      <c r="C137" s="46"/>
      <c r="D137" s="46"/>
      <c r="E137" s="46"/>
      <c r="F137" s="46"/>
      <c r="G137" s="46"/>
      <c r="H137" s="55"/>
      <c r="I137" s="46"/>
      <c r="J137" s="54"/>
      <c r="K137" s="54"/>
      <c r="L137" s="54"/>
      <c r="M137" s="54"/>
      <c r="N137" s="54"/>
      <c r="O137" s="54"/>
      <c r="P137" s="54"/>
      <c r="Q137" s="54"/>
      <c r="R137" s="54"/>
      <c r="S137" s="54"/>
      <c r="T137" s="54"/>
      <c r="U137" s="54"/>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row>
    <row r="138" spans="1:142">
      <c r="A138" s="53"/>
      <c r="B138" s="54"/>
      <c r="C138" s="46"/>
      <c r="D138" s="46"/>
      <c r="E138" s="46"/>
      <c r="F138" s="46"/>
      <c r="G138" s="46"/>
      <c r="H138" s="55"/>
      <c r="I138" s="46"/>
      <c r="J138" s="54"/>
      <c r="K138" s="54"/>
      <c r="L138" s="54"/>
      <c r="M138" s="54"/>
      <c r="N138" s="54"/>
      <c r="O138" s="54"/>
      <c r="P138" s="54"/>
      <c r="Q138" s="54"/>
      <c r="R138" s="54"/>
      <c r="S138" s="54"/>
      <c r="T138" s="54"/>
      <c r="U138" s="54"/>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c r="DM138" s="46"/>
      <c r="DN138" s="46"/>
      <c r="DO138" s="46"/>
      <c r="DP138" s="46"/>
      <c r="DQ138" s="46"/>
      <c r="DR138" s="46"/>
      <c r="DS138" s="46"/>
      <c r="DT138" s="46"/>
      <c r="DU138" s="46"/>
      <c r="DV138" s="46"/>
      <c r="DW138" s="46"/>
      <c r="DX138" s="46"/>
      <c r="DY138" s="46"/>
      <c r="DZ138" s="46"/>
      <c r="EA138" s="46"/>
      <c r="EB138" s="46"/>
      <c r="EC138" s="46"/>
      <c r="ED138" s="46"/>
      <c r="EE138" s="46"/>
      <c r="EF138" s="46"/>
      <c r="EG138" s="46"/>
      <c r="EH138" s="46"/>
      <c r="EI138" s="46"/>
      <c r="EJ138" s="46"/>
      <c r="EK138" s="46"/>
      <c r="EL138" s="46"/>
    </row>
    <row r="139" spans="1:142">
      <c r="A139" s="53"/>
      <c r="B139" s="54"/>
      <c r="C139" s="46"/>
      <c r="D139" s="46"/>
      <c r="E139" s="46"/>
      <c r="F139" s="46"/>
      <c r="G139" s="46"/>
      <c r="H139" s="55"/>
      <c r="I139" s="46"/>
      <c r="J139" s="54"/>
      <c r="K139" s="54"/>
      <c r="L139" s="54"/>
      <c r="M139" s="54"/>
      <c r="N139" s="54"/>
      <c r="O139" s="54"/>
      <c r="P139" s="54"/>
      <c r="Q139" s="54"/>
      <c r="R139" s="54"/>
      <c r="S139" s="54"/>
      <c r="T139" s="54"/>
      <c r="U139" s="54"/>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row>
    <row r="140" spans="1:142">
      <c r="A140" s="53"/>
      <c r="B140" s="54"/>
      <c r="C140" s="46"/>
      <c r="D140" s="46"/>
      <c r="E140" s="46"/>
      <c r="F140" s="46"/>
      <c r="G140" s="46"/>
      <c r="H140" s="55"/>
      <c r="I140" s="46"/>
      <c r="J140" s="54"/>
      <c r="K140" s="54"/>
      <c r="L140" s="54"/>
      <c r="M140" s="54"/>
      <c r="N140" s="54"/>
      <c r="O140" s="54"/>
      <c r="P140" s="54"/>
      <c r="Q140" s="54"/>
      <c r="R140" s="54"/>
      <c r="S140" s="54"/>
      <c r="T140" s="54"/>
      <c r="U140" s="54"/>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row>
    <row r="141" spans="1:142">
      <c r="A141" s="53"/>
      <c r="B141" s="54"/>
      <c r="C141" s="46"/>
      <c r="D141" s="46"/>
      <c r="E141" s="46"/>
      <c r="F141" s="46"/>
      <c r="G141" s="46"/>
      <c r="H141" s="55"/>
      <c r="I141" s="46"/>
      <c r="J141" s="54"/>
      <c r="K141" s="54"/>
      <c r="L141" s="54"/>
      <c r="M141" s="54"/>
      <c r="N141" s="54"/>
      <c r="O141" s="54"/>
      <c r="P141" s="54"/>
      <c r="Q141" s="54"/>
      <c r="R141" s="54"/>
      <c r="S141" s="54"/>
      <c r="T141" s="54"/>
      <c r="U141" s="54"/>
      <c r="BA141" s="46"/>
      <c r="BB141" s="46"/>
      <c r="BC141" s="46"/>
      <c r="BD141" s="46"/>
      <c r="BE141" s="46"/>
      <c r="BF141" s="46"/>
      <c r="BG141" s="46"/>
      <c r="BH141" s="46"/>
      <c r="BI141" s="46"/>
      <c r="BJ141" s="46"/>
      <c r="BK141" s="46"/>
      <c r="BL141" s="46"/>
      <c r="BM141" s="46"/>
      <c r="BN141" s="46"/>
      <c r="BO141" s="46"/>
      <c r="BP141" s="46"/>
      <c r="BQ141" s="46"/>
      <c r="BR141" s="46"/>
      <c r="BS141" s="46"/>
      <c r="BT141" s="46"/>
      <c r="BU141" s="46"/>
      <c r="BV141" s="46"/>
      <c r="BW141" s="46"/>
      <c r="BX141" s="46"/>
      <c r="BY141" s="46"/>
      <c r="BZ141" s="46"/>
      <c r="CA141" s="46"/>
      <c r="CB141" s="46"/>
      <c r="CC141" s="46"/>
      <c r="CD141" s="46"/>
      <c r="CE141" s="46"/>
      <c r="CF141" s="46"/>
      <c r="CG141" s="46"/>
      <c r="CH141" s="46"/>
      <c r="CI141" s="46"/>
      <c r="CJ141" s="46"/>
      <c r="CK141" s="46"/>
      <c r="CL141" s="46"/>
      <c r="CM141" s="46"/>
      <c r="CN141" s="46"/>
      <c r="CO141" s="46"/>
      <c r="CP141" s="46"/>
      <c r="CQ141" s="46"/>
      <c r="CR141" s="46"/>
      <c r="CS141" s="46"/>
      <c r="CT141" s="46"/>
      <c r="CU141" s="46"/>
      <c r="CV141" s="46"/>
      <c r="CW141" s="46"/>
      <c r="CX141" s="46"/>
      <c r="CY141" s="46"/>
      <c r="CZ141" s="46"/>
      <c r="DA141" s="46"/>
      <c r="DB141" s="46"/>
      <c r="DC141" s="46"/>
      <c r="DD141" s="46"/>
      <c r="DE141" s="46"/>
      <c r="DF141" s="46"/>
      <c r="DG141" s="46"/>
      <c r="DH141" s="46"/>
      <c r="DI141" s="46"/>
      <c r="DJ141" s="46"/>
      <c r="DK141" s="46"/>
      <c r="DL141" s="46"/>
      <c r="DM141" s="46"/>
      <c r="DN141" s="46"/>
      <c r="DO141" s="46"/>
      <c r="DP141" s="46"/>
      <c r="DQ141" s="46"/>
      <c r="DR141" s="46"/>
      <c r="DS141" s="46"/>
      <c r="DT141" s="46"/>
      <c r="DU141" s="46"/>
      <c r="DV141" s="46"/>
      <c r="DW141" s="46"/>
      <c r="DX141" s="46"/>
      <c r="DY141" s="46"/>
      <c r="DZ141" s="46"/>
      <c r="EA141" s="46"/>
      <c r="EB141" s="46"/>
      <c r="EC141" s="46"/>
      <c r="ED141" s="46"/>
      <c r="EE141" s="46"/>
      <c r="EF141" s="46"/>
      <c r="EG141" s="46"/>
      <c r="EH141" s="46"/>
      <c r="EI141" s="46"/>
      <c r="EJ141" s="46"/>
      <c r="EK141" s="46"/>
      <c r="EL141" s="46"/>
    </row>
    <row r="142" spans="1:142">
      <c r="A142" s="53"/>
      <c r="B142" s="54"/>
      <c r="C142" s="46"/>
      <c r="D142" s="46"/>
      <c r="E142" s="46"/>
      <c r="F142" s="46"/>
      <c r="G142" s="46"/>
      <c r="H142" s="55"/>
      <c r="I142" s="46"/>
      <c r="J142" s="54"/>
      <c r="K142" s="54"/>
      <c r="L142" s="54"/>
      <c r="M142" s="54"/>
      <c r="N142" s="54"/>
      <c r="O142" s="54"/>
      <c r="P142" s="54"/>
      <c r="Q142" s="54"/>
      <c r="R142" s="54"/>
      <c r="S142" s="54"/>
      <c r="T142" s="54"/>
      <c r="U142" s="54"/>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c r="EJ142" s="46"/>
      <c r="EK142" s="46"/>
      <c r="EL142" s="46"/>
    </row>
    <row r="143" spans="1:142">
      <c r="A143" s="53"/>
      <c r="B143" s="54"/>
      <c r="C143" s="46"/>
      <c r="D143" s="46"/>
      <c r="E143" s="46"/>
      <c r="F143" s="46"/>
      <c r="G143" s="46"/>
      <c r="H143" s="55"/>
      <c r="I143" s="46"/>
      <c r="J143" s="54"/>
      <c r="K143" s="54"/>
      <c r="L143" s="54"/>
      <c r="M143" s="54"/>
      <c r="N143" s="54"/>
      <c r="O143" s="54"/>
      <c r="P143" s="54"/>
      <c r="Q143" s="54"/>
      <c r="R143" s="54"/>
      <c r="S143" s="54"/>
      <c r="T143" s="54"/>
      <c r="U143" s="54"/>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row>
    <row r="144" spans="1:142">
      <c r="A144" s="53"/>
      <c r="B144" s="54"/>
      <c r="C144" s="46"/>
      <c r="D144" s="46"/>
      <c r="E144" s="46"/>
      <c r="F144" s="46"/>
      <c r="G144" s="46"/>
      <c r="H144" s="55"/>
      <c r="I144" s="46"/>
      <c r="J144" s="54"/>
      <c r="K144" s="54"/>
      <c r="L144" s="54"/>
      <c r="M144" s="54"/>
      <c r="N144" s="54"/>
      <c r="O144" s="54"/>
      <c r="P144" s="54"/>
      <c r="Q144" s="54"/>
      <c r="R144" s="54"/>
      <c r="S144" s="54"/>
      <c r="T144" s="54"/>
      <c r="U144" s="54"/>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row>
    <row r="145" spans="1:142">
      <c r="A145" s="53"/>
      <c r="B145" s="54"/>
      <c r="C145" s="46"/>
      <c r="D145" s="46"/>
      <c r="E145" s="46"/>
      <c r="F145" s="46"/>
      <c r="G145" s="46"/>
      <c r="H145" s="55"/>
      <c r="I145" s="46"/>
      <c r="J145" s="54"/>
      <c r="K145" s="54"/>
      <c r="L145" s="54"/>
      <c r="M145" s="54"/>
      <c r="N145" s="54"/>
      <c r="O145" s="54"/>
      <c r="P145" s="54"/>
      <c r="Q145" s="54"/>
      <c r="R145" s="54"/>
      <c r="S145" s="54"/>
      <c r="T145" s="54"/>
      <c r="U145" s="54"/>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46"/>
      <c r="CO145" s="46"/>
      <c r="CP145" s="46"/>
      <c r="CQ145" s="46"/>
      <c r="CR145" s="46"/>
      <c r="CS145" s="46"/>
      <c r="CT145" s="46"/>
      <c r="CU145" s="46"/>
      <c r="CV145" s="46"/>
      <c r="CW145" s="46"/>
      <c r="CX145" s="46"/>
      <c r="CY145" s="46"/>
      <c r="CZ145" s="46"/>
      <c r="DA145" s="46"/>
      <c r="DB145" s="46"/>
      <c r="DC145" s="46"/>
      <c r="DD145" s="46"/>
      <c r="DE145" s="46"/>
      <c r="DF145" s="46"/>
      <c r="DG145" s="46"/>
      <c r="DH145" s="46"/>
      <c r="DI145" s="46"/>
      <c r="DJ145" s="46"/>
      <c r="DK145" s="46"/>
      <c r="DL145" s="46"/>
      <c r="DM145" s="46"/>
      <c r="DN145" s="46"/>
      <c r="DO145" s="46"/>
      <c r="DP145" s="46"/>
      <c r="DQ145" s="46"/>
      <c r="DR145" s="46"/>
      <c r="DS145" s="46"/>
      <c r="DT145" s="46"/>
      <c r="DU145" s="46"/>
      <c r="DV145" s="46"/>
      <c r="DW145" s="46"/>
      <c r="DX145" s="46"/>
      <c r="DY145" s="46"/>
      <c r="DZ145" s="46"/>
      <c r="EA145" s="46"/>
      <c r="EB145" s="46"/>
      <c r="EC145" s="46"/>
      <c r="ED145" s="46"/>
      <c r="EE145" s="46"/>
      <c r="EF145" s="46"/>
      <c r="EG145" s="46"/>
      <c r="EH145" s="46"/>
      <c r="EI145" s="46"/>
      <c r="EJ145" s="46"/>
      <c r="EK145" s="46"/>
      <c r="EL145" s="46"/>
    </row>
    <row r="146" spans="1:142">
      <c r="A146" s="53"/>
      <c r="B146" s="54"/>
      <c r="C146" s="46"/>
      <c r="D146" s="46"/>
      <c r="E146" s="46"/>
      <c r="F146" s="46"/>
      <c r="G146" s="46"/>
      <c r="H146" s="55"/>
      <c r="I146" s="46"/>
      <c r="J146" s="54"/>
      <c r="K146" s="54"/>
      <c r="L146" s="54"/>
      <c r="M146" s="54"/>
      <c r="N146" s="54"/>
      <c r="O146" s="54"/>
      <c r="P146" s="54"/>
      <c r="Q146" s="54"/>
      <c r="R146" s="54"/>
      <c r="S146" s="54"/>
      <c r="T146" s="54"/>
      <c r="U146" s="54"/>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row>
    <row r="147" spans="1:142">
      <c r="A147" s="53"/>
      <c r="B147" s="54"/>
      <c r="C147" s="46"/>
      <c r="D147" s="46"/>
      <c r="E147" s="46"/>
      <c r="F147" s="46"/>
      <c r="G147" s="46"/>
      <c r="H147" s="55"/>
      <c r="I147" s="46"/>
      <c r="J147" s="54"/>
      <c r="K147" s="54"/>
      <c r="L147" s="54"/>
      <c r="M147" s="54"/>
      <c r="N147" s="54"/>
      <c r="O147" s="54"/>
      <c r="P147" s="54"/>
      <c r="Q147" s="54"/>
      <c r="R147" s="54"/>
      <c r="S147" s="54"/>
      <c r="T147" s="54"/>
      <c r="U147" s="54"/>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c r="BX147" s="46"/>
      <c r="BY147" s="46"/>
      <c r="BZ147" s="46"/>
      <c r="CA147" s="46"/>
      <c r="CB147" s="46"/>
      <c r="CC147" s="46"/>
      <c r="CD147" s="46"/>
      <c r="CE147" s="46"/>
      <c r="CF147" s="46"/>
      <c r="CG147" s="46"/>
      <c r="CH147" s="46"/>
      <c r="CI147" s="46"/>
      <c r="CJ147" s="46"/>
      <c r="CK147" s="46"/>
      <c r="CL147" s="46"/>
      <c r="CM147" s="46"/>
      <c r="CN147" s="46"/>
      <c r="CO147" s="46"/>
      <c r="CP147" s="46"/>
      <c r="CQ147" s="46"/>
      <c r="CR147" s="46"/>
      <c r="CS147" s="46"/>
      <c r="CT147" s="46"/>
      <c r="CU147" s="46"/>
      <c r="CV147" s="46"/>
      <c r="CW147" s="46"/>
      <c r="CX147" s="46"/>
      <c r="CY147" s="46"/>
      <c r="CZ147" s="46"/>
      <c r="DA147" s="46"/>
      <c r="DB147" s="46"/>
      <c r="DC147" s="46"/>
      <c r="DD147" s="46"/>
      <c r="DE147" s="46"/>
      <c r="DF147" s="46"/>
      <c r="DG147" s="46"/>
      <c r="DH147" s="46"/>
      <c r="DI147" s="46"/>
      <c r="DJ147" s="46"/>
      <c r="DK147" s="46"/>
      <c r="DL147" s="46"/>
      <c r="DM147" s="46"/>
      <c r="DN147" s="46"/>
      <c r="DO147" s="46"/>
      <c r="DP147" s="46"/>
      <c r="DQ147" s="46"/>
      <c r="DR147" s="46"/>
      <c r="DS147" s="46"/>
      <c r="DT147" s="46"/>
      <c r="DU147" s="46"/>
      <c r="DV147" s="46"/>
      <c r="DW147" s="46"/>
      <c r="DX147" s="46"/>
      <c r="DY147" s="46"/>
      <c r="DZ147" s="46"/>
      <c r="EA147" s="46"/>
      <c r="EB147" s="46"/>
      <c r="EC147" s="46"/>
      <c r="ED147" s="46"/>
      <c r="EE147" s="46"/>
      <c r="EF147" s="46"/>
      <c r="EG147" s="46"/>
      <c r="EH147" s="46"/>
      <c r="EI147" s="46"/>
      <c r="EJ147" s="46"/>
      <c r="EK147" s="46"/>
      <c r="EL147" s="46"/>
    </row>
    <row r="148" spans="1:142">
      <c r="A148" s="53"/>
      <c r="B148" s="54"/>
      <c r="C148" s="46"/>
      <c r="D148" s="46"/>
      <c r="E148" s="46"/>
      <c r="F148" s="46"/>
      <c r="G148" s="46"/>
      <c r="H148" s="55"/>
      <c r="I148" s="46"/>
      <c r="J148" s="54"/>
      <c r="K148" s="54"/>
      <c r="L148" s="54"/>
      <c r="M148" s="54"/>
      <c r="N148" s="54"/>
      <c r="O148" s="54"/>
      <c r="P148" s="54"/>
      <c r="Q148" s="54"/>
      <c r="R148" s="54"/>
      <c r="S148" s="54"/>
      <c r="T148" s="54"/>
      <c r="U148" s="54"/>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row>
    <row r="149" spans="1:142">
      <c r="A149" s="53"/>
      <c r="B149" s="54"/>
      <c r="C149" s="46"/>
      <c r="D149" s="46"/>
      <c r="E149" s="46"/>
      <c r="F149" s="46"/>
      <c r="G149" s="46"/>
      <c r="H149" s="55"/>
      <c r="I149" s="46"/>
      <c r="J149" s="54"/>
      <c r="K149" s="54"/>
      <c r="L149" s="54"/>
      <c r="M149" s="54"/>
      <c r="N149" s="54"/>
      <c r="O149" s="54"/>
      <c r="P149" s="54"/>
      <c r="Q149" s="54"/>
      <c r="R149" s="54"/>
      <c r="S149" s="54"/>
      <c r="T149" s="54"/>
      <c r="U149" s="54"/>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46"/>
      <c r="CM149" s="46"/>
      <c r="CN149" s="46"/>
      <c r="CO149" s="46"/>
      <c r="CP149" s="46"/>
      <c r="CQ149" s="46"/>
      <c r="CR149" s="46"/>
      <c r="CS149" s="46"/>
      <c r="CT149" s="46"/>
      <c r="CU149" s="46"/>
      <c r="CV149" s="46"/>
      <c r="CW149" s="46"/>
      <c r="CX149" s="46"/>
      <c r="CY149" s="46"/>
      <c r="CZ149" s="46"/>
      <c r="DA149" s="46"/>
      <c r="DB149" s="46"/>
      <c r="DC149" s="46"/>
      <c r="DD149" s="46"/>
      <c r="DE149" s="46"/>
      <c r="DF149" s="46"/>
      <c r="DG149" s="46"/>
      <c r="DH149" s="46"/>
      <c r="DI149" s="46"/>
      <c r="DJ149" s="46"/>
      <c r="DK149" s="46"/>
      <c r="DL149" s="46"/>
      <c r="DM149" s="46"/>
      <c r="DN149" s="46"/>
      <c r="DO149" s="46"/>
      <c r="DP149" s="46"/>
      <c r="DQ149" s="46"/>
      <c r="DR149" s="46"/>
      <c r="DS149" s="46"/>
      <c r="DT149" s="46"/>
      <c r="DU149" s="46"/>
      <c r="DV149" s="46"/>
      <c r="DW149" s="46"/>
      <c r="DX149" s="46"/>
      <c r="DY149" s="46"/>
      <c r="DZ149" s="46"/>
      <c r="EA149" s="46"/>
      <c r="EB149" s="46"/>
      <c r="EC149" s="46"/>
      <c r="ED149" s="46"/>
      <c r="EE149" s="46"/>
      <c r="EF149" s="46"/>
      <c r="EG149" s="46"/>
      <c r="EH149" s="46"/>
      <c r="EI149" s="46"/>
      <c r="EJ149" s="46"/>
      <c r="EK149" s="46"/>
      <c r="EL149" s="46"/>
    </row>
    <row r="150" spans="1:142">
      <c r="A150" s="53"/>
      <c r="B150" s="54"/>
      <c r="C150" s="46"/>
      <c r="D150" s="46"/>
      <c r="E150" s="46"/>
      <c r="F150" s="46"/>
      <c r="G150" s="46"/>
      <c r="H150" s="55"/>
      <c r="I150" s="46"/>
      <c r="J150" s="54"/>
      <c r="K150" s="54"/>
      <c r="L150" s="54"/>
      <c r="M150" s="54"/>
      <c r="N150" s="54"/>
      <c r="O150" s="54"/>
      <c r="P150" s="54"/>
      <c r="Q150" s="54"/>
      <c r="R150" s="54"/>
      <c r="S150" s="54"/>
      <c r="T150" s="54"/>
      <c r="U150" s="54"/>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row>
    <row r="151" spans="1:142">
      <c r="A151" s="53"/>
      <c r="B151" s="54"/>
      <c r="C151" s="46"/>
      <c r="D151" s="46"/>
      <c r="E151" s="46"/>
      <c r="F151" s="46"/>
      <c r="G151" s="46"/>
      <c r="H151" s="55"/>
      <c r="I151" s="46"/>
      <c r="J151" s="54"/>
      <c r="K151" s="54"/>
      <c r="L151" s="54"/>
      <c r="M151" s="54"/>
      <c r="N151" s="54"/>
      <c r="O151" s="54"/>
      <c r="P151" s="54"/>
      <c r="Q151" s="54"/>
      <c r="R151" s="54"/>
      <c r="S151" s="54"/>
      <c r="T151" s="54"/>
      <c r="U151" s="54"/>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row>
    <row r="152" spans="1:142">
      <c r="A152" s="53"/>
      <c r="B152" s="54"/>
      <c r="C152" s="46"/>
      <c r="D152" s="46"/>
      <c r="E152" s="46"/>
      <c r="F152" s="46"/>
      <c r="G152" s="46"/>
      <c r="H152" s="55"/>
      <c r="I152" s="46"/>
      <c r="J152" s="54"/>
      <c r="K152" s="54"/>
      <c r="L152" s="54"/>
      <c r="M152" s="54"/>
      <c r="N152" s="54"/>
      <c r="O152" s="54"/>
      <c r="P152" s="54"/>
      <c r="Q152" s="54"/>
      <c r="R152" s="54"/>
      <c r="S152" s="54"/>
      <c r="T152" s="54"/>
      <c r="U152" s="54"/>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46"/>
      <c r="CO152" s="46"/>
      <c r="CP152" s="46"/>
      <c r="CQ152" s="46"/>
      <c r="CR152" s="46"/>
      <c r="CS152" s="46"/>
      <c r="CT152" s="46"/>
      <c r="CU152" s="46"/>
      <c r="CV152" s="46"/>
      <c r="CW152" s="46"/>
      <c r="CX152" s="46"/>
      <c r="CY152" s="46"/>
      <c r="CZ152" s="46"/>
      <c r="DA152" s="46"/>
      <c r="DB152" s="46"/>
      <c r="DC152" s="46"/>
      <c r="DD152" s="46"/>
      <c r="DE152" s="46"/>
      <c r="DF152" s="46"/>
      <c r="DG152" s="46"/>
      <c r="DH152" s="46"/>
      <c r="DI152" s="46"/>
      <c r="DJ152" s="46"/>
      <c r="DK152" s="46"/>
      <c r="DL152" s="46"/>
      <c r="DM152" s="46"/>
      <c r="DN152" s="46"/>
      <c r="DO152" s="46"/>
      <c r="DP152" s="46"/>
      <c r="DQ152" s="46"/>
      <c r="DR152" s="46"/>
      <c r="DS152" s="46"/>
      <c r="DT152" s="46"/>
      <c r="DU152" s="46"/>
      <c r="DV152" s="46"/>
      <c r="DW152" s="46"/>
      <c r="DX152" s="46"/>
      <c r="DY152" s="46"/>
      <c r="DZ152" s="46"/>
      <c r="EA152" s="46"/>
      <c r="EB152" s="46"/>
      <c r="EC152" s="46"/>
      <c r="ED152" s="46"/>
      <c r="EE152" s="46"/>
      <c r="EF152" s="46"/>
      <c r="EG152" s="46"/>
      <c r="EH152" s="46"/>
      <c r="EI152" s="46"/>
      <c r="EJ152" s="46"/>
      <c r="EK152" s="46"/>
      <c r="EL152" s="46"/>
    </row>
    <row r="153" spans="1:142">
      <c r="A153" s="53"/>
      <c r="B153" s="54"/>
      <c r="C153" s="46"/>
      <c r="D153" s="46"/>
      <c r="E153" s="46"/>
      <c r="F153" s="46"/>
      <c r="G153" s="46"/>
      <c r="H153" s="55"/>
      <c r="I153" s="46"/>
      <c r="J153" s="54"/>
      <c r="K153" s="54"/>
      <c r="L153" s="54"/>
      <c r="M153" s="54"/>
      <c r="N153" s="54"/>
      <c r="O153" s="54"/>
      <c r="P153" s="54"/>
      <c r="Q153" s="54"/>
      <c r="R153" s="54"/>
      <c r="S153" s="54"/>
      <c r="T153" s="54"/>
      <c r="U153" s="54"/>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row>
    <row r="154" spans="1:142">
      <c r="A154" s="53"/>
      <c r="B154" s="54"/>
      <c r="C154" s="46"/>
      <c r="D154" s="46"/>
      <c r="E154" s="46"/>
      <c r="F154" s="46"/>
      <c r="G154" s="46"/>
      <c r="H154" s="55"/>
      <c r="I154" s="46"/>
      <c r="J154" s="54"/>
      <c r="K154" s="54"/>
      <c r="L154" s="54"/>
      <c r="M154" s="54"/>
      <c r="N154" s="54"/>
      <c r="O154" s="54"/>
      <c r="P154" s="54"/>
      <c r="Q154" s="54"/>
      <c r="R154" s="54"/>
      <c r="S154" s="54"/>
      <c r="T154" s="54"/>
      <c r="U154" s="54"/>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row>
    <row r="155" spans="1:142">
      <c r="A155" s="53"/>
      <c r="B155" s="54"/>
      <c r="C155" s="46"/>
      <c r="D155" s="46"/>
      <c r="E155" s="46"/>
      <c r="F155" s="46"/>
      <c r="G155" s="46"/>
      <c r="H155" s="55"/>
      <c r="I155" s="46"/>
      <c r="J155" s="54"/>
      <c r="K155" s="54"/>
      <c r="L155" s="54"/>
      <c r="M155" s="54"/>
      <c r="N155" s="54"/>
      <c r="O155" s="54"/>
      <c r="P155" s="54"/>
      <c r="Q155" s="54"/>
      <c r="R155" s="54"/>
      <c r="S155" s="54"/>
      <c r="T155" s="54"/>
      <c r="U155" s="54"/>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46"/>
      <c r="CO155" s="46"/>
      <c r="CP155" s="46"/>
      <c r="CQ155" s="46"/>
      <c r="CR155" s="46"/>
      <c r="CS155" s="46"/>
      <c r="CT155" s="46"/>
      <c r="CU155" s="46"/>
      <c r="CV155" s="46"/>
      <c r="CW155" s="46"/>
      <c r="CX155" s="46"/>
      <c r="CY155" s="46"/>
      <c r="CZ155" s="46"/>
      <c r="DA155" s="46"/>
      <c r="DB155" s="46"/>
      <c r="DC155" s="46"/>
      <c r="DD155" s="46"/>
      <c r="DE155" s="46"/>
      <c r="DF155" s="46"/>
      <c r="DG155" s="46"/>
      <c r="DH155" s="46"/>
      <c r="DI155" s="46"/>
      <c r="DJ155" s="46"/>
      <c r="DK155" s="46"/>
      <c r="DL155" s="46"/>
      <c r="DM155" s="46"/>
      <c r="DN155" s="46"/>
      <c r="DO155" s="46"/>
      <c r="DP155" s="46"/>
      <c r="DQ155" s="46"/>
      <c r="DR155" s="46"/>
      <c r="DS155" s="46"/>
      <c r="DT155" s="46"/>
      <c r="DU155" s="46"/>
      <c r="DV155" s="46"/>
      <c r="DW155" s="46"/>
      <c r="DX155" s="46"/>
      <c r="DY155" s="46"/>
      <c r="DZ155" s="46"/>
      <c r="EA155" s="46"/>
      <c r="EB155" s="46"/>
      <c r="EC155" s="46"/>
      <c r="ED155" s="46"/>
      <c r="EE155" s="46"/>
      <c r="EF155" s="46"/>
      <c r="EG155" s="46"/>
      <c r="EH155" s="46"/>
      <c r="EI155" s="46"/>
      <c r="EJ155" s="46"/>
      <c r="EK155" s="46"/>
      <c r="EL155" s="46"/>
    </row>
    <row r="156" spans="1:142">
      <c r="A156" s="53"/>
      <c r="B156" s="54"/>
      <c r="C156" s="46"/>
      <c r="D156" s="46"/>
      <c r="E156" s="46"/>
      <c r="F156" s="46"/>
      <c r="G156" s="46"/>
      <c r="H156" s="55"/>
      <c r="I156" s="46"/>
      <c r="J156" s="54"/>
      <c r="K156" s="54"/>
      <c r="L156" s="54"/>
      <c r="M156" s="54"/>
      <c r="N156" s="54"/>
      <c r="O156" s="54"/>
      <c r="P156" s="54"/>
      <c r="Q156" s="54"/>
      <c r="R156" s="54"/>
      <c r="S156" s="54"/>
      <c r="T156" s="54"/>
      <c r="U156" s="54"/>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row>
    <row r="157" spans="1:142">
      <c r="A157" s="53"/>
      <c r="B157" s="54"/>
      <c r="C157" s="46"/>
      <c r="D157" s="46"/>
      <c r="E157" s="46"/>
      <c r="F157" s="46"/>
      <c r="G157" s="46"/>
      <c r="H157" s="55"/>
      <c r="I157" s="46"/>
      <c r="J157" s="54"/>
      <c r="K157" s="54"/>
      <c r="L157" s="54"/>
      <c r="M157" s="54"/>
      <c r="N157" s="54"/>
      <c r="O157" s="54"/>
      <c r="P157" s="54"/>
      <c r="Q157" s="54"/>
      <c r="R157" s="54"/>
      <c r="S157" s="54"/>
      <c r="T157" s="54"/>
      <c r="U157" s="54"/>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46"/>
      <c r="CO157" s="46"/>
      <c r="CP157" s="46"/>
      <c r="CQ157" s="46"/>
      <c r="CR157" s="46"/>
      <c r="CS157" s="46"/>
      <c r="CT157" s="46"/>
      <c r="CU157" s="46"/>
      <c r="CV157" s="46"/>
      <c r="CW157" s="46"/>
      <c r="CX157" s="46"/>
      <c r="CY157" s="46"/>
      <c r="CZ157" s="46"/>
      <c r="DA157" s="46"/>
      <c r="DB157" s="46"/>
      <c r="DC157" s="46"/>
      <c r="DD157" s="46"/>
      <c r="DE157" s="46"/>
      <c r="DF157" s="46"/>
      <c r="DG157" s="46"/>
      <c r="DH157" s="46"/>
      <c r="DI157" s="46"/>
      <c r="DJ157" s="46"/>
      <c r="DK157" s="46"/>
      <c r="DL157" s="46"/>
      <c r="DM157" s="46"/>
      <c r="DN157" s="46"/>
      <c r="DO157" s="46"/>
      <c r="DP157" s="46"/>
      <c r="DQ157" s="46"/>
      <c r="DR157" s="46"/>
      <c r="DS157" s="46"/>
      <c r="DT157" s="46"/>
      <c r="DU157" s="46"/>
      <c r="DV157" s="46"/>
      <c r="DW157" s="46"/>
      <c r="DX157" s="46"/>
      <c r="DY157" s="46"/>
      <c r="DZ157" s="46"/>
      <c r="EA157" s="46"/>
      <c r="EB157" s="46"/>
      <c r="EC157" s="46"/>
      <c r="ED157" s="46"/>
      <c r="EE157" s="46"/>
      <c r="EF157" s="46"/>
      <c r="EG157" s="46"/>
      <c r="EH157" s="46"/>
      <c r="EI157" s="46"/>
      <c r="EJ157" s="46"/>
      <c r="EK157" s="46"/>
      <c r="EL157" s="46"/>
    </row>
    <row r="158" spans="1:142">
      <c r="A158" s="53"/>
      <c r="B158" s="54"/>
      <c r="C158" s="46"/>
      <c r="D158" s="46"/>
      <c r="E158" s="46"/>
      <c r="F158" s="46"/>
      <c r="G158" s="46"/>
      <c r="H158" s="55"/>
      <c r="I158" s="46"/>
      <c r="J158" s="54"/>
      <c r="K158" s="54"/>
      <c r="L158" s="54"/>
      <c r="M158" s="54"/>
      <c r="N158" s="54"/>
      <c r="O158" s="54"/>
      <c r="P158" s="54"/>
      <c r="Q158" s="54"/>
      <c r="R158" s="54"/>
      <c r="S158" s="54"/>
      <c r="T158" s="54"/>
      <c r="U158" s="54"/>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row>
    <row r="159" spans="1:142">
      <c r="A159" s="53"/>
      <c r="B159" s="54"/>
      <c r="C159" s="46"/>
      <c r="D159" s="46"/>
      <c r="E159" s="46"/>
      <c r="F159" s="46"/>
      <c r="G159" s="46"/>
      <c r="H159" s="55"/>
      <c r="I159" s="46"/>
      <c r="J159" s="54"/>
      <c r="K159" s="54"/>
      <c r="L159" s="54"/>
      <c r="M159" s="54"/>
      <c r="N159" s="54"/>
      <c r="O159" s="54"/>
      <c r="P159" s="54"/>
      <c r="Q159" s="54"/>
      <c r="R159" s="54"/>
      <c r="S159" s="54"/>
      <c r="T159" s="54"/>
      <c r="U159" s="54"/>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row>
    <row r="160" spans="1:142">
      <c r="A160" s="53"/>
      <c r="B160" s="54"/>
      <c r="C160" s="46"/>
      <c r="D160" s="46"/>
      <c r="E160" s="46"/>
      <c r="F160" s="46"/>
      <c r="G160" s="46"/>
      <c r="H160" s="55"/>
      <c r="I160" s="46"/>
      <c r="J160" s="54"/>
      <c r="K160" s="54"/>
      <c r="L160" s="54"/>
      <c r="M160" s="54"/>
      <c r="N160" s="54"/>
      <c r="O160" s="54"/>
      <c r="P160" s="54"/>
      <c r="Q160" s="54"/>
      <c r="R160" s="54"/>
      <c r="S160" s="54"/>
      <c r="T160" s="54"/>
      <c r="U160" s="54"/>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row>
    <row r="161" spans="1:142">
      <c r="A161" s="53"/>
      <c r="B161" s="54"/>
      <c r="C161" s="46"/>
      <c r="D161" s="46"/>
      <c r="E161" s="46"/>
      <c r="F161" s="46"/>
      <c r="G161" s="46"/>
      <c r="H161" s="55"/>
      <c r="I161" s="46"/>
      <c r="J161" s="54"/>
      <c r="K161" s="54"/>
      <c r="L161" s="54"/>
      <c r="M161" s="54"/>
      <c r="N161" s="54"/>
      <c r="O161" s="54"/>
      <c r="P161" s="54"/>
      <c r="Q161" s="54"/>
      <c r="R161" s="54"/>
      <c r="S161" s="54"/>
      <c r="T161" s="54"/>
      <c r="U161" s="54"/>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46"/>
      <c r="CO161" s="46"/>
      <c r="CP161" s="46"/>
      <c r="CQ161" s="46"/>
      <c r="CR161" s="46"/>
      <c r="CS161" s="46"/>
      <c r="CT161" s="46"/>
      <c r="CU161" s="46"/>
      <c r="CV161" s="46"/>
      <c r="CW161" s="46"/>
      <c r="CX161" s="46"/>
      <c r="CY161" s="46"/>
      <c r="CZ161" s="46"/>
      <c r="DA161" s="46"/>
      <c r="DB161" s="46"/>
      <c r="DC161" s="46"/>
      <c r="DD161" s="46"/>
      <c r="DE161" s="46"/>
      <c r="DF161" s="46"/>
      <c r="DG161" s="46"/>
      <c r="DH161" s="46"/>
      <c r="DI161" s="46"/>
      <c r="DJ161" s="46"/>
      <c r="DK161" s="46"/>
      <c r="DL161" s="46"/>
      <c r="DM161" s="46"/>
      <c r="DN161" s="46"/>
      <c r="DO161" s="46"/>
      <c r="DP161" s="46"/>
      <c r="DQ161" s="46"/>
      <c r="DR161" s="46"/>
      <c r="DS161" s="46"/>
      <c r="DT161" s="46"/>
      <c r="DU161" s="46"/>
      <c r="DV161" s="46"/>
      <c r="DW161" s="46"/>
      <c r="DX161" s="46"/>
      <c r="DY161" s="46"/>
      <c r="DZ161" s="46"/>
      <c r="EA161" s="46"/>
      <c r="EB161" s="46"/>
      <c r="EC161" s="46"/>
      <c r="ED161" s="46"/>
      <c r="EE161" s="46"/>
      <c r="EF161" s="46"/>
      <c r="EG161" s="46"/>
      <c r="EH161" s="46"/>
      <c r="EI161" s="46"/>
      <c r="EJ161" s="46"/>
      <c r="EK161" s="46"/>
      <c r="EL161" s="46"/>
    </row>
    <row r="162" spans="1:142">
      <c r="A162" s="53"/>
      <c r="B162" s="54"/>
      <c r="C162" s="46"/>
      <c r="D162" s="46"/>
      <c r="E162" s="46"/>
      <c r="F162" s="46"/>
      <c r="G162" s="46"/>
      <c r="H162" s="55"/>
      <c r="I162" s="46"/>
      <c r="J162" s="54"/>
      <c r="K162" s="54"/>
      <c r="L162" s="54"/>
      <c r="M162" s="54"/>
      <c r="N162" s="54"/>
      <c r="O162" s="54"/>
      <c r="P162" s="54"/>
      <c r="Q162" s="54"/>
      <c r="R162" s="54"/>
      <c r="S162" s="54"/>
      <c r="T162" s="54"/>
      <c r="U162" s="54"/>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row>
    <row r="163" spans="1:142">
      <c r="A163" s="53"/>
      <c r="B163" s="54"/>
      <c r="C163" s="46"/>
      <c r="D163" s="46"/>
      <c r="E163" s="46"/>
      <c r="F163" s="46"/>
      <c r="G163" s="46"/>
      <c r="H163" s="55"/>
      <c r="I163" s="46"/>
      <c r="J163" s="54"/>
      <c r="K163" s="54"/>
      <c r="L163" s="54"/>
      <c r="M163" s="54"/>
      <c r="N163" s="54"/>
      <c r="O163" s="54"/>
      <c r="P163" s="54"/>
      <c r="Q163" s="54"/>
      <c r="R163" s="54"/>
      <c r="S163" s="54"/>
      <c r="T163" s="54"/>
      <c r="U163" s="54"/>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46"/>
      <c r="CO163" s="46"/>
      <c r="CP163" s="46"/>
      <c r="CQ163" s="46"/>
      <c r="CR163" s="46"/>
      <c r="CS163" s="46"/>
      <c r="CT163" s="46"/>
      <c r="CU163" s="46"/>
      <c r="CV163" s="46"/>
      <c r="CW163" s="46"/>
      <c r="CX163" s="46"/>
      <c r="CY163" s="46"/>
      <c r="CZ163" s="46"/>
      <c r="DA163" s="46"/>
      <c r="DB163" s="46"/>
      <c r="DC163" s="46"/>
      <c r="DD163" s="46"/>
      <c r="DE163" s="46"/>
      <c r="DF163" s="46"/>
      <c r="DG163" s="46"/>
      <c r="DH163" s="46"/>
      <c r="DI163" s="46"/>
      <c r="DJ163" s="46"/>
      <c r="DK163" s="46"/>
      <c r="DL163" s="46"/>
      <c r="DM163" s="46"/>
      <c r="DN163" s="46"/>
      <c r="DO163" s="46"/>
      <c r="DP163" s="46"/>
      <c r="DQ163" s="46"/>
      <c r="DR163" s="46"/>
      <c r="DS163" s="46"/>
      <c r="DT163" s="46"/>
      <c r="DU163" s="46"/>
      <c r="DV163" s="46"/>
      <c r="DW163" s="46"/>
      <c r="DX163" s="46"/>
      <c r="DY163" s="46"/>
      <c r="DZ163" s="46"/>
      <c r="EA163" s="46"/>
      <c r="EB163" s="46"/>
      <c r="EC163" s="46"/>
      <c r="ED163" s="46"/>
      <c r="EE163" s="46"/>
      <c r="EF163" s="46"/>
      <c r="EG163" s="46"/>
      <c r="EH163" s="46"/>
      <c r="EI163" s="46"/>
      <c r="EJ163" s="46"/>
      <c r="EK163" s="46"/>
      <c r="EL163" s="46"/>
    </row>
    <row r="164" spans="1:142">
      <c r="A164" s="53"/>
      <c r="B164" s="54"/>
      <c r="C164" s="46"/>
      <c r="D164" s="46"/>
      <c r="E164" s="46"/>
      <c r="F164" s="46"/>
      <c r="G164" s="46"/>
      <c r="H164" s="55"/>
      <c r="I164" s="46"/>
      <c r="J164" s="54"/>
      <c r="K164" s="54"/>
      <c r="L164" s="54"/>
      <c r="M164" s="54"/>
      <c r="N164" s="54"/>
      <c r="O164" s="54"/>
      <c r="P164" s="54"/>
      <c r="Q164" s="54"/>
      <c r="R164" s="54"/>
      <c r="S164" s="54"/>
      <c r="T164" s="54"/>
      <c r="U164" s="54"/>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46"/>
      <c r="CO164" s="46"/>
      <c r="CP164" s="46"/>
      <c r="CQ164" s="46"/>
      <c r="CR164" s="46"/>
      <c r="CS164" s="46"/>
      <c r="CT164" s="46"/>
      <c r="CU164" s="46"/>
      <c r="CV164" s="46"/>
      <c r="CW164" s="46"/>
      <c r="CX164" s="46"/>
      <c r="CY164" s="46"/>
      <c r="CZ164" s="46"/>
      <c r="DA164" s="46"/>
      <c r="DB164" s="46"/>
      <c r="DC164" s="46"/>
      <c r="DD164" s="46"/>
      <c r="DE164" s="46"/>
      <c r="DF164" s="46"/>
      <c r="DG164" s="46"/>
      <c r="DH164" s="46"/>
      <c r="DI164" s="46"/>
      <c r="DJ164" s="46"/>
      <c r="DK164" s="46"/>
      <c r="DL164" s="46"/>
      <c r="DM164" s="46"/>
      <c r="DN164" s="46"/>
      <c r="DO164" s="46"/>
      <c r="DP164" s="46"/>
      <c r="DQ164" s="46"/>
      <c r="DR164" s="46"/>
      <c r="DS164" s="46"/>
      <c r="DT164" s="46"/>
      <c r="DU164" s="46"/>
      <c r="DV164" s="46"/>
      <c r="DW164" s="46"/>
      <c r="DX164" s="46"/>
      <c r="DY164" s="46"/>
      <c r="DZ164" s="46"/>
      <c r="EA164" s="46"/>
      <c r="EB164" s="46"/>
      <c r="EC164" s="46"/>
      <c r="ED164" s="46"/>
      <c r="EE164" s="46"/>
      <c r="EF164" s="46"/>
      <c r="EG164" s="46"/>
      <c r="EH164" s="46"/>
      <c r="EI164" s="46"/>
      <c r="EJ164" s="46"/>
      <c r="EK164" s="46"/>
      <c r="EL164" s="46"/>
    </row>
    <row r="165" spans="1:142">
      <c r="A165" s="53"/>
      <c r="B165" s="54"/>
      <c r="C165" s="46"/>
      <c r="D165" s="46"/>
      <c r="E165" s="46"/>
      <c r="F165" s="46"/>
      <c r="G165" s="46"/>
      <c r="H165" s="55"/>
      <c r="I165" s="46"/>
      <c r="J165" s="54"/>
      <c r="K165" s="54"/>
      <c r="L165" s="54"/>
      <c r="M165" s="54"/>
      <c r="N165" s="54"/>
      <c r="O165" s="54"/>
      <c r="P165" s="54"/>
      <c r="Q165" s="54"/>
      <c r="R165" s="54"/>
      <c r="S165" s="54"/>
      <c r="T165" s="54"/>
      <c r="U165" s="54"/>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46"/>
      <c r="CO165" s="46"/>
      <c r="CP165" s="46"/>
      <c r="CQ165" s="46"/>
      <c r="CR165" s="46"/>
      <c r="CS165" s="46"/>
      <c r="CT165" s="46"/>
      <c r="CU165" s="46"/>
      <c r="CV165" s="46"/>
      <c r="CW165" s="46"/>
      <c r="CX165" s="46"/>
      <c r="CY165" s="46"/>
      <c r="CZ165" s="46"/>
      <c r="DA165" s="46"/>
      <c r="DB165" s="46"/>
      <c r="DC165" s="46"/>
      <c r="DD165" s="46"/>
      <c r="DE165" s="46"/>
      <c r="DF165" s="46"/>
      <c r="DG165" s="46"/>
      <c r="DH165" s="46"/>
      <c r="DI165" s="46"/>
      <c r="DJ165" s="46"/>
      <c r="DK165" s="46"/>
      <c r="DL165" s="46"/>
      <c r="DM165" s="46"/>
      <c r="DN165" s="46"/>
      <c r="DO165" s="46"/>
      <c r="DP165" s="46"/>
      <c r="DQ165" s="46"/>
      <c r="DR165" s="46"/>
      <c r="DS165" s="46"/>
      <c r="DT165" s="46"/>
      <c r="DU165" s="46"/>
      <c r="DV165" s="46"/>
      <c r="DW165" s="46"/>
      <c r="DX165" s="46"/>
      <c r="DY165" s="46"/>
      <c r="DZ165" s="46"/>
      <c r="EA165" s="46"/>
      <c r="EB165" s="46"/>
      <c r="EC165" s="46"/>
      <c r="ED165" s="46"/>
      <c r="EE165" s="46"/>
      <c r="EF165" s="46"/>
      <c r="EG165" s="46"/>
      <c r="EH165" s="46"/>
      <c r="EI165" s="46"/>
      <c r="EJ165" s="46"/>
      <c r="EK165" s="46"/>
      <c r="EL165" s="46"/>
    </row>
    <row r="166" spans="1:142">
      <c r="A166" s="53"/>
      <c r="B166" s="54"/>
      <c r="C166" s="46"/>
      <c r="D166" s="46"/>
      <c r="E166" s="46"/>
      <c r="F166" s="46"/>
      <c r="G166" s="46"/>
      <c r="H166" s="55"/>
      <c r="I166" s="46"/>
      <c r="J166" s="54"/>
      <c r="K166" s="54"/>
      <c r="L166" s="54"/>
      <c r="M166" s="54"/>
      <c r="N166" s="54"/>
      <c r="O166" s="54"/>
      <c r="P166" s="54"/>
      <c r="Q166" s="54"/>
      <c r="R166" s="54"/>
      <c r="S166" s="54"/>
      <c r="T166" s="54"/>
      <c r="U166" s="54"/>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46"/>
      <c r="CO166" s="46"/>
      <c r="CP166" s="46"/>
      <c r="CQ166" s="46"/>
      <c r="CR166" s="46"/>
      <c r="CS166" s="46"/>
      <c r="CT166" s="46"/>
      <c r="CU166" s="46"/>
      <c r="CV166" s="46"/>
      <c r="CW166" s="46"/>
      <c r="CX166" s="46"/>
      <c r="CY166" s="46"/>
      <c r="CZ166" s="46"/>
      <c r="DA166" s="46"/>
      <c r="DB166" s="46"/>
      <c r="DC166" s="46"/>
      <c r="DD166" s="46"/>
      <c r="DE166" s="46"/>
      <c r="DF166" s="46"/>
      <c r="DG166" s="46"/>
      <c r="DH166" s="46"/>
      <c r="DI166" s="46"/>
      <c r="DJ166" s="46"/>
      <c r="DK166" s="46"/>
      <c r="DL166" s="46"/>
      <c r="DM166" s="46"/>
      <c r="DN166" s="46"/>
      <c r="DO166" s="46"/>
      <c r="DP166" s="46"/>
      <c r="DQ166" s="46"/>
      <c r="DR166" s="46"/>
      <c r="DS166" s="46"/>
      <c r="DT166" s="46"/>
      <c r="DU166" s="46"/>
      <c r="DV166" s="46"/>
      <c r="DW166" s="46"/>
      <c r="DX166" s="46"/>
      <c r="DY166" s="46"/>
      <c r="DZ166" s="46"/>
      <c r="EA166" s="46"/>
      <c r="EB166" s="46"/>
      <c r="EC166" s="46"/>
      <c r="ED166" s="46"/>
      <c r="EE166" s="46"/>
      <c r="EF166" s="46"/>
      <c r="EG166" s="46"/>
      <c r="EH166" s="46"/>
      <c r="EI166" s="46"/>
      <c r="EJ166" s="46"/>
      <c r="EK166" s="46"/>
      <c r="EL166" s="46"/>
    </row>
    <row r="167" spans="1:142">
      <c r="A167" s="53"/>
      <c r="B167" s="54"/>
      <c r="C167" s="46"/>
      <c r="D167" s="46"/>
      <c r="E167" s="46"/>
      <c r="F167" s="46"/>
      <c r="G167" s="46"/>
      <c r="H167" s="55"/>
      <c r="I167" s="46"/>
      <c r="J167" s="54"/>
      <c r="K167" s="54"/>
      <c r="L167" s="54"/>
      <c r="M167" s="54"/>
      <c r="N167" s="54"/>
      <c r="O167" s="54"/>
      <c r="P167" s="54"/>
      <c r="Q167" s="54"/>
      <c r="R167" s="54"/>
      <c r="S167" s="54"/>
      <c r="T167" s="54"/>
      <c r="U167" s="54"/>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c r="CK167" s="46"/>
      <c r="CL167" s="46"/>
      <c r="CM167" s="46"/>
      <c r="CN167" s="46"/>
      <c r="CO167" s="46"/>
      <c r="CP167" s="46"/>
      <c r="CQ167" s="46"/>
      <c r="CR167" s="46"/>
      <c r="CS167" s="46"/>
      <c r="CT167" s="46"/>
      <c r="CU167" s="46"/>
      <c r="CV167" s="46"/>
      <c r="CW167" s="46"/>
      <c r="CX167" s="46"/>
      <c r="CY167" s="46"/>
      <c r="CZ167" s="46"/>
      <c r="DA167" s="46"/>
      <c r="DB167" s="46"/>
      <c r="DC167" s="46"/>
      <c r="DD167" s="46"/>
      <c r="DE167" s="46"/>
      <c r="DF167" s="46"/>
      <c r="DG167" s="46"/>
      <c r="DH167" s="46"/>
      <c r="DI167" s="46"/>
      <c r="DJ167" s="46"/>
      <c r="DK167" s="46"/>
      <c r="DL167" s="46"/>
      <c r="DM167" s="46"/>
      <c r="DN167" s="46"/>
      <c r="DO167" s="46"/>
      <c r="DP167" s="46"/>
      <c r="DQ167" s="46"/>
      <c r="DR167" s="46"/>
      <c r="DS167" s="46"/>
      <c r="DT167" s="46"/>
      <c r="DU167" s="46"/>
      <c r="DV167" s="46"/>
      <c r="DW167" s="46"/>
      <c r="DX167" s="46"/>
      <c r="DY167" s="46"/>
      <c r="DZ167" s="46"/>
      <c r="EA167" s="46"/>
      <c r="EB167" s="46"/>
      <c r="EC167" s="46"/>
      <c r="ED167" s="46"/>
      <c r="EE167" s="46"/>
      <c r="EF167" s="46"/>
      <c r="EG167" s="46"/>
      <c r="EH167" s="46"/>
      <c r="EI167" s="46"/>
      <c r="EJ167" s="46"/>
      <c r="EK167" s="46"/>
      <c r="EL167" s="46"/>
    </row>
    <row r="168" spans="1:142">
      <c r="A168" s="53"/>
      <c r="B168" s="54"/>
      <c r="C168" s="46"/>
      <c r="D168" s="46"/>
      <c r="E168" s="46"/>
      <c r="F168" s="46"/>
      <c r="G168" s="46"/>
      <c r="H168" s="55"/>
      <c r="I168" s="46"/>
      <c r="J168" s="54"/>
      <c r="K168" s="54"/>
      <c r="L168" s="54"/>
      <c r="M168" s="54"/>
      <c r="N168" s="54"/>
      <c r="O168" s="54"/>
      <c r="P168" s="54"/>
      <c r="Q168" s="54"/>
      <c r="R168" s="54"/>
      <c r="S168" s="54"/>
      <c r="T168" s="54"/>
      <c r="U168" s="54"/>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row>
    <row r="169" spans="1:142">
      <c r="A169" s="53"/>
      <c r="B169" s="54"/>
      <c r="C169" s="46"/>
      <c r="D169" s="46"/>
      <c r="E169" s="46"/>
      <c r="F169" s="46"/>
      <c r="G169" s="46"/>
      <c r="H169" s="55"/>
      <c r="I169" s="46"/>
      <c r="J169" s="54"/>
      <c r="K169" s="54"/>
      <c r="L169" s="54"/>
      <c r="M169" s="54"/>
      <c r="N169" s="54"/>
      <c r="O169" s="54"/>
      <c r="P169" s="54"/>
      <c r="Q169" s="54"/>
      <c r="R169" s="54"/>
      <c r="S169" s="54"/>
      <c r="T169" s="54"/>
      <c r="U169" s="54"/>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46"/>
      <c r="CM169" s="46"/>
      <c r="CN169" s="46"/>
      <c r="CO169" s="46"/>
      <c r="CP169" s="46"/>
      <c r="CQ169" s="46"/>
      <c r="CR169" s="46"/>
      <c r="CS169" s="46"/>
      <c r="CT169" s="46"/>
      <c r="CU169" s="46"/>
      <c r="CV169" s="46"/>
      <c r="CW169" s="46"/>
      <c r="CX169" s="46"/>
      <c r="CY169" s="46"/>
      <c r="CZ169" s="46"/>
      <c r="DA169" s="46"/>
      <c r="DB169" s="46"/>
      <c r="DC169" s="46"/>
      <c r="DD169" s="46"/>
      <c r="DE169" s="46"/>
      <c r="DF169" s="46"/>
      <c r="DG169" s="46"/>
      <c r="DH169" s="46"/>
      <c r="DI169" s="46"/>
      <c r="DJ169" s="46"/>
      <c r="DK169" s="46"/>
      <c r="DL169" s="46"/>
      <c r="DM169" s="46"/>
      <c r="DN169" s="46"/>
      <c r="DO169" s="46"/>
      <c r="DP169" s="46"/>
      <c r="DQ169" s="46"/>
      <c r="DR169" s="46"/>
      <c r="DS169" s="46"/>
      <c r="DT169" s="46"/>
      <c r="DU169" s="46"/>
      <c r="DV169" s="46"/>
      <c r="DW169" s="46"/>
      <c r="DX169" s="46"/>
      <c r="DY169" s="46"/>
      <c r="DZ169" s="46"/>
      <c r="EA169" s="46"/>
      <c r="EB169" s="46"/>
      <c r="EC169" s="46"/>
      <c r="ED169" s="46"/>
      <c r="EE169" s="46"/>
      <c r="EF169" s="46"/>
      <c r="EG169" s="46"/>
      <c r="EH169" s="46"/>
      <c r="EI169" s="46"/>
      <c r="EJ169" s="46"/>
      <c r="EK169" s="46"/>
      <c r="EL169" s="46"/>
    </row>
    <row r="170" spans="1:142">
      <c r="A170" s="53"/>
      <c r="B170" s="54"/>
      <c r="C170" s="46"/>
      <c r="D170" s="46"/>
      <c r="E170" s="46"/>
      <c r="F170" s="46"/>
      <c r="G170" s="46"/>
      <c r="H170" s="55"/>
      <c r="I170" s="46"/>
      <c r="J170" s="54"/>
      <c r="K170" s="54"/>
      <c r="L170" s="54"/>
      <c r="M170" s="54"/>
      <c r="N170" s="54"/>
      <c r="O170" s="54"/>
      <c r="P170" s="54"/>
      <c r="Q170" s="54"/>
      <c r="R170" s="54"/>
      <c r="S170" s="54"/>
      <c r="T170" s="54"/>
      <c r="U170" s="54"/>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row>
    <row r="171" spans="1:142">
      <c r="A171" s="53"/>
      <c r="B171" s="54"/>
      <c r="C171" s="46"/>
      <c r="D171" s="46"/>
      <c r="E171" s="46"/>
      <c r="F171" s="46"/>
      <c r="G171" s="46"/>
      <c r="H171" s="55"/>
      <c r="I171" s="46"/>
      <c r="J171" s="54"/>
      <c r="K171" s="54"/>
      <c r="L171" s="54"/>
      <c r="M171" s="54"/>
      <c r="N171" s="54"/>
      <c r="O171" s="54"/>
      <c r="P171" s="54"/>
      <c r="Q171" s="54"/>
      <c r="R171" s="54"/>
      <c r="S171" s="54"/>
      <c r="T171" s="54"/>
      <c r="U171" s="54"/>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row>
    <row r="172" spans="1:142">
      <c r="A172" s="53"/>
      <c r="B172" s="54"/>
      <c r="C172" s="46"/>
      <c r="D172" s="46"/>
      <c r="E172" s="46"/>
      <c r="F172" s="46"/>
      <c r="G172" s="46"/>
      <c r="H172" s="55"/>
      <c r="I172" s="46"/>
      <c r="J172" s="54"/>
      <c r="K172" s="54"/>
      <c r="L172" s="54"/>
      <c r="M172" s="54"/>
      <c r="N172" s="54"/>
      <c r="O172" s="54"/>
      <c r="P172" s="54"/>
      <c r="Q172" s="54"/>
      <c r="R172" s="54"/>
      <c r="S172" s="54"/>
      <c r="T172" s="54"/>
      <c r="U172" s="54"/>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row>
    <row r="173" spans="1:142">
      <c r="A173" s="53"/>
      <c r="B173" s="54"/>
      <c r="C173" s="46"/>
      <c r="D173" s="46"/>
      <c r="E173" s="46"/>
      <c r="F173" s="46"/>
      <c r="G173" s="46"/>
      <c r="H173" s="55"/>
      <c r="I173" s="46"/>
      <c r="J173" s="54"/>
      <c r="K173" s="54"/>
      <c r="L173" s="54"/>
      <c r="M173" s="54"/>
      <c r="N173" s="54"/>
      <c r="O173" s="54"/>
      <c r="P173" s="54"/>
      <c r="Q173" s="54"/>
      <c r="R173" s="54"/>
      <c r="S173" s="54"/>
      <c r="T173" s="54"/>
      <c r="U173" s="54"/>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46"/>
      <c r="CO173" s="46"/>
      <c r="CP173" s="46"/>
      <c r="CQ173" s="46"/>
      <c r="CR173" s="46"/>
      <c r="CS173" s="46"/>
      <c r="CT173" s="46"/>
      <c r="CU173" s="46"/>
      <c r="CV173" s="46"/>
      <c r="CW173" s="46"/>
      <c r="CX173" s="46"/>
      <c r="CY173" s="46"/>
      <c r="CZ173" s="46"/>
      <c r="DA173" s="46"/>
      <c r="DB173" s="46"/>
      <c r="DC173" s="46"/>
      <c r="DD173" s="46"/>
      <c r="DE173" s="46"/>
      <c r="DF173" s="46"/>
      <c r="DG173" s="46"/>
      <c r="DH173" s="46"/>
      <c r="DI173" s="46"/>
      <c r="DJ173" s="46"/>
      <c r="DK173" s="46"/>
      <c r="DL173" s="46"/>
      <c r="DM173" s="46"/>
      <c r="DN173" s="46"/>
      <c r="DO173" s="46"/>
      <c r="DP173" s="46"/>
      <c r="DQ173" s="46"/>
      <c r="DR173" s="46"/>
      <c r="DS173" s="46"/>
      <c r="DT173" s="46"/>
      <c r="DU173" s="46"/>
      <c r="DV173" s="46"/>
      <c r="DW173" s="46"/>
      <c r="DX173" s="46"/>
      <c r="DY173" s="46"/>
      <c r="DZ173" s="46"/>
      <c r="EA173" s="46"/>
      <c r="EB173" s="46"/>
      <c r="EC173" s="46"/>
      <c r="ED173" s="46"/>
      <c r="EE173" s="46"/>
      <c r="EF173" s="46"/>
      <c r="EG173" s="46"/>
      <c r="EH173" s="46"/>
      <c r="EI173" s="46"/>
      <c r="EJ173" s="46"/>
      <c r="EK173" s="46"/>
      <c r="EL173" s="46"/>
    </row>
    <row r="174" spans="1:142">
      <c r="A174" s="53"/>
      <c r="B174" s="54"/>
      <c r="C174" s="46"/>
      <c r="D174" s="46"/>
      <c r="E174" s="46"/>
      <c r="F174" s="46"/>
      <c r="G174" s="46"/>
      <c r="H174" s="55"/>
      <c r="I174" s="46"/>
      <c r="J174" s="54"/>
      <c r="K174" s="54"/>
      <c r="L174" s="54"/>
      <c r="M174" s="54"/>
      <c r="N174" s="54"/>
      <c r="O174" s="54"/>
      <c r="P174" s="54"/>
      <c r="Q174" s="54"/>
      <c r="R174" s="54"/>
      <c r="S174" s="54"/>
      <c r="T174" s="54"/>
      <c r="U174" s="54"/>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row>
    <row r="175" spans="1:142">
      <c r="A175" s="53"/>
      <c r="B175" s="54"/>
      <c r="C175" s="46"/>
      <c r="D175" s="46"/>
      <c r="E175" s="46"/>
      <c r="F175" s="46"/>
      <c r="G175" s="46"/>
      <c r="H175" s="55"/>
      <c r="I175" s="46"/>
      <c r="J175" s="54"/>
      <c r="K175" s="54"/>
      <c r="L175" s="54"/>
      <c r="M175" s="54"/>
      <c r="N175" s="54"/>
      <c r="O175" s="54"/>
      <c r="P175" s="54"/>
      <c r="Q175" s="54"/>
      <c r="R175" s="54"/>
      <c r="S175" s="54"/>
      <c r="T175" s="54"/>
      <c r="U175" s="54"/>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row>
    <row r="176" spans="1:142">
      <c r="A176" s="53"/>
      <c r="B176" s="54"/>
      <c r="C176" s="46"/>
      <c r="D176" s="46"/>
      <c r="E176" s="46"/>
      <c r="F176" s="46"/>
      <c r="G176" s="46"/>
      <c r="H176" s="55"/>
      <c r="I176" s="46"/>
      <c r="J176" s="54"/>
      <c r="K176" s="54"/>
      <c r="L176" s="54"/>
      <c r="M176" s="54"/>
      <c r="N176" s="54"/>
      <c r="O176" s="54"/>
      <c r="P176" s="54"/>
      <c r="Q176" s="54"/>
      <c r="R176" s="54"/>
      <c r="S176" s="54"/>
      <c r="T176" s="54"/>
      <c r="U176" s="54"/>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row>
    <row r="177" spans="1:142">
      <c r="A177" s="53"/>
      <c r="B177" s="54"/>
      <c r="C177" s="46"/>
      <c r="D177" s="46"/>
      <c r="E177" s="46"/>
      <c r="F177" s="46"/>
      <c r="G177" s="46"/>
      <c r="H177" s="55"/>
      <c r="I177" s="46"/>
      <c r="J177" s="54"/>
      <c r="K177" s="54"/>
      <c r="L177" s="54"/>
      <c r="M177" s="54"/>
      <c r="N177" s="54"/>
      <c r="O177" s="54"/>
      <c r="P177" s="54"/>
      <c r="Q177" s="54"/>
      <c r="R177" s="54"/>
      <c r="S177" s="54"/>
      <c r="T177" s="54"/>
      <c r="U177" s="54"/>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row>
    <row r="178" spans="1:142">
      <c r="A178" s="53"/>
      <c r="B178" s="54"/>
      <c r="C178" s="46"/>
      <c r="D178" s="46"/>
      <c r="E178" s="46"/>
      <c r="F178" s="46"/>
      <c r="G178" s="46"/>
      <c r="H178" s="55"/>
      <c r="I178" s="46"/>
      <c r="J178" s="54"/>
      <c r="K178" s="54"/>
      <c r="L178" s="54"/>
      <c r="M178" s="54"/>
      <c r="N178" s="54"/>
      <c r="O178" s="54"/>
      <c r="P178" s="54"/>
      <c r="Q178" s="54"/>
      <c r="R178" s="54"/>
      <c r="S178" s="54"/>
      <c r="T178" s="54"/>
      <c r="U178" s="54"/>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row>
    <row r="179" spans="1:142">
      <c r="A179" s="53"/>
      <c r="B179" s="54"/>
      <c r="C179" s="46"/>
      <c r="D179" s="46"/>
      <c r="E179" s="46"/>
      <c r="F179" s="46"/>
      <c r="G179" s="46"/>
      <c r="H179" s="55"/>
      <c r="I179" s="46"/>
      <c r="J179" s="54"/>
      <c r="K179" s="54"/>
      <c r="L179" s="54"/>
      <c r="M179" s="54"/>
      <c r="N179" s="54"/>
      <c r="O179" s="54"/>
      <c r="P179" s="54"/>
      <c r="Q179" s="54"/>
      <c r="R179" s="54"/>
      <c r="S179" s="54"/>
      <c r="T179" s="54"/>
      <c r="U179" s="54"/>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row>
    <row r="180" spans="1:142">
      <c r="A180" s="53"/>
      <c r="B180" s="54"/>
      <c r="C180" s="46"/>
      <c r="D180" s="46"/>
      <c r="E180" s="46"/>
      <c r="F180" s="46"/>
      <c r="G180" s="46"/>
      <c r="H180" s="55"/>
      <c r="I180" s="46"/>
      <c r="J180" s="54"/>
      <c r="K180" s="54"/>
      <c r="L180" s="54"/>
      <c r="M180" s="54"/>
      <c r="N180" s="54"/>
      <c r="O180" s="54"/>
      <c r="P180" s="54"/>
      <c r="Q180" s="54"/>
      <c r="R180" s="54"/>
      <c r="S180" s="54"/>
      <c r="T180" s="54"/>
      <c r="U180" s="54"/>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row>
    <row r="181" spans="1:142">
      <c r="A181" s="53"/>
      <c r="B181" s="54"/>
      <c r="C181" s="46"/>
      <c r="D181" s="46"/>
      <c r="E181" s="46"/>
      <c r="F181" s="46"/>
      <c r="G181" s="46"/>
      <c r="H181" s="55"/>
      <c r="I181" s="46"/>
      <c r="J181" s="54"/>
      <c r="K181" s="54"/>
      <c r="L181" s="54"/>
      <c r="M181" s="54"/>
      <c r="N181" s="54"/>
      <c r="O181" s="54"/>
      <c r="P181" s="54"/>
      <c r="Q181" s="54"/>
      <c r="R181" s="54"/>
      <c r="S181" s="54"/>
      <c r="T181" s="54"/>
      <c r="U181" s="54"/>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c r="DD181" s="46"/>
      <c r="DE181" s="46"/>
      <c r="DF181" s="46"/>
      <c r="DG181" s="46"/>
      <c r="DH181" s="46"/>
      <c r="DI181" s="46"/>
      <c r="DJ181" s="46"/>
      <c r="DK181" s="46"/>
      <c r="DL181" s="46"/>
      <c r="DM181" s="46"/>
      <c r="DN181" s="46"/>
      <c r="DO181" s="46"/>
      <c r="DP181" s="46"/>
      <c r="DQ181" s="46"/>
      <c r="DR181" s="46"/>
      <c r="DS181" s="46"/>
      <c r="DT181" s="46"/>
      <c r="DU181" s="46"/>
      <c r="DV181" s="46"/>
      <c r="DW181" s="46"/>
      <c r="DX181" s="46"/>
      <c r="DY181" s="46"/>
      <c r="DZ181" s="46"/>
      <c r="EA181" s="46"/>
      <c r="EB181" s="46"/>
      <c r="EC181" s="46"/>
      <c r="ED181" s="46"/>
      <c r="EE181" s="46"/>
      <c r="EF181" s="46"/>
      <c r="EG181" s="46"/>
      <c r="EH181" s="46"/>
      <c r="EI181" s="46"/>
      <c r="EJ181" s="46"/>
      <c r="EK181" s="46"/>
      <c r="EL181" s="46"/>
    </row>
    <row r="182" spans="1:142">
      <c r="A182" s="53"/>
      <c r="B182" s="54"/>
      <c r="C182" s="46"/>
      <c r="D182" s="46"/>
      <c r="E182" s="46"/>
      <c r="F182" s="46"/>
      <c r="G182" s="46"/>
      <c r="H182" s="55"/>
      <c r="I182" s="46"/>
      <c r="J182" s="54"/>
      <c r="K182" s="54"/>
      <c r="L182" s="54"/>
      <c r="M182" s="54"/>
      <c r="N182" s="54"/>
      <c r="O182" s="54"/>
      <c r="P182" s="54"/>
      <c r="Q182" s="54"/>
      <c r="R182" s="54"/>
      <c r="S182" s="54"/>
      <c r="T182" s="54"/>
      <c r="U182" s="54"/>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row>
    <row r="183" spans="1:142">
      <c r="A183" s="53"/>
      <c r="B183" s="54"/>
      <c r="C183" s="46"/>
      <c r="D183" s="46"/>
      <c r="E183" s="46"/>
      <c r="F183" s="46"/>
      <c r="G183" s="46"/>
      <c r="H183" s="55"/>
      <c r="I183" s="46"/>
      <c r="J183" s="54"/>
      <c r="K183" s="54"/>
      <c r="L183" s="54"/>
      <c r="M183" s="54"/>
      <c r="N183" s="54"/>
      <c r="O183" s="54"/>
      <c r="P183" s="54"/>
      <c r="Q183" s="54"/>
      <c r="R183" s="54"/>
      <c r="S183" s="54"/>
      <c r="T183" s="54"/>
      <c r="U183" s="54"/>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46"/>
      <c r="CO183" s="46"/>
      <c r="CP183" s="46"/>
      <c r="CQ183" s="46"/>
      <c r="CR183" s="46"/>
      <c r="CS183" s="46"/>
      <c r="CT183" s="46"/>
      <c r="CU183" s="46"/>
      <c r="CV183" s="46"/>
      <c r="CW183" s="46"/>
      <c r="CX183" s="46"/>
      <c r="CY183" s="46"/>
      <c r="CZ183" s="46"/>
      <c r="DA183" s="46"/>
      <c r="DB183" s="46"/>
      <c r="DC183" s="46"/>
      <c r="DD183" s="46"/>
      <c r="DE183" s="46"/>
      <c r="DF183" s="46"/>
      <c r="DG183" s="46"/>
      <c r="DH183" s="46"/>
      <c r="DI183" s="46"/>
      <c r="DJ183" s="46"/>
      <c r="DK183" s="46"/>
      <c r="DL183" s="46"/>
      <c r="DM183" s="46"/>
      <c r="DN183" s="46"/>
      <c r="DO183" s="46"/>
      <c r="DP183" s="46"/>
      <c r="DQ183" s="46"/>
      <c r="DR183" s="46"/>
      <c r="DS183" s="46"/>
      <c r="DT183" s="46"/>
      <c r="DU183" s="46"/>
      <c r="DV183" s="46"/>
      <c r="DW183" s="46"/>
      <c r="DX183" s="46"/>
      <c r="DY183" s="46"/>
      <c r="DZ183" s="46"/>
      <c r="EA183" s="46"/>
      <c r="EB183" s="46"/>
      <c r="EC183" s="46"/>
      <c r="ED183" s="46"/>
      <c r="EE183" s="46"/>
      <c r="EF183" s="46"/>
      <c r="EG183" s="46"/>
      <c r="EH183" s="46"/>
      <c r="EI183" s="46"/>
      <c r="EJ183" s="46"/>
      <c r="EK183" s="46"/>
      <c r="EL183" s="46"/>
    </row>
    <row r="184" spans="1:142">
      <c r="A184" s="53"/>
      <c r="B184" s="54"/>
      <c r="C184" s="46"/>
      <c r="D184" s="46"/>
      <c r="E184" s="46"/>
      <c r="F184" s="46"/>
      <c r="G184" s="46"/>
      <c r="H184" s="55"/>
      <c r="I184" s="46"/>
      <c r="J184" s="54"/>
      <c r="K184" s="54"/>
      <c r="L184" s="54"/>
      <c r="M184" s="54"/>
      <c r="N184" s="54"/>
      <c r="O184" s="54"/>
      <c r="P184" s="54"/>
      <c r="Q184" s="54"/>
      <c r="R184" s="54"/>
      <c r="S184" s="54"/>
      <c r="T184" s="54"/>
      <c r="U184" s="54"/>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row>
    <row r="185" spans="1:142">
      <c r="A185" s="53"/>
      <c r="B185" s="54"/>
      <c r="C185" s="46"/>
      <c r="D185" s="46"/>
      <c r="E185" s="46"/>
      <c r="F185" s="46"/>
      <c r="G185" s="46"/>
      <c r="H185" s="55"/>
      <c r="I185" s="46"/>
      <c r="J185" s="54"/>
      <c r="K185" s="54"/>
      <c r="L185" s="54"/>
      <c r="M185" s="54"/>
      <c r="N185" s="54"/>
      <c r="O185" s="54"/>
      <c r="P185" s="54"/>
      <c r="Q185" s="54"/>
      <c r="R185" s="54"/>
      <c r="S185" s="54"/>
      <c r="T185" s="54"/>
      <c r="U185" s="54"/>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46"/>
      <c r="CM185" s="46"/>
      <c r="CN185" s="46"/>
      <c r="CO185" s="46"/>
      <c r="CP185" s="46"/>
      <c r="CQ185" s="46"/>
      <c r="CR185" s="46"/>
      <c r="CS185" s="46"/>
      <c r="CT185" s="46"/>
      <c r="CU185" s="46"/>
      <c r="CV185" s="46"/>
      <c r="CW185" s="46"/>
      <c r="CX185" s="46"/>
      <c r="CY185" s="46"/>
      <c r="CZ185" s="46"/>
      <c r="DA185" s="46"/>
      <c r="DB185" s="46"/>
      <c r="DC185" s="46"/>
      <c r="DD185" s="46"/>
      <c r="DE185" s="46"/>
      <c r="DF185" s="46"/>
      <c r="DG185" s="46"/>
      <c r="DH185" s="46"/>
      <c r="DI185" s="46"/>
      <c r="DJ185" s="46"/>
      <c r="DK185" s="46"/>
      <c r="DL185" s="46"/>
      <c r="DM185" s="46"/>
      <c r="DN185" s="46"/>
      <c r="DO185" s="46"/>
      <c r="DP185" s="46"/>
      <c r="DQ185" s="46"/>
      <c r="DR185" s="46"/>
      <c r="DS185" s="46"/>
      <c r="DT185" s="46"/>
      <c r="DU185" s="46"/>
      <c r="DV185" s="46"/>
      <c r="DW185" s="46"/>
      <c r="DX185" s="46"/>
      <c r="DY185" s="46"/>
      <c r="DZ185" s="46"/>
      <c r="EA185" s="46"/>
      <c r="EB185" s="46"/>
      <c r="EC185" s="46"/>
      <c r="ED185" s="46"/>
      <c r="EE185" s="46"/>
      <c r="EF185" s="46"/>
      <c r="EG185" s="46"/>
      <c r="EH185" s="46"/>
      <c r="EI185" s="46"/>
      <c r="EJ185" s="46"/>
      <c r="EK185" s="46"/>
      <c r="EL185" s="46"/>
    </row>
    <row r="186" spans="1:142">
      <c r="A186" s="53"/>
      <c r="B186" s="54"/>
      <c r="C186" s="46"/>
      <c r="D186" s="46"/>
      <c r="E186" s="46"/>
      <c r="F186" s="46"/>
      <c r="G186" s="46"/>
      <c r="H186" s="55"/>
      <c r="I186" s="46"/>
      <c r="J186" s="54"/>
      <c r="K186" s="54"/>
      <c r="L186" s="54"/>
      <c r="M186" s="54"/>
      <c r="N186" s="54"/>
      <c r="O186" s="54"/>
      <c r="P186" s="54"/>
      <c r="Q186" s="54"/>
      <c r="R186" s="54"/>
      <c r="S186" s="54"/>
      <c r="T186" s="54"/>
      <c r="U186" s="54"/>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row>
    <row r="187" spans="1:142">
      <c r="A187" s="53"/>
      <c r="B187" s="54"/>
      <c r="C187" s="46"/>
      <c r="D187" s="46"/>
      <c r="E187" s="46"/>
      <c r="F187" s="46"/>
      <c r="G187" s="46"/>
      <c r="H187" s="55"/>
      <c r="I187" s="46"/>
      <c r="J187" s="54"/>
      <c r="K187" s="54"/>
      <c r="L187" s="54"/>
      <c r="M187" s="54"/>
      <c r="N187" s="54"/>
      <c r="O187" s="54"/>
      <c r="P187" s="54"/>
      <c r="Q187" s="54"/>
      <c r="R187" s="54"/>
      <c r="S187" s="54"/>
      <c r="T187" s="54"/>
      <c r="U187" s="54"/>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row>
    <row r="188" spans="1:142">
      <c r="A188" s="53"/>
      <c r="B188" s="54"/>
      <c r="C188" s="46"/>
      <c r="D188" s="46"/>
      <c r="E188" s="46"/>
      <c r="F188" s="46"/>
      <c r="G188" s="46"/>
      <c r="H188" s="55"/>
      <c r="I188" s="46"/>
      <c r="J188" s="54"/>
      <c r="K188" s="54"/>
      <c r="L188" s="54"/>
      <c r="M188" s="54"/>
      <c r="N188" s="54"/>
      <c r="O188" s="54"/>
      <c r="P188" s="54"/>
      <c r="Q188" s="54"/>
      <c r="R188" s="54"/>
      <c r="S188" s="54"/>
      <c r="T188" s="54"/>
      <c r="U188" s="54"/>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row>
    <row r="189" spans="1:142">
      <c r="A189" s="53"/>
      <c r="B189" s="54"/>
      <c r="C189" s="46"/>
      <c r="D189" s="46"/>
      <c r="E189" s="46"/>
      <c r="F189" s="46"/>
      <c r="G189" s="46"/>
      <c r="H189" s="55"/>
      <c r="I189" s="46"/>
      <c r="J189" s="54"/>
      <c r="K189" s="54"/>
      <c r="L189" s="54"/>
      <c r="M189" s="54"/>
      <c r="N189" s="54"/>
      <c r="O189" s="54"/>
      <c r="P189" s="54"/>
      <c r="Q189" s="54"/>
      <c r="R189" s="54"/>
      <c r="S189" s="54"/>
      <c r="T189" s="54"/>
      <c r="U189" s="54"/>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46"/>
      <c r="CO189" s="46"/>
      <c r="CP189" s="46"/>
      <c r="CQ189" s="46"/>
      <c r="CR189" s="46"/>
      <c r="CS189" s="46"/>
      <c r="CT189" s="46"/>
      <c r="CU189" s="46"/>
      <c r="CV189" s="46"/>
      <c r="CW189" s="46"/>
      <c r="CX189" s="46"/>
      <c r="CY189" s="46"/>
      <c r="CZ189" s="46"/>
      <c r="DA189" s="46"/>
      <c r="DB189" s="46"/>
      <c r="DC189" s="46"/>
      <c r="DD189" s="46"/>
      <c r="DE189" s="46"/>
      <c r="DF189" s="46"/>
      <c r="DG189" s="46"/>
      <c r="DH189" s="46"/>
      <c r="DI189" s="46"/>
      <c r="DJ189" s="46"/>
      <c r="DK189" s="46"/>
      <c r="DL189" s="46"/>
      <c r="DM189" s="46"/>
      <c r="DN189" s="46"/>
      <c r="DO189" s="46"/>
      <c r="DP189" s="46"/>
      <c r="DQ189" s="46"/>
      <c r="DR189" s="46"/>
      <c r="DS189" s="46"/>
      <c r="DT189" s="46"/>
      <c r="DU189" s="46"/>
      <c r="DV189" s="46"/>
      <c r="DW189" s="46"/>
      <c r="DX189" s="46"/>
      <c r="DY189" s="46"/>
      <c r="DZ189" s="46"/>
      <c r="EA189" s="46"/>
      <c r="EB189" s="46"/>
      <c r="EC189" s="46"/>
      <c r="ED189" s="46"/>
      <c r="EE189" s="46"/>
      <c r="EF189" s="46"/>
      <c r="EG189" s="46"/>
      <c r="EH189" s="46"/>
      <c r="EI189" s="46"/>
      <c r="EJ189" s="46"/>
      <c r="EK189" s="46"/>
      <c r="EL189" s="46"/>
    </row>
    <row r="190" spans="1:142">
      <c r="A190" s="53"/>
      <c r="B190" s="54"/>
      <c r="C190" s="46"/>
      <c r="D190" s="46"/>
      <c r="E190" s="46"/>
      <c r="F190" s="46"/>
      <c r="G190" s="46"/>
      <c r="H190" s="55"/>
      <c r="I190" s="46"/>
      <c r="J190" s="54"/>
      <c r="K190" s="54"/>
      <c r="L190" s="54"/>
      <c r="M190" s="54"/>
      <c r="N190" s="54"/>
      <c r="O190" s="54"/>
      <c r="P190" s="54"/>
      <c r="Q190" s="54"/>
      <c r="R190" s="54"/>
      <c r="S190" s="54"/>
      <c r="T190" s="54"/>
      <c r="U190" s="54"/>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46"/>
      <c r="CM190" s="46"/>
      <c r="CN190" s="46"/>
      <c r="CO190" s="46"/>
      <c r="CP190" s="46"/>
      <c r="CQ190" s="46"/>
      <c r="CR190" s="46"/>
      <c r="CS190" s="46"/>
      <c r="CT190" s="46"/>
      <c r="CU190" s="46"/>
      <c r="CV190" s="46"/>
      <c r="CW190" s="46"/>
      <c r="CX190" s="46"/>
      <c r="CY190" s="46"/>
      <c r="CZ190" s="46"/>
      <c r="DA190" s="46"/>
      <c r="DB190" s="46"/>
      <c r="DC190" s="46"/>
      <c r="DD190" s="46"/>
      <c r="DE190" s="46"/>
      <c r="DF190" s="46"/>
      <c r="DG190" s="46"/>
      <c r="DH190" s="46"/>
      <c r="DI190" s="46"/>
      <c r="DJ190" s="46"/>
      <c r="DK190" s="46"/>
      <c r="DL190" s="46"/>
      <c r="DM190" s="46"/>
      <c r="DN190" s="46"/>
      <c r="DO190" s="46"/>
      <c r="DP190" s="46"/>
      <c r="DQ190" s="46"/>
      <c r="DR190" s="46"/>
      <c r="DS190" s="46"/>
      <c r="DT190" s="46"/>
      <c r="DU190" s="46"/>
      <c r="DV190" s="46"/>
      <c r="DW190" s="46"/>
      <c r="DX190" s="46"/>
      <c r="DY190" s="46"/>
      <c r="DZ190" s="46"/>
      <c r="EA190" s="46"/>
      <c r="EB190" s="46"/>
      <c r="EC190" s="46"/>
      <c r="ED190" s="46"/>
      <c r="EE190" s="46"/>
      <c r="EF190" s="46"/>
      <c r="EG190" s="46"/>
      <c r="EH190" s="46"/>
      <c r="EI190" s="46"/>
      <c r="EJ190" s="46"/>
      <c r="EK190" s="46"/>
      <c r="EL190" s="46"/>
    </row>
    <row r="191" spans="1:142">
      <c r="A191" s="53"/>
      <c r="B191" s="54"/>
      <c r="C191" s="46"/>
      <c r="D191" s="46"/>
      <c r="E191" s="46"/>
      <c r="F191" s="46"/>
      <c r="G191" s="46"/>
      <c r="H191" s="55"/>
      <c r="I191" s="46"/>
      <c r="J191" s="54"/>
      <c r="K191" s="54"/>
      <c r="L191" s="54"/>
      <c r="M191" s="54"/>
      <c r="N191" s="54"/>
      <c r="O191" s="54"/>
      <c r="P191" s="54"/>
      <c r="Q191" s="54"/>
      <c r="R191" s="54"/>
      <c r="S191" s="54"/>
      <c r="T191" s="54"/>
      <c r="U191" s="54"/>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46"/>
      <c r="CO191" s="46"/>
      <c r="CP191" s="46"/>
      <c r="CQ191" s="46"/>
      <c r="CR191" s="46"/>
      <c r="CS191" s="46"/>
      <c r="CT191" s="46"/>
      <c r="CU191" s="46"/>
      <c r="CV191" s="46"/>
      <c r="CW191" s="46"/>
      <c r="CX191" s="46"/>
      <c r="CY191" s="46"/>
      <c r="CZ191" s="46"/>
      <c r="DA191" s="46"/>
      <c r="DB191" s="46"/>
      <c r="DC191" s="46"/>
      <c r="DD191" s="46"/>
      <c r="DE191" s="46"/>
      <c r="DF191" s="46"/>
      <c r="DG191" s="46"/>
      <c r="DH191" s="46"/>
      <c r="DI191" s="46"/>
      <c r="DJ191" s="46"/>
      <c r="DK191" s="46"/>
      <c r="DL191" s="46"/>
      <c r="DM191" s="46"/>
      <c r="DN191" s="46"/>
      <c r="DO191" s="46"/>
      <c r="DP191" s="46"/>
      <c r="DQ191" s="46"/>
      <c r="DR191" s="46"/>
      <c r="DS191" s="46"/>
      <c r="DT191" s="46"/>
      <c r="DU191" s="46"/>
      <c r="DV191" s="46"/>
      <c r="DW191" s="46"/>
      <c r="DX191" s="46"/>
      <c r="DY191" s="46"/>
      <c r="DZ191" s="46"/>
      <c r="EA191" s="46"/>
      <c r="EB191" s="46"/>
      <c r="EC191" s="46"/>
      <c r="ED191" s="46"/>
      <c r="EE191" s="46"/>
      <c r="EF191" s="46"/>
      <c r="EG191" s="46"/>
      <c r="EH191" s="46"/>
      <c r="EI191" s="46"/>
      <c r="EJ191" s="46"/>
      <c r="EK191" s="46"/>
      <c r="EL191" s="46"/>
    </row>
    <row r="192" spans="1:142">
      <c r="A192" s="53"/>
      <c r="B192" s="54"/>
      <c r="C192" s="46"/>
      <c r="D192" s="46"/>
      <c r="E192" s="46"/>
      <c r="F192" s="46"/>
      <c r="G192" s="46"/>
      <c r="H192" s="55"/>
      <c r="I192" s="46"/>
      <c r="J192" s="54"/>
      <c r="K192" s="54"/>
      <c r="L192" s="54"/>
      <c r="M192" s="54"/>
      <c r="N192" s="54"/>
      <c r="O192" s="54"/>
      <c r="P192" s="54"/>
      <c r="Q192" s="54"/>
      <c r="R192" s="54"/>
      <c r="S192" s="54"/>
      <c r="T192" s="54"/>
      <c r="U192" s="54"/>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46"/>
      <c r="CM192" s="46"/>
      <c r="CN192" s="46"/>
      <c r="CO192" s="46"/>
      <c r="CP192" s="46"/>
      <c r="CQ192" s="46"/>
      <c r="CR192" s="46"/>
      <c r="CS192" s="46"/>
      <c r="CT192" s="46"/>
      <c r="CU192" s="46"/>
      <c r="CV192" s="46"/>
      <c r="CW192" s="46"/>
      <c r="CX192" s="46"/>
      <c r="CY192" s="46"/>
      <c r="CZ192" s="46"/>
      <c r="DA192" s="46"/>
      <c r="DB192" s="46"/>
      <c r="DC192" s="46"/>
      <c r="DD192" s="46"/>
      <c r="DE192" s="46"/>
      <c r="DF192" s="46"/>
      <c r="DG192" s="46"/>
      <c r="DH192" s="46"/>
      <c r="DI192" s="46"/>
      <c r="DJ192" s="46"/>
      <c r="DK192" s="46"/>
      <c r="DL192" s="46"/>
      <c r="DM192" s="46"/>
      <c r="DN192" s="46"/>
      <c r="DO192" s="46"/>
      <c r="DP192" s="46"/>
      <c r="DQ192" s="46"/>
      <c r="DR192" s="46"/>
      <c r="DS192" s="46"/>
      <c r="DT192" s="46"/>
      <c r="DU192" s="46"/>
      <c r="DV192" s="46"/>
      <c r="DW192" s="46"/>
      <c r="DX192" s="46"/>
      <c r="DY192" s="46"/>
      <c r="DZ192" s="46"/>
      <c r="EA192" s="46"/>
      <c r="EB192" s="46"/>
      <c r="EC192" s="46"/>
      <c r="ED192" s="46"/>
      <c r="EE192" s="46"/>
      <c r="EF192" s="46"/>
      <c r="EG192" s="46"/>
      <c r="EH192" s="46"/>
      <c r="EI192" s="46"/>
      <c r="EJ192" s="46"/>
      <c r="EK192" s="46"/>
      <c r="EL192" s="46"/>
    </row>
    <row r="193" spans="1:142">
      <c r="A193" s="53"/>
      <c r="B193" s="54"/>
      <c r="C193" s="46"/>
      <c r="D193" s="46"/>
      <c r="E193" s="46"/>
      <c r="F193" s="46"/>
      <c r="G193" s="46"/>
      <c r="H193" s="55"/>
      <c r="I193" s="46"/>
      <c r="J193" s="54"/>
      <c r="K193" s="54"/>
      <c r="L193" s="54"/>
      <c r="M193" s="54"/>
      <c r="N193" s="54"/>
      <c r="O193" s="54"/>
      <c r="P193" s="54"/>
      <c r="Q193" s="54"/>
      <c r="R193" s="54"/>
      <c r="S193" s="54"/>
      <c r="T193" s="54"/>
      <c r="U193" s="54"/>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46"/>
      <c r="CM193" s="46"/>
      <c r="CN193" s="46"/>
      <c r="CO193" s="46"/>
      <c r="CP193" s="46"/>
      <c r="CQ193" s="46"/>
      <c r="CR193" s="46"/>
      <c r="CS193" s="46"/>
      <c r="CT193" s="46"/>
      <c r="CU193" s="46"/>
      <c r="CV193" s="46"/>
      <c r="CW193" s="46"/>
      <c r="CX193" s="46"/>
      <c r="CY193" s="46"/>
      <c r="CZ193" s="46"/>
      <c r="DA193" s="46"/>
      <c r="DB193" s="46"/>
      <c r="DC193" s="46"/>
      <c r="DD193" s="46"/>
      <c r="DE193" s="46"/>
      <c r="DF193" s="46"/>
      <c r="DG193" s="46"/>
      <c r="DH193" s="46"/>
      <c r="DI193" s="46"/>
      <c r="DJ193" s="46"/>
      <c r="DK193" s="46"/>
      <c r="DL193" s="46"/>
      <c r="DM193" s="46"/>
      <c r="DN193" s="46"/>
      <c r="DO193" s="46"/>
      <c r="DP193" s="46"/>
      <c r="DQ193" s="46"/>
      <c r="DR193" s="46"/>
      <c r="DS193" s="46"/>
      <c r="DT193" s="46"/>
      <c r="DU193" s="46"/>
      <c r="DV193" s="46"/>
      <c r="DW193" s="46"/>
      <c r="DX193" s="46"/>
      <c r="DY193" s="46"/>
      <c r="DZ193" s="46"/>
      <c r="EA193" s="46"/>
      <c r="EB193" s="46"/>
      <c r="EC193" s="46"/>
      <c r="ED193" s="46"/>
      <c r="EE193" s="46"/>
      <c r="EF193" s="46"/>
      <c r="EG193" s="46"/>
      <c r="EH193" s="46"/>
      <c r="EI193" s="46"/>
      <c r="EJ193" s="46"/>
      <c r="EK193" s="46"/>
      <c r="EL193" s="46"/>
    </row>
    <row r="194" spans="1:142">
      <c r="A194" s="53"/>
      <c r="B194" s="54"/>
      <c r="C194" s="46"/>
      <c r="D194" s="46"/>
      <c r="E194" s="46"/>
      <c r="F194" s="46"/>
      <c r="G194" s="46"/>
      <c r="H194" s="55"/>
      <c r="I194" s="46"/>
      <c r="J194" s="54"/>
      <c r="K194" s="54"/>
      <c r="L194" s="54"/>
      <c r="M194" s="54"/>
      <c r="N194" s="54"/>
      <c r="O194" s="54"/>
      <c r="P194" s="54"/>
      <c r="Q194" s="54"/>
      <c r="R194" s="54"/>
      <c r="S194" s="54"/>
      <c r="T194" s="54"/>
      <c r="U194" s="54"/>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c r="BZ194" s="46"/>
      <c r="CA194" s="46"/>
      <c r="CB194" s="46"/>
      <c r="CC194" s="46"/>
      <c r="CD194" s="46"/>
      <c r="CE194" s="46"/>
      <c r="CF194" s="46"/>
      <c r="CG194" s="46"/>
      <c r="CH194" s="46"/>
      <c r="CI194" s="46"/>
      <c r="CJ194" s="46"/>
      <c r="CK194" s="46"/>
      <c r="CL194" s="46"/>
      <c r="CM194" s="46"/>
      <c r="CN194" s="46"/>
      <c r="CO194" s="46"/>
      <c r="CP194" s="46"/>
      <c r="CQ194" s="46"/>
      <c r="CR194" s="46"/>
      <c r="CS194" s="46"/>
      <c r="CT194" s="46"/>
      <c r="CU194" s="46"/>
      <c r="CV194" s="46"/>
      <c r="CW194" s="46"/>
      <c r="CX194" s="46"/>
      <c r="CY194" s="46"/>
      <c r="CZ194" s="46"/>
      <c r="DA194" s="46"/>
      <c r="DB194" s="46"/>
      <c r="DC194" s="46"/>
      <c r="DD194" s="46"/>
      <c r="DE194" s="46"/>
      <c r="DF194" s="46"/>
      <c r="DG194" s="46"/>
      <c r="DH194" s="46"/>
      <c r="DI194" s="46"/>
      <c r="DJ194" s="46"/>
      <c r="DK194" s="46"/>
      <c r="DL194" s="46"/>
      <c r="DM194" s="46"/>
      <c r="DN194" s="46"/>
      <c r="DO194" s="46"/>
      <c r="DP194" s="46"/>
      <c r="DQ194" s="46"/>
      <c r="DR194" s="46"/>
      <c r="DS194" s="46"/>
      <c r="DT194" s="46"/>
      <c r="DU194" s="46"/>
      <c r="DV194" s="46"/>
      <c r="DW194" s="46"/>
      <c r="DX194" s="46"/>
      <c r="DY194" s="46"/>
      <c r="DZ194" s="46"/>
      <c r="EA194" s="46"/>
      <c r="EB194" s="46"/>
      <c r="EC194" s="46"/>
      <c r="ED194" s="46"/>
      <c r="EE194" s="46"/>
      <c r="EF194" s="46"/>
      <c r="EG194" s="46"/>
      <c r="EH194" s="46"/>
      <c r="EI194" s="46"/>
      <c r="EJ194" s="46"/>
      <c r="EK194" s="46"/>
      <c r="EL194" s="46"/>
    </row>
    <row r="195" spans="1:142">
      <c r="A195" s="53"/>
      <c r="B195" s="54"/>
      <c r="C195" s="46"/>
      <c r="D195" s="46"/>
      <c r="E195" s="46"/>
      <c r="F195" s="46"/>
      <c r="G195" s="46"/>
      <c r="H195" s="55"/>
      <c r="I195" s="46"/>
      <c r="J195" s="54"/>
      <c r="K195" s="54"/>
      <c r="L195" s="54"/>
      <c r="M195" s="54"/>
      <c r="N195" s="54"/>
      <c r="O195" s="54"/>
      <c r="P195" s="54"/>
      <c r="Q195" s="54"/>
      <c r="R195" s="54"/>
      <c r="S195" s="54"/>
      <c r="T195" s="54"/>
      <c r="U195" s="54"/>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46"/>
      <c r="CM195" s="46"/>
      <c r="CN195" s="46"/>
      <c r="CO195" s="46"/>
      <c r="CP195" s="46"/>
      <c r="CQ195" s="46"/>
      <c r="CR195" s="46"/>
      <c r="CS195" s="46"/>
      <c r="CT195" s="46"/>
      <c r="CU195" s="46"/>
      <c r="CV195" s="46"/>
      <c r="CW195" s="46"/>
      <c r="CX195" s="46"/>
      <c r="CY195" s="46"/>
      <c r="CZ195" s="46"/>
      <c r="DA195" s="46"/>
      <c r="DB195" s="46"/>
      <c r="DC195" s="46"/>
      <c r="DD195" s="46"/>
      <c r="DE195" s="46"/>
      <c r="DF195" s="46"/>
      <c r="DG195" s="46"/>
      <c r="DH195" s="46"/>
      <c r="DI195" s="46"/>
      <c r="DJ195" s="46"/>
      <c r="DK195" s="46"/>
      <c r="DL195" s="46"/>
      <c r="DM195" s="46"/>
      <c r="DN195" s="46"/>
      <c r="DO195" s="46"/>
      <c r="DP195" s="46"/>
      <c r="DQ195" s="46"/>
      <c r="DR195" s="46"/>
      <c r="DS195" s="46"/>
      <c r="DT195" s="46"/>
      <c r="DU195" s="46"/>
      <c r="DV195" s="46"/>
      <c r="DW195" s="46"/>
      <c r="DX195" s="46"/>
      <c r="DY195" s="46"/>
      <c r="DZ195" s="46"/>
      <c r="EA195" s="46"/>
      <c r="EB195" s="46"/>
      <c r="EC195" s="46"/>
      <c r="ED195" s="46"/>
      <c r="EE195" s="46"/>
      <c r="EF195" s="46"/>
      <c r="EG195" s="46"/>
      <c r="EH195" s="46"/>
      <c r="EI195" s="46"/>
      <c r="EJ195" s="46"/>
      <c r="EK195" s="46"/>
      <c r="EL195" s="46"/>
    </row>
    <row r="196" spans="1:142">
      <c r="A196" s="53"/>
      <c r="B196" s="54"/>
      <c r="C196" s="46"/>
      <c r="D196" s="46"/>
      <c r="E196" s="46"/>
      <c r="F196" s="46"/>
      <c r="G196" s="46"/>
      <c r="H196" s="55"/>
      <c r="I196" s="46"/>
      <c r="J196" s="54"/>
      <c r="K196" s="54"/>
      <c r="L196" s="54"/>
      <c r="M196" s="54"/>
      <c r="N196" s="54"/>
      <c r="O196" s="54"/>
      <c r="P196" s="54"/>
      <c r="Q196" s="54"/>
      <c r="R196" s="54"/>
      <c r="S196" s="54"/>
      <c r="T196" s="54"/>
      <c r="U196" s="54"/>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46"/>
      <c r="CM196" s="46"/>
      <c r="CN196" s="46"/>
      <c r="CO196" s="46"/>
      <c r="CP196" s="46"/>
      <c r="CQ196" s="46"/>
      <c r="CR196" s="46"/>
      <c r="CS196" s="46"/>
      <c r="CT196" s="46"/>
      <c r="CU196" s="46"/>
      <c r="CV196" s="46"/>
      <c r="CW196" s="46"/>
      <c r="CX196" s="46"/>
      <c r="CY196" s="46"/>
      <c r="CZ196" s="46"/>
      <c r="DA196" s="46"/>
      <c r="DB196" s="46"/>
      <c r="DC196" s="46"/>
      <c r="DD196" s="46"/>
      <c r="DE196" s="46"/>
      <c r="DF196" s="46"/>
      <c r="DG196" s="46"/>
      <c r="DH196" s="46"/>
      <c r="DI196" s="46"/>
      <c r="DJ196" s="46"/>
      <c r="DK196" s="46"/>
      <c r="DL196" s="46"/>
      <c r="DM196" s="46"/>
      <c r="DN196" s="46"/>
      <c r="DO196" s="46"/>
      <c r="DP196" s="46"/>
      <c r="DQ196" s="46"/>
      <c r="DR196" s="46"/>
      <c r="DS196" s="46"/>
      <c r="DT196" s="46"/>
      <c r="DU196" s="46"/>
      <c r="DV196" s="46"/>
      <c r="DW196" s="46"/>
      <c r="DX196" s="46"/>
      <c r="DY196" s="46"/>
      <c r="DZ196" s="46"/>
      <c r="EA196" s="46"/>
      <c r="EB196" s="46"/>
      <c r="EC196" s="46"/>
      <c r="ED196" s="46"/>
      <c r="EE196" s="46"/>
      <c r="EF196" s="46"/>
      <c r="EG196" s="46"/>
      <c r="EH196" s="46"/>
      <c r="EI196" s="46"/>
      <c r="EJ196" s="46"/>
      <c r="EK196" s="46"/>
      <c r="EL196" s="46"/>
    </row>
    <row r="197" spans="1:142">
      <c r="A197" s="53"/>
      <c r="B197" s="54"/>
      <c r="C197" s="46"/>
      <c r="D197" s="46"/>
      <c r="E197" s="46"/>
      <c r="F197" s="46"/>
      <c r="G197" s="46"/>
      <c r="H197" s="55"/>
      <c r="I197" s="46"/>
      <c r="J197" s="54"/>
      <c r="K197" s="54"/>
      <c r="L197" s="54"/>
      <c r="M197" s="54"/>
      <c r="N197" s="54"/>
      <c r="O197" s="54"/>
      <c r="P197" s="54"/>
      <c r="Q197" s="54"/>
      <c r="R197" s="54"/>
      <c r="S197" s="54"/>
      <c r="T197" s="54"/>
      <c r="U197" s="54"/>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c r="CB197" s="46"/>
      <c r="CC197" s="46"/>
      <c r="CD197" s="46"/>
      <c r="CE197" s="46"/>
      <c r="CF197" s="46"/>
      <c r="CG197" s="46"/>
      <c r="CH197" s="46"/>
      <c r="CI197" s="46"/>
      <c r="CJ197" s="46"/>
      <c r="CK197" s="46"/>
      <c r="CL197" s="46"/>
      <c r="CM197" s="46"/>
      <c r="CN197" s="46"/>
      <c r="CO197" s="46"/>
      <c r="CP197" s="46"/>
      <c r="CQ197" s="46"/>
      <c r="CR197" s="46"/>
      <c r="CS197" s="46"/>
      <c r="CT197" s="46"/>
      <c r="CU197" s="46"/>
      <c r="CV197" s="46"/>
      <c r="CW197" s="46"/>
      <c r="CX197" s="46"/>
      <c r="CY197" s="46"/>
      <c r="CZ197" s="46"/>
      <c r="DA197" s="46"/>
      <c r="DB197" s="46"/>
      <c r="DC197" s="46"/>
      <c r="DD197" s="46"/>
      <c r="DE197" s="46"/>
      <c r="DF197" s="46"/>
      <c r="DG197" s="46"/>
      <c r="DH197" s="46"/>
      <c r="DI197" s="46"/>
      <c r="DJ197" s="46"/>
      <c r="DK197" s="46"/>
      <c r="DL197" s="46"/>
      <c r="DM197" s="46"/>
      <c r="DN197" s="46"/>
      <c r="DO197" s="46"/>
      <c r="DP197" s="46"/>
      <c r="DQ197" s="46"/>
      <c r="DR197" s="46"/>
      <c r="DS197" s="46"/>
      <c r="DT197" s="46"/>
      <c r="DU197" s="46"/>
      <c r="DV197" s="46"/>
      <c r="DW197" s="46"/>
      <c r="DX197" s="46"/>
      <c r="DY197" s="46"/>
      <c r="DZ197" s="46"/>
      <c r="EA197" s="46"/>
      <c r="EB197" s="46"/>
      <c r="EC197" s="46"/>
      <c r="ED197" s="46"/>
      <c r="EE197" s="46"/>
      <c r="EF197" s="46"/>
      <c r="EG197" s="46"/>
      <c r="EH197" s="46"/>
      <c r="EI197" s="46"/>
      <c r="EJ197" s="46"/>
      <c r="EK197" s="46"/>
      <c r="EL197" s="46"/>
    </row>
    <row r="198" spans="1:142">
      <c r="A198" s="53"/>
      <c r="B198" s="54"/>
      <c r="C198" s="46"/>
      <c r="D198" s="46"/>
      <c r="E198" s="46"/>
      <c r="F198" s="46"/>
      <c r="G198" s="46"/>
      <c r="H198" s="55"/>
      <c r="I198" s="46"/>
      <c r="J198" s="54"/>
      <c r="K198" s="54"/>
      <c r="L198" s="54"/>
      <c r="M198" s="54"/>
      <c r="N198" s="54"/>
      <c r="O198" s="54"/>
      <c r="P198" s="54"/>
      <c r="Q198" s="54"/>
      <c r="R198" s="54"/>
      <c r="S198" s="54"/>
      <c r="T198" s="54"/>
      <c r="U198" s="54"/>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46"/>
      <c r="CM198" s="46"/>
      <c r="CN198" s="46"/>
      <c r="CO198" s="46"/>
      <c r="CP198" s="46"/>
      <c r="CQ198" s="46"/>
      <c r="CR198" s="46"/>
      <c r="CS198" s="46"/>
      <c r="CT198" s="46"/>
      <c r="CU198" s="46"/>
      <c r="CV198" s="46"/>
      <c r="CW198" s="46"/>
      <c r="CX198" s="46"/>
      <c r="CY198" s="46"/>
      <c r="CZ198" s="46"/>
      <c r="DA198" s="46"/>
      <c r="DB198" s="46"/>
      <c r="DC198" s="46"/>
      <c r="DD198" s="46"/>
      <c r="DE198" s="46"/>
      <c r="DF198" s="46"/>
      <c r="DG198" s="46"/>
      <c r="DH198" s="46"/>
      <c r="DI198" s="46"/>
      <c r="DJ198" s="46"/>
      <c r="DK198" s="46"/>
      <c r="DL198" s="46"/>
      <c r="DM198" s="46"/>
      <c r="DN198" s="46"/>
      <c r="DO198" s="46"/>
      <c r="DP198" s="46"/>
      <c r="DQ198" s="46"/>
      <c r="DR198" s="46"/>
      <c r="DS198" s="46"/>
      <c r="DT198" s="46"/>
      <c r="DU198" s="46"/>
      <c r="DV198" s="46"/>
      <c r="DW198" s="46"/>
      <c r="DX198" s="46"/>
      <c r="DY198" s="46"/>
      <c r="DZ198" s="46"/>
      <c r="EA198" s="46"/>
      <c r="EB198" s="46"/>
      <c r="EC198" s="46"/>
      <c r="ED198" s="46"/>
      <c r="EE198" s="46"/>
      <c r="EF198" s="46"/>
      <c r="EG198" s="46"/>
      <c r="EH198" s="46"/>
      <c r="EI198" s="46"/>
      <c r="EJ198" s="46"/>
      <c r="EK198" s="46"/>
      <c r="EL198" s="46"/>
    </row>
    <row r="199" spans="1:142">
      <c r="A199" s="53"/>
      <c r="B199" s="54"/>
      <c r="C199" s="46"/>
      <c r="D199" s="46"/>
      <c r="E199" s="46"/>
      <c r="F199" s="46"/>
      <c r="G199" s="46"/>
      <c r="H199" s="55"/>
      <c r="I199" s="46"/>
      <c r="J199" s="54"/>
      <c r="K199" s="54"/>
      <c r="L199" s="54"/>
      <c r="M199" s="54"/>
      <c r="N199" s="54"/>
      <c r="O199" s="54"/>
      <c r="P199" s="54"/>
      <c r="Q199" s="54"/>
      <c r="R199" s="54"/>
      <c r="S199" s="54"/>
      <c r="T199" s="54"/>
      <c r="U199" s="54"/>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row>
    <row r="200" spans="1:142">
      <c r="A200" s="53"/>
      <c r="B200" s="54"/>
      <c r="C200" s="46"/>
      <c r="D200" s="46"/>
      <c r="E200" s="46"/>
      <c r="F200" s="46"/>
      <c r="G200" s="46"/>
      <c r="H200" s="55"/>
      <c r="I200" s="46"/>
      <c r="J200" s="54"/>
      <c r="K200" s="54"/>
      <c r="L200" s="54"/>
      <c r="M200" s="54"/>
      <c r="N200" s="54"/>
      <c r="O200" s="54"/>
      <c r="P200" s="54"/>
      <c r="Q200" s="54"/>
      <c r="R200" s="54"/>
      <c r="S200" s="54"/>
      <c r="T200" s="54"/>
      <c r="U200" s="54"/>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row>
    <row r="201" spans="1:142">
      <c r="A201" s="53"/>
      <c r="B201" s="54"/>
      <c r="C201" s="46"/>
      <c r="D201" s="46"/>
      <c r="E201" s="46"/>
      <c r="F201" s="46"/>
      <c r="G201" s="46"/>
      <c r="H201" s="55"/>
      <c r="I201" s="46"/>
      <c r="J201" s="54"/>
      <c r="K201" s="54"/>
      <c r="L201" s="54"/>
      <c r="M201" s="54"/>
      <c r="N201" s="54"/>
      <c r="O201" s="54"/>
      <c r="P201" s="54"/>
      <c r="Q201" s="54"/>
      <c r="R201" s="54"/>
      <c r="S201" s="54"/>
      <c r="T201" s="54"/>
      <c r="U201" s="54"/>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row>
    <row r="202" spans="1:142">
      <c r="A202" s="53"/>
      <c r="B202" s="54"/>
      <c r="C202" s="46"/>
      <c r="D202" s="46"/>
      <c r="E202" s="46"/>
      <c r="F202" s="46"/>
      <c r="G202" s="46"/>
      <c r="H202" s="55"/>
      <c r="I202" s="46"/>
      <c r="J202" s="54"/>
      <c r="K202" s="54"/>
      <c r="L202" s="54"/>
      <c r="M202" s="54"/>
      <c r="N202" s="54"/>
      <c r="O202" s="54"/>
      <c r="P202" s="54"/>
      <c r="Q202" s="54"/>
      <c r="R202" s="54"/>
      <c r="S202" s="54"/>
      <c r="T202" s="54"/>
      <c r="U202" s="54"/>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row>
    <row r="203" spans="1:142">
      <c r="A203" s="53"/>
      <c r="B203" s="54"/>
      <c r="C203" s="46"/>
      <c r="D203" s="46"/>
      <c r="E203" s="46"/>
      <c r="F203" s="46"/>
      <c r="G203" s="46"/>
      <c r="H203" s="55"/>
      <c r="I203" s="46"/>
      <c r="J203" s="54"/>
      <c r="K203" s="54"/>
      <c r="L203" s="54"/>
      <c r="M203" s="54"/>
      <c r="N203" s="54"/>
      <c r="O203" s="54"/>
      <c r="P203" s="54"/>
      <c r="Q203" s="54"/>
      <c r="R203" s="54"/>
      <c r="S203" s="54"/>
      <c r="T203" s="54"/>
      <c r="U203" s="54"/>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row>
    <row r="204" spans="1:142">
      <c r="A204" s="53"/>
      <c r="B204" s="54"/>
      <c r="C204" s="46"/>
      <c r="D204" s="46"/>
      <c r="E204" s="46"/>
      <c r="F204" s="46"/>
      <c r="G204" s="46"/>
      <c r="H204" s="55"/>
      <c r="I204" s="46"/>
      <c r="J204" s="54"/>
      <c r="K204" s="54"/>
      <c r="L204" s="54"/>
      <c r="M204" s="54"/>
      <c r="N204" s="54"/>
      <c r="O204" s="54"/>
      <c r="P204" s="54"/>
      <c r="Q204" s="54"/>
      <c r="R204" s="54"/>
      <c r="S204" s="54"/>
      <c r="T204" s="54"/>
      <c r="U204" s="54"/>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row>
    <row r="205" spans="1:142">
      <c r="A205" s="53"/>
      <c r="B205" s="54"/>
      <c r="C205" s="46"/>
      <c r="D205" s="46"/>
      <c r="E205" s="46"/>
      <c r="F205" s="46"/>
      <c r="G205" s="46"/>
      <c r="H205" s="55"/>
      <c r="I205" s="46"/>
      <c r="J205" s="54"/>
      <c r="K205" s="54"/>
      <c r="L205" s="54"/>
      <c r="M205" s="54"/>
      <c r="N205" s="54"/>
      <c r="O205" s="54"/>
      <c r="P205" s="54"/>
      <c r="Q205" s="54"/>
      <c r="R205" s="54"/>
      <c r="S205" s="54"/>
      <c r="T205" s="54"/>
      <c r="U205" s="54"/>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row>
    <row r="206" spans="1:142">
      <c r="A206" s="53"/>
      <c r="B206" s="54"/>
      <c r="C206" s="46"/>
      <c r="D206" s="46"/>
      <c r="E206" s="46"/>
      <c r="F206" s="46"/>
      <c r="G206" s="46"/>
      <c r="H206" s="55"/>
      <c r="I206" s="46"/>
      <c r="J206" s="54"/>
      <c r="K206" s="54"/>
      <c r="L206" s="54"/>
      <c r="M206" s="54"/>
      <c r="N206" s="54"/>
      <c r="O206" s="54"/>
      <c r="P206" s="54"/>
      <c r="Q206" s="54"/>
      <c r="R206" s="54"/>
      <c r="S206" s="54"/>
      <c r="T206" s="54"/>
      <c r="U206" s="54"/>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row>
    <row r="207" spans="1:142">
      <c r="A207" s="53"/>
      <c r="B207" s="54"/>
      <c r="C207" s="46"/>
      <c r="D207" s="46"/>
      <c r="E207" s="46"/>
      <c r="F207" s="46"/>
      <c r="G207" s="46"/>
      <c r="H207" s="55"/>
      <c r="I207" s="46"/>
      <c r="J207" s="54"/>
      <c r="K207" s="54"/>
      <c r="L207" s="54"/>
      <c r="M207" s="54"/>
      <c r="N207" s="54"/>
      <c r="O207" s="54"/>
      <c r="P207" s="54"/>
      <c r="Q207" s="54"/>
      <c r="R207" s="54"/>
      <c r="S207" s="54"/>
      <c r="T207" s="54"/>
      <c r="U207" s="54"/>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46"/>
      <c r="CO207" s="46"/>
      <c r="CP207" s="46"/>
      <c r="CQ207" s="46"/>
      <c r="CR207" s="46"/>
      <c r="CS207" s="46"/>
      <c r="CT207" s="46"/>
      <c r="CU207" s="46"/>
      <c r="CV207" s="46"/>
      <c r="CW207" s="46"/>
      <c r="CX207" s="46"/>
      <c r="CY207" s="46"/>
      <c r="CZ207" s="46"/>
      <c r="DA207" s="46"/>
      <c r="DB207" s="46"/>
      <c r="DC207" s="46"/>
      <c r="DD207" s="46"/>
      <c r="DE207" s="46"/>
      <c r="DF207" s="46"/>
      <c r="DG207" s="46"/>
      <c r="DH207" s="46"/>
      <c r="DI207" s="46"/>
      <c r="DJ207" s="46"/>
      <c r="DK207" s="46"/>
      <c r="DL207" s="46"/>
      <c r="DM207" s="46"/>
      <c r="DN207" s="46"/>
      <c r="DO207" s="46"/>
      <c r="DP207" s="46"/>
      <c r="DQ207" s="46"/>
      <c r="DR207" s="46"/>
      <c r="DS207" s="46"/>
      <c r="DT207" s="46"/>
      <c r="DU207" s="46"/>
      <c r="DV207" s="46"/>
      <c r="DW207" s="46"/>
      <c r="DX207" s="46"/>
      <c r="DY207" s="46"/>
      <c r="DZ207" s="46"/>
      <c r="EA207" s="46"/>
      <c r="EB207" s="46"/>
      <c r="EC207" s="46"/>
      <c r="ED207" s="46"/>
      <c r="EE207" s="46"/>
      <c r="EF207" s="46"/>
      <c r="EG207" s="46"/>
      <c r="EH207" s="46"/>
      <c r="EI207" s="46"/>
      <c r="EJ207" s="46"/>
      <c r="EK207" s="46"/>
      <c r="EL207" s="46"/>
    </row>
    <row r="208" spans="1:142">
      <c r="A208" s="53"/>
      <c r="B208" s="54"/>
      <c r="C208" s="46"/>
      <c r="D208" s="46"/>
      <c r="E208" s="46"/>
      <c r="F208" s="46"/>
      <c r="G208" s="46"/>
      <c r="H208" s="55"/>
      <c r="I208" s="46"/>
      <c r="J208" s="54"/>
      <c r="K208" s="54"/>
      <c r="L208" s="54"/>
      <c r="M208" s="54"/>
      <c r="N208" s="54"/>
      <c r="O208" s="54"/>
      <c r="P208" s="54"/>
      <c r="Q208" s="54"/>
      <c r="R208" s="54"/>
      <c r="S208" s="54"/>
      <c r="T208" s="54"/>
      <c r="U208" s="54"/>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46"/>
      <c r="CO208" s="46"/>
      <c r="CP208" s="46"/>
      <c r="CQ208" s="46"/>
      <c r="CR208" s="46"/>
      <c r="CS208" s="46"/>
      <c r="CT208" s="46"/>
      <c r="CU208" s="46"/>
      <c r="CV208" s="46"/>
      <c r="CW208" s="46"/>
      <c r="CX208" s="46"/>
      <c r="CY208" s="46"/>
      <c r="CZ208" s="46"/>
      <c r="DA208" s="46"/>
      <c r="DB208" s="46"/>
      <c r="DC208" s="46"/>
      <c r="DD208" s="46"/>
      <c r="DE208" s="46"/>
      <c r="DF208" s="46"/>
      <c r="DG208" s="46"/>
      <c r="DH208" s="46"/>
      <c r="DI208" s="46"/>
      <c r="DJ208" s="46"/>
      <c r="DK208" s="46"/>
      <c r="DL208" s="46"/>
      <c r="DM208" s="46"/>
      <c r="DN208" s="46"/>
      <c r="DO208" s="46"/>
      <c r="DP208" s="46"/>
      <c r="DQ208" s="46"/>
      <c r="DR208" s="46"/>
      <c r="DS208" s="46"/>
      <c r="DT208" s="46"/>
      <c r="DU208" s="46"/>
      <c r="DV208" s="46"/>
      <c r="DW208" s="46"/>
      <c r="DX208" s="46"/>
      <c r="DY208" s="46"/>
      <c r="DZ208" s="46"/>
      <c r="EA208" s="46"/>
      <c r="EB208" s="46"/>
      <c r="EC208" s="46"/>
      <c r="ED208" s="46"/>
      <c r="EE208" s="46"/>
      <c r="EF208" s="46"/>
      <c r="EG208" s="46"/>
      <c r="EH208" s="46"/>
      <c r="EI208" s="46"/>
      <c r="EJ208" s="46"/>
      <c r="EK208" s="46"/>
      <c r="EL208" s="46"/>
    </row>
    <row r="209" spans="1:142">
      <c r="A209" s="53"/>
      <c r="B209" s="54"/>
      <c r="C209" s="46"/>
      <c r="D209" s="46"/>
      <c r="E209" s="46"/>
      <c r="F209" s="46"/>
      <c r="G209" s="46"/>
      <c r="H209" s="55"/>
      <c r="I209" s="46"/>
      <c r="J209" s="54"/>
      <c r="K209" s="54"/>
      <c r="L209" s="54"/>
      <c r="M209" s="54"/>
      <c r="N209" s="54"/>
      <c r="O209" s="54"/>
      <c r="P209" s="54"/>
      <c r="Q209" s="54"/>
      <c r="R209" s="54"/>
      <c r="S209" s="54"/>
      <c r="T209" s="54"/>
      <c r="U209" s="54"/>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row>
    <row r="210" spans="1:142">
      <c r="A210" s="53"/>
      <c r="B210" s="54"/>
      <c r="C210" s="46"/>
      <c r="D210" s="46"/>
      <c r="E210" s="46"/>
      <c r="F210" s="46"/>
      <c r="G210" s="46"/>
      <c r="H210" s="55"/>
      <c r="I210" s="46"/>
      <c r="J210" s="54"/>
      <c r="K210" s="54"/>
      <c r="L210" s="54"/>
      <c r="M210" s="54"/>
      <c r="N210" s="54"/>
      <c r="O210" s="54"/>
      <c r="P210" s="54"/>
      <c r="Q210" s="54"/>
      <c r="R210" s="54"/>
      <c r="S210" s="54"/>
      <c r="T210" s="54"/>
      <c r="U210" s="54"/>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46"/>
      <c r="CO210" s="46"/>
      <c r="CP210" s="46"/>
      <c r="CQ210" s="46"/>
      <c r="CR210" s="46"/>
      <c r="CS210" s="46"/>
      <c r="CT210" s="46"/>
      <c r="CU210" s="46"/>
      <c r="CV210" s="46"/>
      <c r="CW210" s="46"/>
      <c r="CX210" s="46"/>
      <c r="CY210" s="46"/>
      <c r="CZ210" s="46"/>
      <c r="DA210" s="46"/>
      <c r="DB210" s="46"/>
      <c r="DC210" s="46"/>
      <c r="DD210" s="46"/>
      <c r="DE210" s="46"/>
      <c r="DF210" s="46"/>
      <c r="DG210" s="46"/>
      <c r="DH210" s="46"/>
      <c r="DI210" s="46"/>
      <c r="DJ210" s="46"/>
      <c r="DK210" s="46"/>
      <c r="DL210" s="46"/>
      <c r="DM210" s="46"/>
      <c r="DN210" s="46"/>
      <c r="DO210" s="46"/>
      <c r="DP210" s="46"/>
      <c r="DQ210" s="46"/>
      <c r="DR210" s="46"/>
      <c r="DS210" s="46"/>
      <c r="DT210" s="46"/>
      <c r="DU210" s="46"/>
      <c r="DV210" s="46"/>
      <c r="DW210" s="46"/>
      <c r="DX210" s="46"/>
      <c r="DY210" s="46"/>
      <c r="DZ210" s="46"/>
      <c r="EA210" s="46"/>
      <c r="EB210" s="46"/>
      <c r="EC210" s="46"/>
      <c r="ED210" s="46"/>
      <c r="EE210" s="46"/>
      <c r="EF210" s="46"/>
      <c r="EG210" s="46"/>
      <c r="EH210" s="46"/>
      <c r="EI210" s="46"/>
      <c r="EJ210" s="46"/>
      <c r="EK210" s="46"/>
      <c r="EL210" s="46"/>
    </row>
    <row r="211" spans="1:142">
      <c r="A211" s="53"/>
      <c r="B211" s="54"/>
      <c r="C211" s="46"/>
      <c r="D211" s="46"/>
      <c r="E211" s="46"/>
      <c r="F211" s="46"/>
      <c r="G211" s="46"/>
      <c r="H211" s="55"/>
      <c r="I211" s="46"/>
      <c r="J211" s="54"/>
      <c r="K211" s="54"/>
      <c r="L211" s="54"/>
      <c r="M211" s="54"/>
      <c r="N211" s="54"/>
      <c r="O211" s="54"/>
      <c r="P211" s="54"/>
      <c r="Q211" s="54"/>
      <c r="R211" s="54"/>
      <c r="S211" s="54"/>
      <c r="T211" s="54"/>
      <c r="U211" s="54"/>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46"/>
      <c r="CO211" s="46"/>
      <c r="CP211" s="46"/>
      <c r="CQ211" s="46"/>
      <c r="CR211" s="46"/>
      <c r="CS211" s="46"/>
      <c r="CT211" s="46"/>
      <c r="CU211" s="46"/>
      <c r="CV211" s="46"/>
      <c r="CW211" s="46"/>
      <c r="CX211" s="46"/>
      <c r="CY211" s="46"/>
      <c r="CZ211" s="46"/>
      <c r="DA211" s="46"/>
      <c r="DB211" s="46"/>
      <c r="DC211" s="46"/>
      <c r="DD211" s="46"/>
      <c r="DE211" s="46"/>
      <c r="DF211" s="46"/>
      <c r="DG211" s="46"/>
      <c r="DH211" s="46"/>
      <c r="DI211" s="46"/>
      <c r="DJ211" s="46"/>
      <c r="DK211" s="46"/>
      <c r="DL211" s="46"/>
      <c r="DM211" s="46"/>
      <c r="DN211" s="46"/>
      <c r="DO211" s="46"/>
      <c r="DP211" s="46"/>
      <c r="DQ211" s="46"/>
      <c r="DR211" s="46"/>
      <c r="DS211" s="46"/>
      <c r="DT211" s="46"/>
      <c r="DU211" s="46"/>
      <c r="DV211" s="46"/>
      <c r="DW211" s="46"/>
      <c r="DX211" s="46"/>
      <c r="DY211" s="46"/>
      <c r="DZ211" s="46"/>
      <c r="EA211" s="46"/>
      <c r="EB211" s="46"/>
      <c r="EC211" s="46"/>
      <c r="ED211" s="46"/>
      <c r="EE211" s="46"/>
      <c r="EF211" s="46"/>
      <c r="EG211" s="46"/>
      <c r="EH211" s="46"/>
      <c r="EI211" s="46"/>
      <c r="EJ211" s="46"/>
      <c r="EK211" s="46"/>
      <c r="EL211" s="46"/>
    </row>
    <row r="212" spans="1:142">
      <c r="A212" s="53"/>
      <c r="B212" s="54"/>
      <c r="C212" s="46"/>
      <c r="D212" s="46"/>
      <c r="E212" s="46"/>
      <c r="F212" s="46"/>
      <c r="G212" s="46"/>
      <c r="H212" s="55"/>
      <c r="I212" s="46"/>
      <c r="J212" s="54"/>
      <c r="K212" s="54"/>
      <c r="L212" s="54"/>
      <c r="M212" s="54"/>
      <c r="N212" s="54"/>
      <c r="O212" s="54"/>
      <c r="P212" s="54"/>
      <c r="Q212" s="54"/>
      <c r="R212" s="54"/>
      <c r="S212" s="54"/>
      <c r="T212" s="54"/>
      <c r="U212" s="54"/>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row>
    <row r="213" spans="1:142">
      <c r="A213" s="53"/>
      <c r="B213" s="54"/>
      <c r="C213" s="46"/>
      <c r="D213" s="46"/>
      <c r="E213" s="46"/>
      <c r="F213" s="46"/>
      <c r="G213" s="46"/>
      <c r="H213" s="55"/>
      <c r="I213" s="46"/>
      <c r="J213" s="54"/>
      <c r="K213" s="54"/>
      <c r="L213" s="54"/>
      <c r="M213" s="54"/>
      <c r="N213" s="54"/>
      <c r="O213" s="54"/>
      <c r="P213" s="54"/>
      <c r="Q213" s="54"/>
      <c r="R213" s="54"/>
      <c r="S213" s="54"/>
      <c r="T213" s="54"/>
      <c r="U213" s="54"/>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row>
    <row r="214" spans="1:142">
      <c r="A214" s="53"/>
      <c r="B214" s="54"/>
      <c r="C214" s="46"/>
      <c r="D214" s="46"/>
      <c r="E214" s="46"/>
      <c r="F214" s="46"/>
      <c r="G214" s="46"/>
      <c r="H214" s="55"/>
      <c r="I214" s="46"/>
      <c r="J214" s="54"/>
      <c r="K214" s="54"/>
      <c r="L214" s="54"/>
      <c r="M214" s="54"/>
      <c r="N214" s="54"/>
      <c r="O214" s="54"/>
      <c r="P214" s="54"/>
      <c r="Q214" s="54"/>
      <c r="R214" s="54"/>
      <c r="S214" s="54"/>
      <c r="T214" s="54"/>
      <c r="U214" s="54"/>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row>
    <row r="215" spans="1:142">
      <c r="A215" s="53"/>
      <c r="B215" s="54"/>
      <c r="C215" s="46"/>
      <c r="D215" s="46"/>
      <c r="E215" s="46"/>
      <c r="F215" s="46"/>
      <c r="G215" s="46"/>
      <c r="H215" s="55"/>
      <c r="I215" s="46"/>
      <c r="J215" s="54"/>
      <c r="K215" s="54"/>
      <c r="L215" s="54"/>
      <c r="M215" s="54"/>
      <c r="N215" s="54"/>
      <c r="O215" s="54"/>
      <c r="P215" s="54"/>
      <c r="Q215" s="54"/>
      <c r="R215" s="54"/>
      <c r="S215" s="54"/>
      <c r="T215" s="54"/>
      <c r="U215" s="54"/>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row>
    <row r="216" spans="1:142">
      <c r="A216" s="53"/>
      <c r="B216" s="54"/>
      <c r="C216" s="46"/>
      <c r="D216" s="46"/>
      <c r="E216" s="46"/>
      <c r="F216" s="46"/>
      <c r="G216" s="46"/>
      <c r="H216" s="55"/>
      <c r="I216" s="46"/>
      <c r="J216" s="54"/>
      <c r="K216" s="54"/>
      <c r="L216" s="54"/>
      <c r="M216" s="54"/>
      <c r="N216" s="54"/>
      <c r="O216" s="54"/>
      <c r="P216" s="54"/>
      <c r="Q216" s="54"/>
      <c r="R216" s="54"/>
      <c r="S216" s="54"/>
      <c r="T216" s="54"/>
      <c r="U216" s="54"/>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row>
    <row r="217" spans="1:142">
      <c r="A217" s="53"/>
      <c r="B217" s="54"/>
      <c r="C217" s="46"/>
      <c r="D217" s="46"/>
      <c r="E217" s="46"/>
      <c r="F217" s="46"/>
      <c r="G217" s="46"/>
      <c r="H217" s="55"/>
      <c r="I217" s="46"/>
      <c r="J217" s="54"/>
      <c r="K217" s="54"/>
      <c r="L217" s="54"/>
      <c r="M217" s="54"/>
      <c r="N217" s="54"/>
      <c r="O217" s="54"/>
      <c r="P217" s="54"/>
      <c r="Q217" s="54"/>
      <c r="R217" s="54"/>
      <c r="S217" s="54"/>
      <c r="T217" s="54"/>
      <c r="U217" s="54"/>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row>
    <row r="218" spans="1:142">
      <c r="A218" s="53"/>
      <c r="B218" s="54"/>
      <c r="C218" s="46"/>
      <c r="D218" s="46"/>
      <c r="E218" s="46"/>
      <c r="F218" s="46"/>
      <c r="G218" s="46"/>
      <c r="H218" s="55"/>
      <c r="I218" s="46"/>
      <c r="J218" s="54"/>
      <c r="K218" s="54"/>
      <c r="L218" s="54"/>
      <c r="M218" s="54"/>
      <c r="N218" s="54"/>
      <c r="O218" s="54"/>
      <c r="P218" s="54"/>
      <c r="Q218" s="54"/>
      <c r="R218" s="54"/>
      <c r="S218" s="54"/>
      <c r="T218" s="54"/>
      <c r="U218" s="54"/>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row>
    <row r="219" spans="1:142">
      <c r="A219" s="53"/>
      <c r="B219" s="54"/>
      <c r="C219" s="46"/>
      <c r="D219" s="46"/>
      <c r="E219" s="46"/>
      <c r="F219" s="46"/>
      <c r="G219" s="46"/>
      <c r="H219" s="55"/>
      <c r="I219" s="46"/>
      <c r="J219" s="54"/>
      <c r="K219" s="54"/>
      <c r="L219" s="54"/>
      <c r="M219" s="54"/>
      <c r="N219" s="54"/>
      <c r="O219" s="54"/>
      <c r="P219" s="54"/>
      <c r="Q219" s="54"/>
      <c r="R219" s="54"/>
      <c r="S219" s="54"/>
      <c r="T219" s="54"/>
      <c r="U219" s="54"/>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46"/>
      <c r="EK219" s="46"/>
      <c r="EL219" s="46"/>
    </row>
    <row r="220" spans="1:142">
      <c r="A220" s="53"/>
      <c r="B220" s="54"/>
      <c r="C220" s="46"/>
      <c r="D220" s="46"/>
      <c r="E220" s="46"/>
      <c r="F220" s="46"/>
      <c r="G220" s="46"/>
      <c r="H220" s="55"/>
      <c r="I220" s="46"/>
      <c r="J220" s="54"/>
      <c r="K220" s="54"/>
      <c r="L220" s="54"/>
      <c r="M220" s="54"/>
      <c r="N220" s="54"/>
      <c r="O220" s="54"/>
      <c r="P220" s="54"/>
      <c r="Q220" s="54"/>
      <c r="R220" s="54"/>
      <c r="S220" s="54"/>
      <c r="T220" s="54"/>
      <c r="U220" s="54"/>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row>
    <row r="221" spans="1:142">
      <c r="A221" s="53"/>
      <c r="B221" s="54"/>
      <c r="C221" s="46"/>
      <c r="D221" s="46"/>
      <c r="E221" s="46"/>
      <c r="F221" s="46"/>
      <c r="G221" s="46"/>
      <c r="H221" s="55"/>
      <c r="I221" s="46"/>
      <c r="J221" s="54"/>
      <c r="K221" s="54"/>
      <c r="L221" s="54"/>
      <c r="M221" s="54"/>
      <c r="N221" s="54"/>
      <c r="O221" s="54"/>
      <c r="P221" s="54"/>
      <c r="Q221" s="54"/>
      <c r="R221" s="54"/>
      <c r="S221" s="54"/>
      <c r="T221" s="54"/>
      <c r="U221" s="54"/>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row>
    <row r="222" spans="1:142">
      <c r="A222" s="53"/>
      <c r="B222" s="54"/>
      <c r="C222" s="46"/>
      <c r="D222" s="46"/>
      <c r="E222" s="46"/>
      <c r="F222" s="46"/>
      <c r="G222" s="46"/>
      <c r="H222" s="55"/>
      <c r="I222" s="46"/>
      <c r="J222" s="54"/>
      <c r="K222" s="54"/>
      <c r="L222" s="54"/>
      <c r="M222" s="54"/>
      <c r="N222" s="54"/>
      <c r="O222" s="54"/>
      <c r="P222" s="54"/>
      <c r="Q222" s="54"/>
      <c r="R222" s="54"/>
      <c r="S222" s="54"/>
      <c r="T222" s="54"/>
      <c r="U222" s="54"/>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row>
    <row r="223" spans="1:142">
      <c r="A223" s="53"/>
      <c r="B223" s="54"/>
      <c r="C223" s="46"/>
      <c r="D223" s="46"/>
      <c r="E223" s="46"/>
      <c r="F223" s="46"/>
      <c r="G223" s="46"/>
      <c r="H223" s="55"/>
      <c r="I223" s="46"/>
      <c r="J223" s="54"/>
      <c r="K223" s="54"/>
      <c r="L223" s="54"/>
      <c r="M223" s="54"/>
      <c r="N223" s="54"/>
      <c r="O223" s="54"/>
      <c r="P223" s="54"/>
      <c r="Q223" s="54"/>
      <c r="R223" s="54"/>
      <c r="S223" s="54"/>
      <c r="T223" s="54"/>
      <c r="U223" s="54"/>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row>
    <row r="224" spans="1:142">
      <c r="A224" s="53"/>
      <c r="B224" s="54"/>
      <c r="C224" s="46"/>
      <c r="D224" s="46"/>
      <c r="E224" s="46"/>
      <c r="F224" s="46"/>
      <c r="G224" s="46"/>
      <c r="H224" s="55"/>
      <c r="I224" s="46"/>
      <c r="J224" s="54"/>
      <c r="K224" s="54"/>
      <c r="L224" s="54"/>
      <c r="M224" s="54"/>
      <c r="N224" s="54"/>
      <c r="O224" s="54"/>
      <c r="P224" s="54"/>
      <c r="Q224" s="54"/>
      <c r="R224" s="54"/>
      <c r="S224" s="54"/>
      <c r="T224" s="54"/>
      <c r="U224" s="54"/>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row>
    <row r="225" spans="1:142">
      <c r="A225" s="53"/>
      <c r="B225" s="54"/>
      <c r="C225" s="46"/>
      <c r="D225" s="46"/>
      <c r="E225" s="46"/>
      <c r="F225" s="46"/>
      <c r="G225" s="46"/>
      <c r="H225" s="55"/>
      <c r="I225" s="46"/>
      <c r="J225" s="54"/>
      <c r="K225" s="54"/>
      <c r="L225" s="54"/>
      <c r="M225" s="54"/>
      <c r="N225" s="54"/>
      <c r="O225" s="54"/>
      <c r="P225" s="54"/>
      <c r="Q225" s="54"/>
      <c r="R225" s="54"/>
      <c r="S225" s="54"/>
      <c r="T225" s="54"/>
      <c r="U225" s="54"/>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row>
    <row r="226" spans="1:142">
      <c r="A226" s="53"/>
      <c r="B226" s="54"/>
      <c r="C226" s="46"/>
      <c r="D226" s="46"/>
      <c r="E226" s="46"/>
      <c r="F226" s="46"/>
      <c r="G226" s="46"/>
      <c r="H226" s="55"/>
      <c r="I226" s="46"/>
      <c r="J226" s="54"/>
      <c r="K226" s="54"/>
      <c r="L226" s="54"/>
      <c r="M226" s="54"/>
      <c r="N226" s="54"/>
      <c r="O226" s="54"/>
      <c r="P226" s="54"/>
      <c r="Q226" s="54"/>
      <c r="R226" s="54"/>
      <c r="S226" s="54"/>
      <c r="T226" s="54"/>
      <c r="U226" s="54"/>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row>
    <row r="227" spans="1:142">
      <c r="A227" s="53"/>
      <c r="B227" s="54"/>
      <c r="C227" s="46"/>
      <c r="D227" s="46"/>
      <c r="E227" s="46"/>
      <c r="F227" s="46"/>
      <c r="G227" s="46"/>
      <c r="H227" s="55"/>
      <c r="I227" s="46"/>
      <c r="J227" s="54"/>
      <c r="K227" s="54"/>
      <c r="L227" s="54"/>
      <c r="M227" s="54"/>
      <c r="N227" s="54"/>
      <c r="O227" s="54"/>
      <c r="P227" s="54"/>
      <c r="Q227" s="54"/>
      <c r="R227" s="54"/>
      <c r="S227" s="54"/>
      <c r="T227" s="54"/>
      <c r="U227" s="54"/>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row>
    <row r="228" spans="1:142">
      <c r="A228" s="53"/>
      <c r="B228" s="54"/>
      <c r="C228" s="46"/>
      <c r="D228" s="46"/>
      <c r="E228" s="46"/>
      <c r="F228" s="46"/>
      <c r="G228" s="46"/>
      <c r="H228" s="55"/>
      <c r="I228" s="46"/>
      <c r="J228" s="54"/>
      <c r="K228" s="54"/>
      <c r="L228" s="54"/>
      <c r="M228" s="54"/>
      <c r="N228" s="54"/>
      <c r="O228" s="54"/>
      <c r="P228" s="54"/>
      <c r="Q228" s="54"/>
      <c r="R228" s="54"/>
      <c r="S228" s="54"/>
      <c r="T228" s="54"/>
      <c r="U228" s="54"/>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row>
    <row r="229" spans="1:142">
      <c r="A229" s="53"/>
      <c r="B229" s="54"/>
      <c r="C229" s="46"/>
      <c r="D229" s="46"/>
      <c r="E229" s="46"/>
      <c r="F229" s="46"/>
      <c r="G229" s="46"/>
      <c r="H229" s="55"/>
      <c r="I229" s="46"/>
      <c r="J229" s="54"/>
      <c r="K229" s="54"/>
      <c r="L229" s="54"/>
      <c r="M229" s="54"/>
      <c r="N229" s="54"/>
      <c r="O229" s="54"/>
      <c r="P229" s="54"/>
      <c r="Q229" s="54"/>
      <c r="R229" s="54"/>
      <c r="S229" s="54"/>
      <c r="T229" s="54"/>
      <c r="U229" s="54"/>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row>
    <row r="230" spans="1:142">
      <c r="A230" s="53"/>
      <c r="B230" s="54"/>
      <c r="C230" s="46"/>
      <c r="D230" s="46"/>
      <c r="E230" s="46"/>
      <c r="F230" s="46"/>
      <c r="G230" s="46"/>
      <c r="H230" s="55"/>
      <c r="I230" s="46"/>
      <c r="J230" s="54"/>
      <c r="K230" s="54"/>
      <c r="L230" s="54"/>
      <c r="M230" s="54"/>
      <c r="N230" s="54"/>
      <c r="O230" s="54"/>
      <c r="P230" s="54"/>
      <c r="Q230" s="54"/>
      <c r="R230" s="54"/>
      <c r="S230" s="54"/>
      <c r="T230" s="54"/>
      <c r="U230" s="54"/>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row>
    <row r="231" spans="1:142">
      <c r="A231" s="53"/>
      <c r="B231" s="54"/>
      <c r="C231" s="46"/>
      <c r="D231" s="46"/>
      <c r="E231" s="46"/>
      <c r="F231" s="46"/>
      <c r="G231" s="46"/>
      <c r="H231" s="55"/>
      <c r="I231" s="46"/>
      <c r="J231" s="54"/>
      <c r="K231" s="54"/>
      <c r="L231" s="54"/>
      <c r="M231" s="54"/>
      <c r="N231" s="54"/>
      <c r="O231" s="54"/>
      <c r="P231" s="54"/>
      <c r="Q231" s="54"/>
      <c r="R231" s="54"/>
      <c r="S231" s="54"/>
      <c r="T231" s="54"/>
      <c r="U231" s="54"/>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c r="DW231" s="46"/>
      <c r="DX231" s="46"/>
      <c r="DY231" s="46"/>
      <c r="DZ231" s="46"/>
      <c r="EA231" s="46"/>
      <c r="EB231" s="46"/>
      <c r="EC231" s="46"/>
      <c r="ED231" s="46"/>
      <c r="EE231" s="46"/>
      <c r="EF231" s="46"/>
      <c r="EG231" s="46"/>
      <c r="EH231" s="46"/>
      <c r="EI231" s="46"/>
      <c r="EJ231" s="46"/>
      <c r="EK231" s="46"/>
      <c r="EL231" s="46"/>
    </row>
    <row r="232" spans="1:142">
      <c r="A232" s="53"/>
      <c r="B232" s="54"/>
      <c r="C232" s="46"/>
      <c r="D232" s="46"/>
      <c r="E232" s="46"/>
      <c r="F232" s="46"/>
      <c r="G232" s="46"/>
      <c r="H232" s="55"/>
      <c r="I232" s="46"/>
      <c r="J232" s="54"/>
      <c r="K232" s="54"/>
      <c r="L232" s="54"/>
      <c r="M232" s="54"/>
      <c r="N232" s="54"/>
      <c r="O232" s="54"/>
      <c r="P232" s="54"/>
      <c r="Q232" s="54"/>
      <c r="R232" s="54"/>
      <c r="S232" s="54"/>
      <c r="T232" s="54"/>
      <c r="U232" s="54"/>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row>
    <row r="233" spans="1:142">
      <c r="A233" s="53"/>
      <c r="B233" s="54"/>
      <c r="C233" s="46"/>
      <c r="D233" s="46"/>
      <c r="E233" s="46"/>
      <c r="F233" s="46"/>
      <c r="G233" s="46"/>
      <c r="H233" s="55"/>
      <c r="I233" s="46"/>
      <c r="J233" s="54"/>
      <c r="K233" s="54"/>
      <c r="L233" s="54"/>
      <c r="M233" s="54"/>
      <c r="N233" s="54"/>
      <c r="O233" s="54"/>
      <c r="P233" s="54"/>
      <c r="Q233" s="54"/>
      <c r="R233" s="54"/>
      <c r="S233" s="54"/>
      <c r="T233" s="54"/>
      <c r="U233" s="54"/>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row>
    <row r="234" spans="1:142">
      <c r="A234" s="53"/>
      <c r="B234" s="54"/>
      <c r="C234" s="46"/>
      <c r="D234" s="46"/>
      <c r="E234" s="46"/>
      <c r="F234" s="46"/>
      <c r="G234" s="46"/>
      <c r="H234" s="55"/>
      <c r="I234" s="46"/>
      <c r="J234" s="54"/>
      <c r="K234" s="54"/>
      <c r="L234" s="54"/>
      <c r="M234" s="54"/>
      <c r="N234" s="54"/>
      <c r="O234" s="54"/>
      <c r="P234" s="54"/>
      <c r="Q234" s="54"/>
      <c r="R234" s="54"/>
      <c r="S234" s="54"/>
      <c r="T234" s="54"/>
      <c r="U234" s="54"/>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row>
    <row r="235" spans="1:142">
      <c r="A235" s="53"/>
      <c r="B235" s="54"/>
      <c r="C235" s="46"/>
      <c r="D235" s="46"/>
      <c r="E235" s="46"/>
      <c r="F235" s="46"/>
      <c r="G235" s="46"/>
      <c r="H235" s="55"/>
      <c r="I235" s="46"/>
      <c r="J235" s="54"/>
      <c r="K235" s="54"/>
      <c r="L235" s="54"/>
      <c r="M235" s="54"/>
      <c r="N235" s="54"/>
      <c r="O235" s="54"/>
      <c r="P235" s="54"/>
      <c r="Q235" s="54"/>
      <c r="R235" s="54"/>
      <c r="S235" s="54"/>
      <c r="T235" s="54"/>
      <c r="U235" s="54"/>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row>
    <row r="236" spans="1:142">
      <c r="A236" s="53"/>
      <c r="B236" s="54"/>
      <c r="C236" s="46"/>
      <c r="D236" s="46"/>
      <c r="E236" s="46"/>
      <c r="F236" s="46"/>
      <c r="G236" s="46"/>
      <c r="H236" s="55"/>
      <c r="I236" s="46"/>
      <c r="J236" s="54"/>
      <c r="K236" s="54"/>
      <c r="L236" s="54"/>
      <c r="M236" s="54"/>
      <c r="N236" s="54"/>
      <c r="O236" s="54"/>
      <c r="P236" s="54"/>
      <c r="Q236" s="54"/>
      <c r="R236" s="54"/>
      <c r="S236" s="54"/>
      <c r="T236" s="54"/>
      <c r="U236" s="54"/>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row>
    <row r="237" spans="1:142">
      <c r="A237" s="53"/>
      <c r="B237" s="54"/>
      <c r="C237" s="46"/>
      <c r="D237" s="46"/>
      <c r="E237" s="46"/>
      <c r="F237" s="46"/>
      <c r="G237" s="46"/>
      <c r="H237" s="55"/>
      <c r="I237" s="46"/>
      <c r="J237" s="54"/>
      <c r="K237" s="54"/>
      <c r="L237" s="54"/>
      <c r="M237" s="54"/>
      <c r="N237" s="54"/>
      <c r="O237" s="54"/>
      <c r="P237" s="54"/>
      <c r="Q237" s="54"/>
      <c r="R237" s="54"/>
      <c r="S237" s="54"/>
      <c r="T237" s="54"/>
      <c r="U237" s="54"/>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row>
    <row r="238" spans="1:142">
      <c r="A238" s="53"/>
      <c r="B238" s="54"/>
      <c r="C238" s="46"/>
      <c r="D238" s="46"/>
      <c r="E238" s="46"/>
      <c r="F238" s="46"/>
      <c r="G238" s="46"/>
      <c r="H238" s="55"/>
      <c r="I238" s="46"/>
      <c r="J238" s="54"/>
      <c r="K238" s="54"/>
      <c r="L238" s="54"/>
      <c r="M238" s="54"/>
      <c r="N238" s="54"/>
      <c r="O238" s="54"/>
      <c r="P238" s="54"/>
      <c r="Q238" s="54"/>
      <c r="R238" s="54"/>
      <c r="S238" s="54"/>
      <c r="T238" s="54"/>
      <c r="U238" s="54"/>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row>
    <row r="239" spans="1:142">
      <c r="A239" s="53"/>
      <c r="B239" s="54"/>
      <c r="C239" s="46"/>
      <c r="D239" s="46"/>
      <c r="E239" s="46"/>
      <c r="F239" s="46"/>
      <c r="G239" s="46"/>
      <c r="H239" s="55"/>
      <c r="I239" s="46"/>
      <c r="J239" s="54"/>
      <c r="K239" s="54"/>
      <c r="L239" s="54"/>
      <c r="M239" s="54"/>
      <c r="N239" s="54"/>
      <c r="O239" s="54"/>
      <c r="P239" s="54"/>
      <c r="Q239" s="54"/>
      <c r="R239" s="54"/>
      <c r="S239" s="54"/>
      <c r="T239" s="54"/>
      <c r="U239" s="54"/>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row>
    <row r="240" spans="1:142">
      <c r="A240" s="53"/>
      <c r="B240" s="54"/>
      <c r="C240" s="46"/>
      <c r="D240" s="46"/>
      <c r="E240" s="46"/>
      <c r="F240" s="46"/>
      <c r="G240" s="46"/>
      <c r="H240" s="55"/>
      <c r="I240" s="46"/>
      <c r="J240" s="54"/>
      <c r="K240" s="54"/>
      <c r="L240" s="54"/>
      <c r="M240" s="54"/>
      <c r="N240" s="54"/>
      <c r="O240" s="54"/>
      <c r="P240" s="54"/>
      <c r="Q240" s="54"/>
      <c r="R240" s="54"/>
      <c r="S240" s="54"/>
      <c r="T240" s="54"/>
      <c r="U240" s="54"/>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46"/>
      <c r="CO240" s="46"/>
      <c r="CP240" s="46"/>
      <c r="CQ240" s="46"/>
      <c r="CR240" s="46"/>
      <c r="CS240" s="46"/>
      <c r="CT240" s="46"/>
      <c r="CU240" s="46"/>
      <c r="CV240" s="46"/>
      <c r="CW240" s="46"/>
      <c r="CX240" s="46"/>
      <c r="CY240" s="46"/>
      <c r="CZ240" s="46"/>
      <c r="DA240" s="46"/>
      <c r="DB240" s="46"/>
      <c r="DC240" s="46"/>
      <c r="DD240" s="46"/>
      <c r="DE240" s="46"/>
      <c r="DF240" s="46"/>
      <c r="DG240" s="46"/>
      <c r="DH240" s="46"/>
      <c r="DI240" s="46"/>
      <c r="DJ240" s="46"/>
      <c r="DK240" s="46"/>
      <c r="DL240" s="46"/>
      <c r="DM240" s="46"/>
      <c r="DN240" s="46"/>
      <c r="DO240" s="46"/>
      <c r="DP240" s="46"/>
      <c r="DQ240" s="46"/>
      <c r="DR240" s="46"/>
      <c r="DS240" s="46"/>
      <c r="DT240" s="46"/>
      <c r="DU240" s="46"/>
      <c r="DV240" s="46"/>
      <c r="DW240" s="46"/>
      <c r="DX240" s="46"/>
      <c r="DY240" s="46"/>
      <c r="DZ240" s="46"/>
      <c r="EA240" s="46"/>
      <c r="EB240" s="46"/>
      <c r="EC240" s="46"/>
      <c r="ED240" s="46"/>
      <c r="EE240" s="46"/>
      <c r="EF240" s="46"/>
      <c r="EG240" s="46"/>
      <c r="EH240" s="46"/>
      <c r="EI240" s="46"/>
      <c r="EJ240" s="46"/>
      <c r="EK240" s="46"/>
      <c r="EL240" s="46"/>
    </row>
    <row r="241" spans="1:142">
      <c r="A241" s="53"/>
      <c r="B241" s="54"/>
      <c r="C241" s="46"/>
      <c r="D241" s="46"/>
      <c r="E241" s="46"/>
      <c r="F241" s="46"/>
      <c r="G241" s="46"/>
      <c r="H241" s="55"/>
      <c r="I241" s="46"/>
      <c r="J241" s="54"/>
      <c r="K241" s="54"/>
      <c r="L241" s="54"/>
      <c r="M241" s="54"/>
      <c r="N241" s="54"/>
      <c r="O241" s="54"/>
      <c r="P241" s="54"/>
      <c r="Q241" s="54"/>
      <c r="R241" s="54"/>
      <c r="S241" s="54"/>
      <c r="T241" s="54"/>
      <c r="U241" s="54"/>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c r="CB241" s="46"/>
      <c r="CC241" s="46"/>
      <c r="CD241" s="46"/>
      <c r="CE241" s="46"/>
      <c r="CF241" s="46"/>
      <c r="CG241" s="46"/>
      <c r="CH241" s="46"/>
      <c r="CI241" s="46"/>
      <c r="CJ241" s="46"/>
      <c r="CK241" s="46"/>
      <c r="CL241" s="46"/>
      <c r="CM241" s="46"/>
      <c r="CN241" s="46"/>
      <c r="CO241" s="46"/>
      <c r="CP241" s="46"/>
      <c r="CQ241" s="46"/>
      <c r="CR241" s="46"/>
      <c r="CS241" s="46"/>
      <c r="CT241" s="46"/>
      <c r="CU241" s="46"/>
      <c r="CV241" s="46"/>
      <c r="CW241" s="46"/>
      <c r="CX241" s="46"/>
      <c r="CY241" s="46"/>
      <c r="CZ241" s="46"/>
      <c r="DA241" s="46"/>
      <c r="DB241" s="46"/>
      <c r="DC241" s="46"/>
      <c r="DD241" s="46"/>
      <c r="DE241" s="46"/>
      <c r="DF241" s="46"/>
      <c r="DG241" s="46"/>
      <c r="DH241" s="46"/>
      <c r="DI241" s="46"/>
      <c r="DJ241" s="46"/>
      <c r="DK241" s="46"/>
      <c r="DL241" s="46"/>
      <c r="DM241" s="46"/>
      <c r="DN241" s="46"/>
      <c r="DO241" s="46"/>
      <c r="DP241" s="46"/>
      <c r="DQ241" s="46"/>
      <c r="DR241" s="46"/>
      <c r="DS241" s="46"/>
      <c r="DT241" s="46"/>
      <c r="DU241" s="46"/>
      <c r="DV241" s="46"/>
      <c r="DW241" s="46"/>
      <c r="DX241" s="46"/>
      <c r="DY241" s="46"/>
      <c r="DZ241" s="46"/>
      <c r="EA241" s="46"/>
      <c r="EB241" s="46"/>
      <c r="EC241" s="46"/>
      <c r="ED241" s="46"/>
      <c r="EE241" s="46"/>
      <c r="EF241" s="46"/>
      <c r="EG241" s="46"/>
      <c r="EH241" s="46"/>
      <c r="EI241" s="46"/>
      <c r="EJ241" s="46"/>
      <c r="EK241" s="46"/>
      <c r="EL241" s="46"/>
    </row>
    <row r="242" spans="1:142">
      <c r="A242" s="53"/>
      <c r="B242" s="54"/>
      <c r="C242" s="46"/>
      <c r="D242" s="46"/>
      <c r="E242" s="46"/>
      <c r="F242" s="46"/>
      <c r="G242" s="46"/>
      <c r="H242" s="55"/>
      <c r="I242" s="46"/>
      <c r="J242" s="54"/>
      <c r="K242" s="54"/>
      <c r="L242" s="54"/>
      <c r="M242" s="54"/>
      <c r="N242" s="54"/>
      <c r="O242" s="54"/>
      <c r="P242" s="54"/>
      <c r="Q242" s="54"/>
      <c r="R242" s="54"/>
      <c r="S242" s="54"/>
      <c r="T242" s="54"/>
      <c r="U242" s="54"/>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c r="CK242" s="46"/>
      <c r="CL242" s="46"/>
      <c r="CM242" s="46"/>
      <c r="CN242" s="46"/>
      <c r="CO242" s="46"/>
      <c r="CP242" s="46"/>
      <c r="CQ242" s="46"/>
      <c r="CR242" s="46"/>
      <c r="CS242" s="46"/>
      <c r="CT242" s="46"/>
      <c r="CU242" s="46"/>
      <c r="CV242" s="46"/>
      <c r="CW242" s="46"/>
      <c r="CX242" s="46"/>
      <c r="CY242" s="46"/>
      <c r="CZ242" s="46"/>
      <c r="DA242" s="46"/>
      <c r="DB242" s="46"/>
      <c r="DC242" s="46"/>
      <c r="DD242" s="46"/>
      <c r="DE242" s="46"/>
      <c r="DF242" s="46"/>
      <c r="DG242" s="46"/>
      <c r="DH242" s="46"/>
      <c r="DI242" s="46"/>
      <c r="DJ242" s="46"/>
      <c r="DK242" s="46"/>
      <c r="DL242" s="46"/>
      <c r="DM242" s="46"/>
      <c r="DN242" s="46"/>
      <c r="DO242" s="46"/>
      <c r="DP242" s="46"/>
      <c r="DQ242" s="46"/>
      <c r="DR242" s="46"/>
      <c r="DS242" s="46"/>
      <c r="DT242" s="46"/>
      <c r="DU242" s="46"/>
      <c r="DV242" s="46"/>
      <c r="DW242" s="46"/>
      <c r="DX242" s="46"/>
      <c r="DY242" s="46"/>
      <c r="DZ242" s="46"/>
      <c r="EA242" s="46"/>
      <c r="EB242" s="46"/>
      <c r="EC242" s="46"/>
      <c r="ED242" s="46"/>
      <c r="EE242" s="46"/>
      <c r="EF242" s="46"/>
      <c r="EG242" s="46"/>
      <c r="EH242" s="46"/>
      <c r="EI242" s="46"/>
      <c r="EJ242" s="46"/>
      <c r="EK242" s="46"/>
      <c r="EL242" s="46"/>
    </row>
    <row r="243" spans="1:142">
      <c r="A243" s="53"/>
      <c r="B243" s="54"/>
      <c r="C243" s="46"/>
      <c r="D243" s="46"/>
      <c r="E243" s="46"/>
      <c r="F243" s="46"/>
      <c r="G243" s="46"/>
      <c r="H243" s="55"/>
      <c r="I243" s="46"/>
      <c r="J243" s="54"/>
      <c r="K243" s="54"/>
      <c r="L243" s="54"/>
      <c r="M243" s="54"/>
      <c r="N243" s="54"/>
      <c r="O243" s="54"/>
      <c r="P243" s="54"/>
      <c r="Q243" s="54"/>
      <c r="R243" s="54"/>
      <c r="S243" s="54"/>
      <c r="T243" s="54"/>
      <c r="U243" s="54"/>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row>
    <row r="244" spans="1:142">
      <c r="A244" s="53"/>
      <c r="B244" s="54"/>
      <c r="C244" s="46"/>
      <c r="D244" s="46"/>
      <c r="E244" s="46"/>
      <c r="F244" s="46"/>
      <c r="G244" s="46"/>
      <c r="H244" s="55"/>
      <c r="I244" s="46"/>
      <c r="J244" s="54"/>
      <c r="K244" s="54"/>
      <c r="L244" s="54"/>
      <c r="M244" s="54"/>
      <c r="N244" s="54"/>
      <c r="O244" s="54"/>
      <c r="P244" s="54"/>
      <c r="Q244" s="54"/>
      <c r="R244" s="54"/>
      <c r="S244" s="54"/>
      <c r="T244" s="54"/>
      <c r="U244" s="54"/>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row>
    <row r="245" spans="1:142">
      <c r="A245" s="53"/>
      <c r="B245" s="54"/>
      <c r="C245" s="46"/>
      <c r="D245" s="46"/>
      <c r="E245" s="46"/>
      <c r="F245" s="46"/>
      <c r="G245" s="46"/>
      <c r="H245" s="55"/>
      <c r="I245" s="46"/>
      <c r="J245" s="54"/>
      <c r="K245" s="54"/>
      <c r="L245" s="54"/>
      <c r="M245" s="54"/>
      <c r="N245" s="54"/>
      <c r="O245" s="54"/>
      <c r="P245" s="54"/>
      <c r="Q245" s="54"/>
      <c r="R245" s="54"/>
      <c r="S245" s="54"/>
      <c r="T245" s="54"/>
      <c r="U245" s="54"/>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c r="CB245" s="46"/>
      <c r="CC245" s="46"/>
      <c r="CD245" s="46"/>
      <c r="CE245" s="46"/>
      <c r="CF245" s="46"/>
      <c r="CG245" s="46"/>
      <c r="CH245" s="46"/>
      <c r="CI245" s="46"/>
      <c r="CJ245" s="46"/>
      <c r="CK245" s="46"/>
      <c r="CL245" s="46"/>
      <c r="CM245" s="46"/>
      <c r="CN245" s="46"/>
      <c r="CO245" s="46"/>
      <c r="CP245" s="46"/>
      <c r="CQ245" s="46"/>
      <c r="CR245" s="46"/>
      <c r="CS245" s="46"/>
      <c r="CT245" s="46"/>
      <c r="CU245" s="46"/>
      <c r="CV245" s="46"/>
      <c r="CW245" s="46"/>
      <c r="CX245" s="46"/>
      <c r="CY245" s="46"/>
      <c r="CZ245" s="46"/>
      <c r="DA245" s="46"/>
      <c r="DB245" s="46"/>
      <c r="DC245" s="46"/>
      <c r="DD245" s="46"/>
      <c r="DE245" s="46"/>
      <c r="DF245" s="46"/>
      <c r="DG245" s="46"/>
      <c r="DH245" s="46"/>
      <c r="DI245" s="46"/>
      <c r="DJ245" s="46"/>
      <c r="DK245" s="46"/>
      <c r="DL245" s="46"/>
      <c r="DM245" s="46"/>
      <c r="DN245" s="46"/>
      <c r="DO245" s="46"/>
      <c r="DP245" s="46"/>
      <c r="DQ245" s="46"/>
      <c r="DR245" s="46"/>
      <c r="DS245" s="46"/>
      <c r="DT245" s="46"/>
      <c r="DU245" s="46"/>
      <c r="DV245" s="46"/>
      <c r="DW245" s="46"/>
      <c r="DX245" s="46"/>
      <c r="DY245" s="46"/>
      <c r="DZ245" s="46"/>
      <c r="EA245" s="46"/>
      <c r="EB245" s="46"/>
      <c r="EC245" s="46"/>
      <c r="ED245" s="46"/>
      <c r="EE245" s="46"/>
      <c r="EF245" s="46"/>
      <c r="EG245" s="46"/>
      <c r="EH245" s="46"/>
      <c r="EI245" s="46"/>
      <c r="EJ245" s="46"/>
      <c r="EK245" s="46"/>
      <c r="EL245" s="46"/>
    </row>
    <row r="246" spans="1:142">
      <c r="A246" s="53"/>
      <c r="B246" s="54"/>
      <c r="C246" s="46"/>
      <c r="D246" s="46"/>
      <c r="E246" s="46"/>
      <c r="F246" s="46"/>
      <c r="G246" s="46"/>
      <c r="H246" s="55"/>
      <c r="I246" s="46"/>
      <c r="J246" s="54"/>
      <c r="K246" s="54"/>
      <c r="L246" s="54"/>
      <c r="M246" s="54"/>
      <c r="N246" s="54"/>
      <c r="O246" s="54"/>
      <c r="P246" s="54"/>
      <c r="Q246" s="54"/>
      <c r="R246" s="54"/>
      <c r="S246" s="54"/>
      <c r="T246" s="54"/>
      <c r="U246" s="54"/>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46"/>
      <c r="CM246" s="46"/>
      <c r="CN246" s="46"/>
      <c r="CO246" s="46"/>
      <c r="CP246" s="46"/>
      <c r="CQ246" s="46"/>
      <c r="CR246" s="46"/>
      <c r="CS246" s="46"/>
      <c r="CT246" s="46"/>
      <c r="CU246" s="46"/>
      <c r="CV246" s="46"/>
      <c r="CW246" s="46"/>
      <c r="CX246" s="46"/>
      <c r="CY246" s="46"/>
      <c r="CZ246" s="46"/>
      <c r="DA246" s="46"/>
      <c r="DB246" s="46"/>
      <c r="DC246" s="46"/>
      <c r="DD246" s="46"/>
      <c r="DE246" s="46"/>
      <c r="DF246" s="46"/>
      <c r="DG246" s="46"/>
      <c r="DH246" s="46"/>
      <c r="DI246" s="46"/>
      <c r="DJ246" s="46"/>
      <c r="DK246" s="46"/>
      <c r="DL246" s="46"/>
      <c r="DM246" s="46"/>
      <c r="DN246" s="46"/>
      <c r="DO246" s="46"/>
      <c r="DP246" s="46"/>
      <c r="DQ246" s="46"/>
      <c r="DR246" s="46"/>
      <c r="DS246" s="46"/>
      <c r="DT246" s="46"/>
      <c r="DU246" s="46"/>
      <c r="DV246" s="46"/>
      <c r="DW246" s="46"/>
      <c r="DX246" s="46"/>
      <c r="DY246" s="46"/>
      <c r="DZ246" s="46"/>
      <c r="EA246" s="46"/>
      <c r="EB246" s="46"/>
      <c r="EC246" s="46"/>
      <c r="ED246" s="46"/>
      <c r="EE246" s="46"/>
      <c r="EF246" s="46"/>
      <c r="EG246" s="46"/>
      <c r="EH246" s="46"/>
      <c r="EI246" s="46"/>
      <c r="EJ246" s="46"/>
      <c r="EK246" s="46"/>
      <c r="EL246" s="46"/>
    </row>
    <row r="247" spans="1:142">
      <c r="A247" s="53"/>
      <c r="B247" s="54"/>
      <c r="C247" s="46"/>
      <c r="D247" s="46"/>
      <c r="E247" s="46"/>
      <c r="F247" s="46"/>
      <c r="G247" s="46"/>
      <c r="H247" s="55"/>
      <c r="I247" s="46"/>
      <c r="J247" s="54"/>
      <c r="K247" s="54"/>
      <c r="L247" s="54"/>
      <c r="M247" s="54"/>
      <c r="N247" s="54"/>
      <c r="O247" s="54"/>
      <c r="P247" s="54"/>
      <c r="Q247" s="54"/>
      <c r="R247" s="54"/>
      <c r="S247" s="54"/>
      <c r="T247" s="54"/>
      <c r="U247" s="54"/>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c r="CB247" s="46"/>
      <c r="CC247" s="46"/>
      <c r="CD247" s="46"/>
      <c r="CE247" s="46"/>
      <c r="CF247" s="46"/>
      <c r="CG247" s="46"/>
      <c r="CH247" s="46"/>
      <c r="CI247" s="46"/>
      <c r="CJ247" s="46"/>
      <c r="CK247" s="46"/>
      <c r="CL247" s="46"/>
      <c r="CM247" s="46"/>
      <c r="CN247" s="46"/>
      <c r="CO247" s="46"/>
      <c r="CP247" s="46"/>
      <c r="CQ247" s="46"/>
      <c r="CR247" s="46"/>
      <c r="CS247" s="46"/>
      <c r="CT247" s="46"/>
      <c r="CU247" s="46"/>
      <c r="CV247" s="46"/>
      <c r="CW247" s="46"/>
      <c r="CX247" s="46"/>
      <c r="CY247" s="46"/>
      <c r="CZ247" s="46"/>
      <c r="DA247" s="46"/>
      <c r="DB247" s="46"/>
      <c r="DC247" s="46"/>
      <c r="DD247" s="46"/>
      <c r="DE247" s="46"/>
      <c r="DF247" s="46"/>
      <c r="DG247" s="46"/>
      <c r="DH247" s="46"/>
      <c r="DI247" s="46"/>
      <c r="DJ247" s="46"/>
      <c r="DK247" s="46"/>
      <c r="DL247" s="46"/>
      <c r="DM247" s="46"/>
      <c r="DN247" s="46"/>
      <c r="DO247" s="46"/>
      <c r="DP247" s="46"/>
      <c r="DQ247" s="46"/>
      <c r="DR247" s="46"/>
      <c r="DS247" s="46"/>
      <c r="DT247" s="46"/>
      <c r="DU247" s="46"/>
      <c r="DV247" s="46"/>
      <c r="DW247" s="46"/>
      <c r="DX247" s="46"/>
      <c r="DY247" s="46"/>
      <c r="DZ247" s="46"/>
      <c r="EA247" s="46"/>
      <c r="EB247" s="46"/>
      <c r="EC247" s="46"/>
      <c r="ED247" s="46"/>
      <c r="EE247" s="46"/>
      <c r="EF247" s="46"/>
      <c r="EG247" s="46"/>
      <c r="EH247" s="46"/>
      <c r="EI247" s="46"/>
      <c r="EJ247" s="46"/>
      <c r="EK247" s="46"/>
      <c r="EL247" s="46"/>
    </row>
    <row r="248" spans="1:142">
      <c r="A248" s="53"/>
      <c r="B248" s="54"/>
      <c r="C248" s="46"/>
      <c r="D248" s="46"/>
      <c r="E248" s="46"/>
      <c r="F248" s="46"/>
      <c r="G248" s="46"/>
      <c r="H248" s="55"/>
      <c r="I248" s="46"/>
      <c r="J248" s="54"/>
      <c r="K248" s="54"/>
      <c r="L248" s="54"/>
      <c r="M248" s="54"/>
      <c r="N248" s="54"/>
      <c r="O248" s="54"/>
      <c r="P248" s="54"/>
      <c r="Q248" s="54"/>
      <c r="R248" s="54"/>
      <c r="S248" s="54"/>
      <c r="T248" s="54"/>
      <c r="U248" s="54"/>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46"/>
      <c r="CM248" s="46"/>
      <c r="CN248" s="46"/>
      <c r="CO248" s="46"/>
      <c r="CP248" s="46"/>
      <c r="CQ248" s="46"/>
      <c r="CR248" s="46"/>
      <c r="CS248" s="46"/>
      <c r="CT248" s="46"/>
      <c r="CU248" s="46"/>
      <c r="CV248" s="46"/>
      <c r="CW248" s="46"/>
      <c r="CX248" s="46"/>
      <c r="CY248" s="46"/>
      <c r="CZ248" s="46"/>
      <c r="DA248" s="46"/>
      <c r="DB248" s="46"/>
      <c r="DC248" s="46"/>
      <c r="DD248" s="46"/>
      <c r="DE248" s="46"/>
      <c r="DF248" s="46"/>
      <c r="DG248" s="46"/>
      <c r="DH248" s="46"/>
      <c r="DI248" s="46"/>
      <c r="DJ248" s="46"/>
      <c r="DK248" s="46"/>
      <c r="DL248" s="46"/>
      <c r="DM248" s="46"/>
      <c r="DN248" s="46"/>
      <c r="DO248" s="46"/>
      <c r="DP248" s="46"/>
      <c r="DQ248" s="46"/>
      <c r="DR248" s="46"/>
      <c r="DS248" s="46"/>
      <c r="DT248" s="46"/>
      <c r="DU248" s="46"/>
      <c r="DV248" s="46"/>
      <c r="DW248" s="46"/>
      <c r="DX248" s="46"/>
      <c r="DY248" s="46"/>
      <c r="DZ248" s="46"/>
      <c r="EA248" s="46"/>
      <c r="EB248" s="46"/>
      <c r="EC248" s="46"/>
      <c r="ED248" s="46"/>
      <c r="EE248" s="46"/>
      <c r="EF248" s="46"/>
      <c r="EG248" s="46"/>
      <c r="EH248" s="46"/>
      <c r="EI248" s="46"/>
      <c r="EJ248" s="46"/>
      <c r="EK248" s="46"/>
      <c r="EL248" s="46"/>
    </row>
    <row r="249" spans="1:142">
      <c r="A249" s="53"/>
      <c r="B249" s="54"/>
      <c r="C249" s="46"/>
      <c r="D249" s="46"/>
      <c r="E249" s="46"/>
      <c r="F249" s="46"/>
      <c r="G249" s="46"/>
      <c r="H249" s="55"/>
      <c r="I249" s="46"/>
      <c r="J249" s="54"/>
      <c r="K249" s="54"/>
      <c r="L249" s="54"/>
      <c r="M249" s="54"/>
      <c r="N249" s="54"/>
      <c r="O249" s="54"/>
      <c r="P249" s="54"/>
      <c r="Q249" s="54"/>
      <c r="R249" s="54"/>
      <c r="S249" s="54"/>
      <c r="T249" s="54"/>
      <c r="U249" s="54"/>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row>
    <row r="250" spans="1:142">
      <c r="A250" s="53"/>
      <c r="B250" s="54"/>
      <c r="C250" s="46"/>
      <c r="D250" s="46"/>
      <c r="E250" s="46"/>
      <c r="F250" s="46"/>
      <c r="G250" s="46"/>
      <c r="H250" s="55"/>
      <c r="I250" s="46"/>
      <c r="J250" s="54"/>
      <c r="K250" s="54"/>
      <c r="L250" s="54"/>
      <c r="M250" s="54"/>
      <c r="N250" s="54"/>
      <c r="O250" s="54"/>
      <c r="P250" s="54"/>
      <c r="Q250" s="54"/>
      <c r="R250" s="54"/>
      <c r="S250" s="54"/>
      <c r="T250" s="54"/>
      <c r="U250" s="54"/>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46"/>
      <c r="CO250" s="46"/>
      <c r="CP250" s="46"/>
      <c r="CQ250" s="46"/>
      <c r="CR250" s="46"/>
      <c r="CS250" s="46"/>
      <c r="CT250" s="46"/>
      <c r="CU250" s="46"/>
      <c r="CV250" s="46"/>
      <c r="CW250" s="46"/>
      <c r="CX250" s="46"/>
      <c r="CY250" s="46"/>
      <c r="CZ250" s="46"/>
      <c r="DA250" s="46"/>
      <c r="DB250" s="46"/>
      <c r="DC250" s="46"/>
      <c r="DD250" s="46"/>
      <c r="DE250" s="46"/>
      <c r="DF250" s="46"/>
      <c r="DG250" s="46"/>
      <c r="DH250" s="46"/>
      <c r="DI250" s="46"/>
      <c r="DJ250" s="46"/>
      <c r="DK250" s="46"/>
      <c r="DL250" s="46"/>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46"/>
      <c r="EK250" s="46"/>
      <c r="EL250" s="46"/>
    </row>
    <row r="251" spans="1:142">
      <c r="A251" s="53"/>
      <c r="B251" s="54"/>
      <c r="C251" s="46"/>
      <c r="D251" s="46"/>
      <c r="E251" s="46"/>
      <c r="F251" s="46"/>
      <c r="G251" s="46"/>
      <c r="H251" s="55"/>
      <c r="I251" s="46"/>
      <c r="J251" s="54"/>
      <c r="K251" s="54"/>
      <c r="L251" s="54"/>
      <c r="M251" s="54"/>
      <c r="N251" s="54"/>
      <c r="O251" s="54"/>
      <c r="P251" s="54"/>
      <c r="Q251" s="54"/>
      <c r="R251" s="54"/>
      <c r="S251" s="54"/>
      <c r="T251" s="54"/>
      <c r="U251" s="54"/>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46"/>
      <c r="EK251" s="46"/>
      <c r="EL251" s="46"/>
    </row>
    <row r="252" spans="1:142">
      <c r="A252" s="53"/>
      <c r="B252" s="54"/>
      <c r="C252" s="46"/>
      <c r="D252" s="46"/>
      <c r="E252" s="46"/>
      <c r="F252" s="46"/>
      <c r="G252" s="46"/>
      <c r="H252" s="55"/>
      <c r="I252" s="46"/>
      <c r="J252" s="54"/>
      <c r="K252" s="54"/>
      <c r="L252" s="54"/>
      <c r="M252" s="54"/>
      <c r="N252" s="54"/>
      <c r="O252" s="54"/>
      <c r="P252" s="54"/>
      <c r="Q252" s="54"/>
      <c r="R252" s="54"/>
      <c r="S252" s="54"/>
      <c r="T252" s="54"/>
      <c r="U252" s="54"/>
      <c r="BA252" s="46"/>
      <c r="BB252" s="46"/>
      <c r="BC252" s="46"/>
      <c r="BD252" s="46"/>
      <c r="BE252" s="46"/>
      <c r="BF252" s="46"/>
      <c r="BG252" s="46"/>
      <c r="BH252" s="46"/>
      <c r="BI252" s="46"/>
      <c r="BJ252" s="46"/>
      <c r="BK252" s="46"/>
      <c r="BL252" s="46"/>
      <c r="BM252" s="46"/>
      <c r="BN252" s="46"/>
      <c r="BO252" s="46"/>
      <c r="BP252" s="46"/>
      <c r="BQ252" s="46"/>
      <c r="BR252" s="46"/>
      <c r="BS252" s="46"/>
      <c r="BT252" s="46"/>
      <c r="BU252" s="46"/>
      <c r="BV252" s="46"/>
      <c r="BW252" s="46"/>
      <c r="BX252" s="46"/>
      <c r="BY252" s="46"/>
      <c r="BZ252" s="46"/>
      <c r="CA252" s="46"/>
      <c r="CB252" s="46"/>
      <c r="CC252" s="46"/>
      <c r="CD252" s="46"/>
      <c r="CE252" s="46"/>
      <c r="CF252" s="46"/>
      <c r="CG252" s="46"/>
      <c r="CH252" s="46"/>
      <c r="CI252" s="46"/>
      <c r="CJ252" s="46"/>
      <c r="CK252" s="46"/>
      <c r="CL252" s="46"/>
      <c r="CM252" s="46"/>
      <c r="CN252" s="46"/>
      <c r="CO252" s="46"/>
      <c r="CP252" s="46"/>
      <c r="CQ252" s="46"/>
      <c r="CR252" s="46"/>
      <c r="CS252" s="46"/>
      <c r="CT252" s="46"/>
      <c r="CU252" s="46"/>
      <c r="CV252" s="46"/>
      <c r="CW252" s="46"/>
      <c r="CX252" s="46"/>
      <c r="CY252" s="46"/>
      <c r="CZ252" s="46"/>
      <c r="DA252" s="46"/>
      <c r="DB252" s="46"/>
      <c r="DC252" s="46"/>
      <c r="DD252" s="46"/>
      <c r="DE252" s="46"/>
      <c r="DF252" s="46"/>
      <c r="DG252" s="46"/>
      <c r="DH252" s="46"/>
      <c r="DI252" s="46"/>
      <c r="DJ252" s="46"/>
      <c r="DK252" s="46"/>
      <c r="DL252" s="46"/>
      <c r="DM252" s="46"/>
      <c r="DN252" s="46"/>
      <c r="DO252" s="46"/>
      <c r="DP252" s="46"/>
      <c r="DQ252" s="46"/>
      <c r="DR252" s="46"/>
      <c r="DS252" s="46"/>
      <c r="DT252" s="46"/>
      <c r="DU252" s="46"/>
      <c r="DV252" s="46"/>
      <c r="DW252" s="46"/>
      <c r="DX252" s="46"/>
      <c r="DY252" s="46"/>
      <c r="DZ252" s="46"/>
      <c r="EA252" s="46"/>
      <c r="EB252" s="46"/>
      <c r="EC252" s="46"/>
      <c r="ED252" s="46"/>
      <c r="EE252" s="46"/>
      <c r="EF252" s="46"/>
      <c r="EG252" s="46"/>
      <c r="EH252" s="46"/>
      <c r="EI252" s="46"/>
      <c r="EJ252" s="46"/>
      <c r="EK252" s="46"/>
      <c r="EL252" s="46"/>
    </row>
    <row r="253" spans="1:142">
      <c r="A253" s="53"/>
      <c r="B253" s="54"/>
      <c r="C253" s="46"/>
      <c r="D253" s="46"/>
      <c r="E253" s="46"/>
      <c r="F253" s="46"/>
      <c r="G253" s="46"/>
      <c r="H253" s="55"/>
      <c r="I253" s="46"/>
      <c r="J253" s="54"/>
      <c r="K253" s="54"/>
      <c r="L253" s="54"/>
      <c r="M253" s="54"/>
      <c r="N253" s="54"/>
      <c r="O253" s="54"/>
      <c r="P253" s="54"/>
      <c r="Q253" s="54"/>
      <c r="R253" s="54"/>
      <c r="S253" s="54"/>
      <c r="T253" s="54"/>
      <c r="U253" s="54"/>
      <c r="BA253" s="46"/>
      <c r="BB253" s="46"/>
      <c r="BC253" s="46"/>
      <c r="BD253" s="46"/>
      <c r="BE253" s="46"/>
      <c r="BF253" s="46"/>
      <c r="BG253" s="46"/>
      <c r="BH253" s="46"/>
      <c r="BI253" s="46"/>
      <c r="BJ253" s="46"/>
      <c r="BK253" s="46"/>
      <c r="BL253" s="46"/>
      <c r="BM253" s="46"/>
      <c r="BN253" s="46"/>
      <c r="BO253" s="46"/>
      <c r="BP253" s="46"/>
      <c r="BQ253" s="46"/>
      <c r="BR253" s="46"/>
      <c r="BS253" s="46"/>
      <c r="BT253" s="46"/>
      <c r="BU253" s="46"/>
      <c r="BV253" s="46"/>
      <c r="BW253" s="46"/>
      <c r="BX253" s="46"/>
      <c r="BY253" s="46"/>
      <c r="BZ253" s="46"/>
      <c r="CA253" s="46"/>
      <c r="CB253" s="46"/>
      <c r="CC253" s="46"/>
      <c r="CD253" s="46"/>
      <c r="CE253" s="46"/>
      <c r="CF253" s="46"/>
      <c r="CG253" s="46"/>
      <c r="CH253" s="46"/>
      <c r="CI253" s="46"/>
      <c r="CJ253" s="46"/>
      <c r="CK253" s="46"/>
      <c r="CL253" s="46"/>
      <c r="CM253" s="46"/>
      <c r="CN253" s="46"/>
      <c r="CO253" s="46"/>
      <c r="CP253" s="46"/>
      <c r="CQ253" s="46"/>
      <c r="CR253" s="46"/>
      <c r="CS253" s="46"/>
      <c r="CT253" s="46"/>
      <c r="CU253" s="46"/>
      <c r="CV253" s="46"/>
      <c r="CW253" s="46"/>
      <c r="CX253" s="46"/>
      <c r="CY253" s="46"/>
      <c r="CZ253" s="46"/>
      <c r="DA253" s="46"/>
      <c r="DB253" s="46"/>
      <c r="DC253" s="46"/>
      <c r="DD253" s="46"/>
      <c r="DE253" s="46"/>
      <c r="DF253" s="46"/>
      <c r="DG253" s="46"/>
      <c r="DH253" s="46"/>
      <c r="DI253" s="46"/>
      <c r="DJ253" s="46"/>
      <c r="DK253" s="46"/>
      <c r="DL253" s="46"/>
      <c r="DM253" s="46"/>
      <c r="DN253" s="46"/>
      <c r="DO253" s="46"/>
      <c r="DP253" s="46"/>
      <c r="DQ253" s="46"/>
      <c r="DR253" s="46"/>
      <c r="DS253" s="46"/>
      <c r="DT253" s="46"/>
      <c r="DU253" s="46"/>
      <c r="DV253" s="46"/>
      <c r="DW253" s="46"/>
      <c r="DX253" s="46"/>
      <c r="DY253" s="46"/>
      <c r="DZ253" s="46"/>
      <c r="EA253" s="46"/>
      <c r="EB253" s="46"/>
      <c r="EC253" s="46"/>
      <c r="ED253" s="46"/>
      <c r="EE253" s="46"/>
      <c r="EF253" s="46"/>
      <c r="EG253" s="46"/>
      <c r="EH253" s="46"/>
      <c r="EI253" s="46"/>
      <c r="EJ253" s="46"/>
      <c r="EK253" s="46"/>
      <c r="EL253" s="46"/>
    </row>
    <row r="254" spans="1:142">
      <c r="A254" s="53"/>
      <c r="B254" s="54"/>
      <c r="C254" s="46"/>
      <c r="D254" s="46"/>
      <c r="E254" s="46"/>
      <c r="F254" s="46"/>
      <c r="G254" s="46"/>
      <c r="H254" s="55"/>
      <c r="I254" s="46"/>
      <c r="J254" s="54"/>
      <c r="K254" s="54"/>
      <c r="L254" s="54"/>
      <c r="M254" s="54"/>
      <c r="N254" s="54"/>
      <c r="O254" s="54"/>
      <c r="P254" s="54"/>
      <c r="Q254" s="54"/>
      <c r="R254" s="54"/>
      <c r="S254" s="54"/>
      <c r="T254" s="54"/>
      <c r="U254" s="54"/>
      <c r="BA254" s="46"/>
      <c r="BB254" s="46"/>
      <c r="BC254" s="46"/>
      <c r="BD254" s="46"/>
      <c r="BE254" s="46"/>
      <c r="BF254" s="46"/>
      <c r="BG254" s="46"/>
      <c r="BH254" s="46"/>
      <c r="BI254" s="46"/>
      <c r="BJ254" s="46"/>
      <c r="BK254" s="46"/>
      <c r="BL254" s="46"/>
      <c r="BM254" s="46"/>
      <c r="BN254" s="46"/>
      <c r="BO254" s="46"/>
      <c r="BP254" s="46"/>
      <c r="BQ254" s="46"/>
      <c r="BR254" s="46"/>
      <c r="BS254" s="46"/>
      <c r="BT254" s="46"/>
      <c r="BU254" s="46"/>
      <c r="BV254" s="46"/>
      <c r="BW254" s="46"/>
      <c r="BX254" s="46"/>
      <c r="BY254" s="46"/>
      <c r="BZ254" s="46"/>
      <c r="CA254" s="46"/>
      <c r="CB254" s="46"/>
      <c r="CC254" s="46"/>
      <c r="CD254" s="46"/>
      <c r="CE254" s="46"/>
      <c r="CF254" s="46"/>
      <c r="CG254" s="46"/>
      <c r="CH254" s="46"/>
      <c r="CI254" s="46"/>
      <c r="CJ254" s="46"/>
      <c r="CK254" s="46"/>
      <c r="CL254" s="46"/>
      <c r="CM254" s="46"/>
      <c r="CN254" s="46"/>
      <c r="CO254" s="46"/>
      <c r="CP254" s="46"/>
      <c r="CQ254" s="46"/>
      <c r="CR254" s="46"/>
      <c r="CS254" s="46"/>
      <c r="CT254" s="46"/>
      <c r="CU254" s="46"/>
      <c r="CV254" s="46"/>
      <c r="CW254" s="46"/>
      <c r="CX254" s="46"/>
      <c r="CY254" s="46"/>
      <c r="CZ254" s="46"/>
      <c r="DA254" s="46"/>
      <c r="DB254" s="46"/>
      <c r="DC254" s="46"/>
      <c r="DD254" s="46"/>
      <c r="DE254" s="46"/>
      <c r="DF254" s="46"/>
      <c r="DG254" s="46"/>
      <c r="DH254" s="46"/>
      <c r="DI254" s="46"/>
      <c r="DJ254" s="46"/>
      <c r="DK254" s="46"/>
      <c r="DL254" s="46"/>
      <c r="DM254" s="46"/>
      <c r="DN254" s="46"/>
      <c r="DO254" s="46"/>
      <c r="DP254" s="46"/>
      <c r="DQ254" s="46"/>
      <c r="DR254" s="46"/>
      <c r="DS254" s="46"/>
      <c r="DT254" s="46"/>
      <c r="DU254" s="46"/>
      <c r="DV254" s="46"/>
      <c r="DW254" s="46"/>
      <c r="DX254" s="46"/>
      <c r="DY254" s="46"/>
      <c r="DZ254" s="46"/>
      <c r="EA254" s="46"/>
      <c r="EB254" s="46"/>
      <c r="EC254" s="46"/>
      <c r="ED254" s="46"/>
      <c r="EE254" s="46"/>
      <c r="EF254" s="46"/>
      <c r="EG254" s="46"/>
      <c r="EH254" s="46"/>
      <c r="EI254" s="46"/>
      <c r="EJ254" s="46"/>
      <c r="EK254" s="46"/>
      <c r="EL254" s="46"/>
    </row>
    <row r="255" spans="1:142">
      <c r="A255" s="53"/>
      <c r="B255" s="54"/>
      <c r="C255" s="46"/>
      <c r="D255" s="46"/>
      <c r="E255" s="46"/>
      <c r="F255" s="46"/>
      <c r="G255" s="46"/>
      <c r="H255" s="55"/>
      <c r="I255" s="46"/>
      <c r="J255" s="54"/>
      <c r="K255" s="54"/>
      <c r="L255" s="54"/>
      <c r="M255" s="54"/>
      <c r="N255" s="54"/>
      <c r="O255" s="54"/>
      <c r="P255" s="54"/>
      <c r="Q255" s="54"/>
      <c r="R255" s="54"/>
      <c r="S255" s="54"/>
      <c r="T255" s="54"/>
      <c r="U255" s="54"/>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row>
    <row r="256" spans="1:142">
      <c r="A256" s="53"/>
      <c r="B256" s="54"/>
      <c r="C256" s="46"/>
      <c r="D256" s="46"/>
      <c r="E256" s="46"/>
      <c r="F256" s="46"/>
      <c r="G256" s="46"/>
      <c r="H256" s="55"/>
      <c r="I256" s="46"/>
      <c r="J256" s="54"/>
      <c r="K256" s="54"/>
      <c r="L256" s="54"/>
      <c r="M256" s="54"/>
      <c r="N256" s="54"/>
      <c r="O256" s="54"/>
      <c r="P256" s="54"/>
      <c r="Q256" s="54"/>
      <c r="R256" s="54"/>
      <c r="S256" s="54"/>
      <c r="T256" s="54"/>
      <c r="U256" s="54"/>
      <c r="BA256" s="46"/>
      <c r="BB256" s="46"/>
      <c r="BC256" s="46"/>
      <c r="BD256" s="46"/>
      <c r="BE256" s="46"/>
      <c r="BF256" s="46"/>
      <c r="BG256" s="46"/>
      <c r="BH256" s="46"/>
      <c r="BI256" s="46"/>
      <c r="BJ256" s="46"/>
      <c r="BK256" s="46"/>
      <c r="BL256" s="46"/>
      <c r="BM256" s="46"/>
      <c r="BN256" s="46"/>
      <c r="BO256" s="46"/>
      <c r="BP256" s="46"/>
      <c r="BQ256" s="46"/>
      <c r="BR256" s="46"/>
      <c r="BS256" s="46"/>
      <c r="BT256" s="46"/>
      <c r="BU256" s="46"/>
      <c r="BV256" s="46"/>
      <c r="BW256" s="46"/>
      <c r="BX256" s="46"/>
      <c r="BY256" s="46"/>
      <c r="BZ256" s="46"/>
      <c r="CA256" s="46"/>
      <c r="CB256" s="46"/>
      <c r="CC256" s="46"/>
      <c r="CD256" s="46"/>
      <c r="CE256" s="46"/>
      <c r="CF256" s="46"/>
      <c r="CG256" s="46"/>
      <c r="CH256" s="46"/>
      <c r="CI256" s="46"/>
      <c r="CJ256" s="46"/>
      <c r="CK256" s="46"/>
      <c r="CL256" s="46"/>
      <c r="CM256" s="46"/>
      <c r="CN256" s="46"/>
      <c r="CO256" s="46"/>
      <c r="CP256" s="46"/>
      <c r="CQ256" s="46"/>
      <c r="CR256" s="46"/>
      <c r="CS256" s="46"/>
      <c r="CT256" s="46"/>
      <c r="CU256" s="46"/>
      <c r="CV256" s="46"/>
      <c r="CW256" s="46"/>
      <c r="CX256" s="46"/>
      <c r="CY256" s="46"/>
      <c r="CZ256" s="46"/>
      <c r="DA256" s="46"/>
      <c r="DB256" s="46"/>
      <c r="DC256" s="46"/>
      <c r="DD256" s="46"/>
      <c r="DE256" s="46"/>
      <c r="DF256" s="46"/>
      <c r="DG256" s="46"/>
      <c r="DH256" s="46"/>
      <c r="DI256" s="46"/>
      <c r="DJ256" s="46"/>
      <c r="DK256" s="46"/>
      <c r="DL256" s="46"/>
      <c r="DM256" s="46"/>
      <c r="DN256" s="46"/>
      <c r="DO256" s="46"/>
      <c r="DP256" s="46"/>
      <c r="DQ256" s="46"/>
      <c r="DR256" s="46"/>
      <c r="DS256" s="46"/>
      <c r="DT256" s="46"/>
      <c r="DU256" s="46"/>
      <c r="DV256" s="46"/>
      <c r="DW256" s="46"/>
      <c r="DX256" s="46"/>
      <c r="DY256" s="46"/>
      <c r="DZ256" s="46"/>
      <c r="EA256" s="46"/>
      <c r="EB256" s="46"/>
      <c r="EC256" s="46"/>
      <c r="ED256" s="46"/>
      <c r="EE256" s="46"/>
      <c r="EF256" s="46"/>
      <c r="EG256" s="46"/>
      <c r="EH256" s="46"/>
      <c r="EI256" s="46"/>
      <c r="EJ256" s="46"/>
      <c r="EK256" s="46"/>
      <c r="EL256" s="46"/>
    </row>
    <row r="257" spans="1:142">
      <c r="A257" s="53"/>
      <c r="B257" s="54"/>
      <c r="C257" s="46"/>
      <c r="D257" s="46"/>
      <c r="E257" s="46"/>
      <c r="F257" s="46"/>
      <c r="G257" s="46"/>
      <c r="H257" s="55"/>
      <c r="I257" s="46"/>
      <c r="J257" s="54"/>
      <c r="K257" s="54"/>
      <c r="L257" s="54"/>
      <c r="M257" s="54"/>
      <c r="N257" s="54"/>
      <c r="O257" s="54"/>
      <c r="P257" s="54"/>
      <c r="Q257" s="54"/>
      <c r="R257" s="54"/>
      <c r="S257" s="54"/>
      <c r="T257" s="54"/>
      <c r="U257" s="54"/>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c r="CB257" s="46"/>
      <c r="CC257" s="46"/>
      <c r="CD257" s="46"/>
      <c r="CE257" s="46"/>
      <c r="CF257" s="46"/>
      <c r="CG257" s="46"/>
      <c r="CH257" s="46"/>
      <c r="CI257" s="46"/>
      <c r="CJ257" s="46"/>
      <c r="CK257" s="46"/>
      <c r="CL257" s="46"/>
      <c r="CM257" s="46"/>
      <c r="CN257" s="46"/>
      <c r="CO257" s="46"/>
      <c r="CP257" s="46"/>
      <c r="CQ257" s="46"/>
      <c r="CR257" s="46"/>
      <c r="CS257" s="46"/>
      <c r="CT257" s="46"/>
      <c r="CU257" s="46"/>
      <c r="CV257" s="46"/>
      <c r="CW257" s="46"/>
      <c r="CX257" s="46"/>
      <c r="CY257" s="46"/>
      <c r="CZ257" s="46"/>
      <c r="DA257" s="46"/>
      <c r="DB257" s="46"/>
      <c r="DC257" s="46"/>
      <c r="DD257" s="46"/>
      <c r="DE257" s="46"/>
      <c r="DF257" s="46"/>
      <c r="DG257" s="46"/>
      <c r="DH257" s="46"/>
      <c r="DI257" s="46"/>
      <c r="DJ257" s="46"/>
      <c r="DK257" s="46"/>
      <c r="DL257" s="46"/>
      <c r="DM257" s="46"/>
      <c r="DN257" s="46"/>
      <c r="DO257" s="46"/>
      <c r="DP257" s="46"/>
      <c r="DQ257" s="46"/>
      <c r="DR257" s="46"/>
      <c r="DS257" s="46"/>
      <c r="DT257" s="46"/>
      <c r="DU257" s="46"/>
      <c r="DV257" s="46"/>
      <c r="DW257" s="46"/>
      <c r="DX257" s="46"/>
      <c r="DY257" s="46"/>
      <c r="DZ257" s="46"/>
      <c r="EA257" s="46"/>
      <c r="EB257" s="46"/>
      <c r="EC257" s="46"/>
      <c r="ED257" s="46"/>
      <c r="EE257" s="46"/>
      <c r="EF257" s="46"/>
      <c r="EG257" s="46"/>
      <c r="EH257" s="46"/>
      <c r="EI257" s="46"/>
      <c r="EJ257" s="46"/>
      <c r="EK257" s="46"/>
      <c r="EL257" s="46"/>
    </row>
    <row r="258" spans="1:142">
      <c r="A258" s="53"/>
      <c r="B258" s="54"/>
      <c r="C258" s="46"/>
      <c r="D258" s="46"/>
      <c r="E258" s="46"/>
      <c r="F258" s="46"/>
      <c r="G258" s="46"/>
      <c r="H258" s="55"/>
      <c r="I258" s="46"/>
      <c r="J258" s="54"/>
      <c r="K258" s="54"/>
      <c r="L258" s="54"/>
      <c r="M258" s="54"/>
      <c r="N258" s="54"/>
      <c r="O258" s="54"/>
      <c r="P258" s="54"/>
      <c r="Q258" s="54"/>
      <c r="R258" s="54"/>
      <c r="S258" s="54"/>
      <c r="T258" s="54"/>
      <c r="U258" s="54"/>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c r="CB258" s="46"/>
      <c r="CC258" s="46"/>
      <c r="CD258" s="46"/>
      <c r="CE258" s="46"/>
      <c r="CF258" s="46"/>
      <c r="CG258" s="46"/>
      <c r="CH258" s="46"/>
      <c r="CI258" s="46"/>
      <c r="CJ258" s="46"/>
      <c r="CK258" s="46"/>
      <c r="CL258" s="46"/>
      <c r="CM258" s="46"/>
      <c r="CN258" s="46"/>
      <c r="CO258" s="46"/>
      <c r="CP258" s="46"/>
      <c r="CQ258" s="46"/>
      <c r="CR258" s="46"/>
      <c r="CS258" s="46"/>
      <c r="CT258" s="46"/>
      <c r="CU258" s="46"/>
      <c r="CV258" s="46"/>
      <c r="CW258" s="46"/>
      <c r="CX258" s="46"/>
      <c r="CY258" s="46"/>
      <c r="CZ258" s="46"/>
      <c r="DA258" s="46"/>
      <c r="DB258" s="46"/>
      <c r="DC258" s="46"/>
      <c r="DD258" s="46"/>
      <c r="DE258" s="46"/>
      <c r="DF258" s="46"/>
      <c r="DG258" s="46"/>
      <c r="DH258" s="46"/>
      <c r="DI258" s="46"/>
      <c r="DJ258" s="46"/>
      <c r="DK258" s="46"/>
      <c r="DL258" s="46"/>
      <c r="DM258" s="46"/>
      <c r="DN258" s="46"/>
      <c r="DO258" s="46"/>
      <c r="DP258" s="46"/>
      <c r="DQ258" s="46"/>
      <c r="DR258" s="46"/>
      <c r="DS258" s="46"/>
      <c r="DT258" s="46"/>
      <c r="DU258" s="46"/>
      <c r="DV258" s="46"/>
      <c r="DW258" s="46"/>
      <c r="DX258" s="46"/>
      <c r="DY258" s="46"/>
      <c r="DZ258" s="46"/>
      <c r="EA258" s="46"/>
      <c r="EB258" s="46"/>
      <c r="EC258" s="46"/>
      <c r="ED258" s="46"/>
      <c r="EE258" s="46"/>
      <c r="EF258" s="46"/>
      <c r="EG258" s="46"/>
      <c r="EH258" s="46"/>
      <c r="EI258" s="46"/>
      <c r="EJ258" s="46"/>
      <c r="EK258" s="46"/>
      <c r="EL258" s="46"/>
    </row>
    <row r="259" spans="1:142">
      <c r="A259" s="53"/>
      <c r="B259" s="54"/>
      <c r="C259" s="46"/>
      <c r="D259" s="46"/>
      <c r="E259" s="46"/>
      <c r="F259" s="46"/>
      <c r="G259" s="46"/>
      <c r="H259" s="55"/>
      <c r="I259" s="46"/>
      <c r="J259" s="54"/>
      <c r="K259" s="54"/>
      <c r="L259" s="54"/>
      <c r="M259" s="54"/>
      <c r="N259" s="54"/>
      <c r="O259" s="54"/>
      <c r="P259" s="54"/>
      <c r="Q259" s="54"/>
      <c r="R259" s="54"/>
      <c r="S259" s="54"/>
      <c r="T259" s="54"/>
      <c r="U259" s="54"/>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46"/>
      <c r="CM259" s="46"/>
      <c r="CN259" s="46"/>
      <c r="CO259" s="46"/>
      <c r="CP259" s="46"/>
      <c r="CQ259" s="46"/>
      <c r="CR259" s="46"/>
      <c r="CS259" s="46"/>
      <c r="CT259" s="46"/>
      <c r="CU259" s="46"/>
      <c r="CV259" s="46"/>
      <c r="CW259" s="46"/>
      <c r="CX259" s="46"/>
      <c r="CY259" s="46"/>
      <c r="CZ259" s="46"/>
      <c r="DA259" s="46"/>
      <c r="DB259" s="46"/>
      <c r="DC259" s="46"/>
      <c r="DD259" s="46"/>
      <c r="DE259" s="46"/>
      <c r="DF259" s="46"/>
      <c r="DG259" s="46"/>
      <c r="DH259" s="46"/>
      <c r="DI259" s="46"/>
      <c r="DJ259" s="46"/>
      <c r="DK259" s="46"/>
      <c r="DL259" s="46"/>
      <c r="DM259" s="46"/>
      <c r="DN259" s="46"/>
      <c r="DO259" s="46"/>
      <c r="DP259" s="46"/>
      <c r="DQ259" s="46"/>
      <c r="DR259" s="46"/>
      <c r="DS259" s="46"/>
      <c r="DT259" s="46"/>
      <c r="DU259" s="46"/>
      <c r="DV259" s="46"/>
      <c r="DW259" s="46"/>
      <c r="DX259" s="46"/>
      <c r="DY259" s="46"/>
      <c r="DZ259" s="46"/>
      <c r="EA259" s="46"/>
      <c r="EB259" s="46"/>
      <c r="EC259" s="46"/>
      <c r="ED259" s="46"/>
      <c r="EE259" s="46"/>
      <c r="EF259" s="46"/>
      <c r="EG259" s="46"/>
      <c r="EH259" s="46"/>
      <c r="EI259" s="46"/>
      <c r="EJ259" s="46"/>
      <c r="EK259" s="46"/>
      <c r="EL259" s="46"/>
    </row>
    <row r="260" spans="1:142">
      <c r="A260" s="53"/>
      <c r="B260" s="54"/>
      <c r="C260" s="46"/>
      <c r="D260" s="46"/>
      <c r="E260" s="46"/>
      <c r="F260" s="46"/>
      <c r="G260" s="46"/>
      <c r="H260" s="55"/>
      <c r="I260" s="46"/>
      <c r="J260" s="54"/>
      <c r="K260" s="54"/>
      <c r="L260" s="54"/>
      <c r="M260" s="54"/>
      <c r="N260" s="54"/>
      <c r="O260" s="54"/>
      <c r="P260" s="54"/>
      <c r="Q260" s="54"/>
      <c r="R260" s="54"/>
      <c r="S260" s="54"/>
      <c r="T260" s="54"/>
      <c r="U260" s="54"/>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46"/>
      <c r="CM260" s="46"/>
      <c r="CN260" s="46"/>
      <c r="CO260" s="46"/>
      <c r="CP260" s="46"/>
      <c r="CQ260" s="46"/>
      <c r="CR260" s="46"/>
      <c r="CS260" s="46"/>
      <c r="CT260" s="46"/>
      <c r="CU260" s="46"/>
      <c r="CV260" s="46"/>
      <c r="CW260" s="46"/>
      <c r="CX260" s="46"/>
      <c r="CY260" s="46"/>
      <c r="CZ260" s="46"/>
      <c r="DA260" s="46"/>
      <c r="DB260" s="46"/>
      <c r="DC260" s="46"/>
      <c r="DD260" s="46"/>
      <c r="DE260" s="46"/>
      <c r="DF260" s="46"/>
      <c r="DG260" s="46"/>
      <c r="DH260" s="46"/>
      <c r="DI260" s="46"/>
      <c r="DJ260" s="46"/>
      <c r="DK260" s="46"/>
      <c r="DL260" s="46"/>
      <c r="DM260" s="46"/>
      <c r="DN260" s="46"/>
      <c r="DO260" s="46"/>
      <c r="DP260" s="46"/>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row>
    <row r="261" spans="1:142">
      <c r="A261" s="53"/>
      <c r="B261" s="54"/>
      <c r="C261" s="46"/>
      <c r="D261" s="46"/>
      <c r="E261" s="46"/>
      <c r="F261" s="46"/>
      <c r="G261" s="46"/>
      <c r="H261" s="55"/>
      <c r="I261" s="46"/>
      <c r="J261" s="54"/>
      <c r="K261" s="54"/>
      <c r="L261" s="54"/>
      <c r="M261" s="54"/>
      <c r="N261" s="54"/>
      <c r="O261" s="54"/>
      <c r="P261" s="54"/>
      <c r="Q261" s="54"/>
      <c r="R261" s="54"/>
      <c r="S261" s="54"/>
      <c r="T261" s="54"/>
      <c r="U261" s="54"/>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46"/>
      <c r="CM261" s="46"/>
      <c r="CN261" s="46"/>
      <c r="CO261" s="46"/>
      <c r="CP261" s="46"/>
      <c r="CQ261" s="46"/>
      <c r="CR261" s="46"/>
      <c r="CS261" s="46"/>
      <c r="CT261" s="46"/>
      <c r="CU261" s="46"/>
      <c r="CV261" s="46"/>
      <c r="CW261" s="46"/>
      <c r="CX261" s="46"/>
      <c r="CY261" s="46"/>
      <c r="CZ261" s="46"/>
      <c r="DA261" s="46"/>
      <c r="DB261" s="46"/>
      <c r="DC261" s="46"/>
      <c r="DD261" s="46"/>
      <c r="DE261" s="46"/>
      <c r="DF261" s="46"/>
      <c r="DG261" s="46"/>
      <c r="DH261" s="46"/>
      <c r="DI261" s="46"/>
      <c r="DJ261" s="46"/>
      <c r="DK261" s="46"/>
      <c r="DL261" s="46"/>
      <c r="DM261" s="46"/>
      <c r="DN261" s="46"/>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row>
    <row r="262" spans="1:142">
      <c r="A262" s="53"/>
      <c r="B262" s="54"/>
      <c r="C262" s="46"/>
      <c r="D262" s="46"/>
      <c r="E262" s="46"/>
      <c r="F262" s="46"/>
      <c r="G262" s="46"/>
      <c r="H262" s="55"/>
      <c r="I262" s="46"/>
      <c r="J262" s="54"/>
      <c r="K262" s="54"/>
      <c r="L262" s="54"/>
      <c r="M262" s="54"/>
      <c r="N262" s="54"/>
      <c r="O262" s="54"/>
      <c r="P262" s="54"/>
      <c r="Q262" s="54"/>
      <c r="R262" s="54"/>
      <c r="S262" s="54"/>
      <c r="T262" s="54"/>
      <c r="U262" s="54"/>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46"/>
      <c r="CM262" s="46"/>
      <c r="CN262" s="46"/>
      <c r="CO262" s="46"/>
      <c r="CP262" s="46"/>
      <c r="CQ262" s="46"/>
      <c r="CR262" s="46"/>
      <c r="CS262" s="46"/>
      <c r="CT262" s="46"/>
      <c r="CU262" s="46"/>
      <c r="CV262" s="46"/>
      <c r="CW262" s="46"/>
      <c r="CX262" s="46"/>
      <c r="CY262" s="46"/>
      <c r="CZ262" s="46"/>
      <c r="DA262" s="46"/>
      <c r="DB262" s="46"/>
      <c r="DC262" s="46"/>
      <c r="DD262" s="46"/>
      <c r="DE262" s="46"/>
      <c r="DF262" s="46"/>
      <c r="DG262" s="46"/>
      <c r="DH262" s="46"/>
      <c r="DI262" s="46"/>
      <c r="DJ262" s="46"/>
      <c r="DK262" s="46"/>
      <c r="DL262" s="46"/>
      <c r="DM262" s="46"/>
      <c r="DN262" s="46"/>
      <c r="DO262" s="46"/>
      <c r="DP262" s="46"/>
      <c r="DQ262" s="46"/>
      <c r="DR262" s="46"/>
      <c r="DS262" s="46"/>
      <c r="DT262" s="46"/>
      <c r="DU262" s="46"/>
      <c r="DV262" s="46"/>
      <c r="DW262" s="46"/>
      <c r="DX262" s="46"/>
      <c r="DY262" s="46"/>
      <c r="DZ262" s="46"/>
      <c r="EA262" s="46"/>
      <c r="EB262" s="46"/>
      <c r="EC262" s="46"/>
      <c r="ED262" s="46"/>
      <c r="EE262" s="46"/>
      <c r="EF262" s="46"/>
      <c r="EG262" s="46"/>
      <c r="EH262" s="46"/>
      <c r="EI262" s="46"/>
      <c r="EJ262" s="46"/>
      <c r="EK262" s="46"/>
      <c r="EL262" s="46"/>
    </row>
    <row r="263" spans="1:142">
      <c r="A263" s="53"/>
      <c r="B263" s="54"/>
      <c r="C263" s="46"/>
      <c r="D263" s="46"/>
      <c r="E263" s="46"/>
      <c r="F263" s="46"/>
      <c r="G263" s="46"/>
      <c r="H263" s="55"/>
      <c r="I263" s="46"/>
      <c r="J263" s="54"/>
      <c r="K263" s="54"/>
      <c r="L263" s="54"/>
      <c r="M263" s="54"/>
      <c r="N263" s="54"/>
      <c r="O263" s="54"/>
      <c r="P263" s="54"/>
      <c r="Q263" s="54"/>
      <c r="R263" s="54"/>
      <c r="S263" s="54"/>
      <c r="T263" s="54"/>
      <c r="U263" s="54"/>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46"/>
      <c r="CO263" s="46"/>
      <c r="CP263" s="46"/>
      <c r="CQ263" s="46"/>
      <c r="CR263" s="46"/>
      <c r="CS263" s="46"/>
      <c r="CT263" s="46"/>
      <c r="CU263" s="46"/>
      <c r="CV263" s="46"/>
      <c r="CW263" s="46"/>
      <c r="CX263" s="46"/>
      <c r="CY263" s="46"/>
      <c r="CZ263" s="46"/>
      <c r="DA263" s="46"/>
      <c r="DB263" s="46"/>
      <c r="DC263" s="46"/>
      <c r="DD263" s="46"/>
      <c r="DE263" s="46"/>
      <c r="DF263" s="46"/>
      <c r="DG263" s="46"/>
      <c r="DH263" s="46"/>
      <c r="DI263" s="46"/>
      <c r="DJ263" s="46"/>
      <c r="DK263" s="46"/>
      <c r="DL263" s="46"/>
      <c r="DM263" s="46"/>
      <c r="DN263" s="46"/>
      <c r="DO263" s="46"/>
      <c r="DP263" s="46"/>
      <c r="DQ263" s="46"/>
      <c r="DR263" s="46"/>
      <c r="DS263" s="46"/>
      <c r="DT263" s="46"/>
      <c r="DU263" s="46"/>
      <c r="DV263" s="46"/>
      <c r="DW263" s="46"/>
      <c r="DX263" s="46"/>
      <c r="DY263" s="46"/>
      <c r="DZ263" s="46"/>
      <c r="EA263" s="46"/>
      <c r="EB263" s="46"/>
      <c r="EC263" s="46"/>
      <c r="ED263" s="46"/>
      <c r="EE263" s="46"/>
      <c r="EF263" s="46"/>
      <c r="EG263" s="46"/>
      <c r="EH263" s="46"/>
      <c r="EI263" s="46"/>
      <c r="EJ263" s="46"/>
      <c r="EK263" s="46"/>
      <c r="EL263" s="46"/>
    </row>
    <row r="264" spans="1:142">
      <c r="A264" s="53"/>
      <c r="B264" s="54"/>
      <c r="C264" s="46"/>
      <c r="D264" s="46"/>
      <c r="E264" s="46"/>
      <c r="F264" s="46"/>
      <c r="G264" s="46"/>
      <c r="H264" s="55"/>
      <c r="I264" s="46"/>
      <c r="J264" s="54"/>
      <c r="K264" s="54"/>
      <c r="L264" s="54"/>
      <c r="M264" s="54"/>
      <c r="N264" s="54"/>
      <c r="O264" s="54"/>
      <c r="P264" s="54"/>
      <c r="Q264" s="54"/>
      <c r="R264" s="54"/>
      <c r="S264" s="54"/>
      <c r="T264" s="54"/>
      <c r="U264" s="54"/>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c r="CB264" s="46"/>
      <c r="CC264" s="46"/>
      <c r="CD264" s="46"/>
      <c r="CE264" s="46"/>
      <c r="CF264" s="46"/>
      <c r="CG264" s="46"/>
      <c r="CH264" s="46"/>
      <c r="CI264" s="46"/>
      <c r="CJ264" s="46"/>
      <c r="CK264" s="46"/>
      <c r="CL264" s="46"/>
      <c r="CM264" s="46"/>
      <c r="CN264" s="46"/>
      <c r="CO264" s="46"/>
      <c r="CP264" s="46"/>
      <c r="CQ264" s="46"/>
      <c r="CR264" s="46"/>
      <c r="CS264" s="46"/>
      <c r="CT264" s="46"/>
      <c r="CU264" s="46"/>
      <c r="CV264" s="46"/>
      <c r="CW264" s="46"/>
      <c r="CX264" s="46"/>
      <c r="CY264" s="46"/>
      <c r="CZ264" s="46"/>
      <c r="DA264" s="46"/>
      <c r="DB264" s="46"/>
      <c r="DC264" s="46"/>
      <c r="DD264" s="46"/>
      <c r="DE264" s="46"/>
      <c r="DF264" s="46"/>
      <c r="DG264" s="46"/>
      <c r="DH264" s="46"/>
      <c r="DI264" s="46"/>
      <c r="DJ264" s="46"/>
      <c r="DK264" s="46"/>
      <c r="DL264" s="46"/>
      <c r="DM264" s="46"/>
      <c r="DN264" s="46"/>
      <c r="DO264" s="46"/>
      <c r="DP264" s="46"/>
      <c r="DQ264" s="46"/>
      <c r="DR264" s="46"/>
      <c r="DS264" s="46"/>
      <c r="DT264" s="46"/>
      <c r="DU264" s="46"/>
      <c r="DV264" s="46"/>
      <c r="DW264" s="46"/>
      <c r="DX264" s="46"/>
      <c r="DY264" s="46"/>
      <c r="DZ264" s="46"/>
      <c r="EA264" s="46"/>
      <c r="EB264" s="46"/>
      <c r="EC264" s="46"/>
      <c r="ED264" s="46"/>
      <c r="EE264" s="46"/>
      <c r="EF264" s="46"/>
      <c r="EG264" s="46"/>
      <c r="EH264" s="46"/>
      <c r="EI264" s="46"/>
      <c r="EJ264" s="46"/>
      <c r="EK264" s="46"/>
      <c r="EL264" s="46"/>
    </row>
    <row r="265" spans="1:142">
      <c r="A265" s="53"/>
      <c r="B265" s="54"/>
      <c r="C265" s="46"/>
      <c r="D265" s="46"/>
      <c r="E265" s="46"/>
      <c r="F265" s="46"/>
      <c r="G265" s="46"/>
      <c r="H265" s="55"/>
      <c r="I265" s="46"/>
      <c r="J265" s="54"/>
      <c r="K265" s="54"/>
      <c r="L265" s="54"/>
      <c r="M265" s="54"/>
      <c r="N265" s="54"/>
      <c r="O265" s="54"/>
      <c r="P265" s="54"/>
      <c r="Q265" s="54"/>
      <c r="R265" s="54"/>
      <c r="S265" s="54"/>
      <c r="T265" s="54"/>
      <c r="U265" s="54"/>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c r="CB265" s="46"/>
      <c r="CC265" s="46"/>
      <c r="CD265" s="46"/>
      <c r="CE265" s="46"/>
      <c r="CF265" s="46"/>
      <c r="CG265" s="46"/>
      <c r="CH265" s="46"/>
      <c r="CI265" s="46"/>
      <c r="CJ265" s="46"/>
      <c r="CK265" s="46"/>
      <c r="CL265" s="46"/>
      <c r="CM265" s="46"/>
      <c r="CN265" s="46"/>
      <c r="CO265" s="46"/>
      <c r="CP265" s="46"/>
      <c r="CQ265" s="46"/>
      <c r="CR265" s="46"/>
      <c r="CS265" s="46"/>
      <c r="CT265" s="46"/>
      <c r="CU265" s="46"/>
      <c r="CV265" s="46"/>
      <c r="CW265" s="46"/>
      <c r="CX265" s="46"/>
      <c r="CY265" s="46"/>
      <c r="CZ265" s="46"/>
      <c r="DA265" s="46"/>
      <c r="DB265" s="46"/>
      <c r="DC265" s="46"/>
      <c r="DD265" s="46"/>
      <c r="DE265" s="46"/>
      <c r="DF265" s="46"/>
      <c r="DG265" s="46"/>
      <c r="DH265" s="46"/>
      <c r="DI265" s="46"/>
      <c r="DJ265" s="46"/>
      <c r="DK265" s="46"/>
      <c r="DL265" s="46"/>
      <c r="DM265" s="46"/>
      <c r="DN265" s="46"/>
      <c r="DO265" s="46"/>
      <c r="DP265" s="46"/>
      <c r="DQ265" s="46"/>
      <c r="DR265" s="46"/>
      <c r="DS265" s="46"/>
      <c r="DT265" s="46"/>
      <c r="DU265" s="46"/>
      <c r="DV265" s="46"/>
      <c r="DW265" s="46"/>
      <c r="DX265" s="46"/>
      <c r="DY265" s="46"/>
      <c r="DZ265" s="46"/>
      <c r="EA265" s="46"/>
      <c r="EB265" s="46"/>
      <c r="EC265" s="46"/>
      <c r="ED265" s="46"/>
      <c r="EE265" s="46"/>
      <c r="EF265" s="46"/>
      <c r="EG265" s="46"/>
      <c r="EH265" s="46"/>
      <c r="EI265" s="46"/>
      <c r="EJ265" s="46"/>
      <c r="EK265" s="46"/>
      <c r="EL265" s="46"/>
    </row>
    <row r="266" spans="1:142">
      <c r="A266" s="53"/>
      <c r="B266" s="54"/>
      <c r="C266" s="46"/>
      <c r="D266" s="46"/>
      <c r="E266" s="46"/>
      <c r="F266" s="46"/>
      <c r="G266" s="46"/>
      <c r="H266" s="55"/>
      <c r="I266" s="46"/>
      <c r="J266" s="54"/>
      <c r="K266" s="54"/>
      <c r="L266" s="54"/>
      <c r="M266" s="54"/>
      <c r="N266" s="54"/>
      <c r="O266" s="54"/>
      <c r="P266" s="54"/>
      <c r="Q266" s="54"/>
      <c r="R266" s="54"/>
      <c r="S266" s="54"/>
      <c r="T266" s="54"/>
      <c r="U266" s="54"/>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c r="CB266" s="46"/>
      <c r="CC266" s="46"/>
      <c r="CD266" s="46"/>
      <c r="CE266" s="46"/>
      <c r="CF266" s="46"/>
      <c r="CG266" s="46"/>
      <c r="CH266" s="46"/>
      <c r="CI266" s="46"/>
      <c r="CJ266" s="46"/>
      <c r="CK266" s="46"/>
      <c r="CL266" s="46"/>
      <c r="CM266" s="46"/>
      <c r="CN266" s="46"/>
      <c r="CO266" s="46"/>
      <c r="CP266" s="46"/>
      <c r="CQ266" s="46"/>
      <c r="CR266" s="46"/>
      <c r="CS266" s="46"/>
      <c r="CT266" s="46"/>
      <c r="CU266" s="46"/>
      <c r="CV266" s="46"/>
      <c r="CW266" s="46"/>
      <c r="CX266" s="46"/>
      <c r="CY266" s="46"/>
      <c r="CZ266" s="46"/>
      <c r="DA266" s="46"/>
      <c r="DB266" s="46"/>
      <c r="DC266" s="46"/>
      <c r="DD266" s="46"/>
      <c r="DE266" s="46"/>
      <c r="DF266" s="46"/>
      <c r="DG266" s="46"/>
      <c r="DH266" s="46"/>
      <c r="DI266" s="46"/>
      <c r="DJ266" s="46"/>
      <c r="DK266" s="46"/>
      <c r="DL266" s="46"/>
      <c r="DM266" s="46"/>
      <c r="DN266" s="46"/>
      <c r="DO266" s="46"/>
      <c r="DP266" s="46"/>
      <c r="DQ266" s="46"/>
      <c r="DR266" s="46"/>
      <c r="DS266" s="46"/>
      <c r="DT266" s="46"/>
      <c r="DU266" s="46"/>
      <c r="DV266" s="46"/>
      <c r="DW266" s="46"/>
      <c r="DX266" s="46"/>
      <c r="DY266" s="46"/>
      <c r="DZ266" s="46"/>
      <c r="EA266" s="46"/>
      <c r="EB266" s="46"/>
      <c r="EC266" s="46"/>
      <c r="ED266" s="46"/>
      <c r="EE266" s="46"/>
      <c r="EF266" s="46"/>
      <c r="EG266" s="46"/>
      <c r="EH266" s="46"/>
      <c r="EI266" s="46"/>
      <c r="EJ266" s="46"/>
      <c r="EK266" s="46"/>
      <c r="EL266" s="46"/>
    </row>
    <row r="267" spans="1:142">
      <c r="A267" s="53"/>
      <c r="B267" s="54"/>
      <c r="C267" s="46"/>
      <c r="D267" s="46"/>
      <c r="E267" s="46"/>
      <c r="F267" s="46"/>
      <c r="G267" s="46"/>
      <c r="H267" s="55"/>
      <c r="I267" s="46"/>
      <c r="J267" s="54"/>
      <c r="K267" s="54"/>
      <c r="L267" s="54"/>
      <c r="M267" s="54"/>
      <c r="N267" s="54"/>
      <c r="O267" s="54"/>
      <c r="P267" s="54"/>
      <c r="Q267" s="54"/>
      <c r="R267" s="54"/>
      <c r="S267" s="54"/>
      <c r="T267" s="54"/>
      <c r="U267" s="54"/>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46"/>
      <c r="CM267" s="46"/>
      <c r="CN267" s="46"/>
      <c r="CO267" s="46"/>
      <c r="CP267" s="46"/>
      <c r="CQ267" s="46"/>
      <c r="CR267" s="46"/>
      <c r="CS267" s="46"/>
      <c r="CT267" s="46"/>
      <c r="CU267" s="46"/>
      <c r="CV267" s="46"/>
      <c r="CW267" s="46"/>
      <c r="CX267" s="46"/>
      <c r="CY267" s="46"/>
      <c r="CZ267" s="46"/>
      <c r="DA267" s="46"/>
      <c r="DB267" s="46"/>
      <c r="DC267" s="46"/>
      <c r="DD267" s="46"/>
      <c r="DE267" s="46"/>
      <c r="DF267" s="46"/>
      <c r="DG267" s="46"/>
      <c r="DH267" s="46"/>
      <c r="DI267" s="46"/>
      <c r="DJ267" s="46"/>
      <c r="DK267" s="46"/>
      <c r="DL267" s="46"/>
      <c r="DM267" s="46"/>
      <c r="DN267" s="46"/>
      <c r="DO267" s="46"/>
      <c r="DP267" s="46"/>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row>
    <row r="268" spans="1:142">
      <c r="A268" s="53"/>
      <c r="B268" s="54"/>
      <c r="C268" s="46"/>
      <c r="D268" s="46"/>
      <c r="E268" s="46"/>
      <c r="F268" s="46"/>
      <c r="G268" s="46"/>
      <c r="H268" s="55"/>
      <c r="I268" s="46"/>
      <c r="J268" s="54"/>
      <c r="K268" s="54"/>
      <c r="L268" s="54"/>
      <c r="M268" s="54"/>
      <c r="N268" s="54"/>
      <c r="O268" s="54"/>
      <c r="P268" s="54"/>
      <c r="Q268" s="54"/>
      <c r="R268" s="54"/>
      <c r="S268" s="54"/>
      <c r="T268" s="54"/>
      <c r="U268" s="54"/>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c r="CB268" s="46"/>
      <c r="CC268" s="46"/>
      <c r="CD268" s="46"/>
      <c r="CE268" s="46"/>
      <c r="CF268" s="46"/>
      <c r="CG268" s="46"/>
      <c r="CH268" s="46"/>
      <c r="CI268" s="46"/>
      <c r="CJ268" s="46"/>
      <c r="CK268" s="46"/>
      <c r="CL268" s="46"/>
      <c r="CM268" s="46"/>
      <c r="CN268" s="46"/>
      <c r="CO268" s="46"/>
      <c r="CP268" s="46"/>
      <c r="CQ268" s="46"/>
      <c r="CR268" s="46"/>
      <c r="CS268" s="46"/>
      <c r="CT268" s="46"/>
      <c r="CU268" s="46"/>
      <c r="CV268" s="46"/>
      <c r="CW268" s="46"/>
      <c r="CX268" s="46"/>
      <c r="CY268" s="46"/>
      <c r="CZ268" s="46"/>
      <c r="DA268" s="46"/>
      <c r="DB268" s="46"/>
      <c r="DC268" s="46"/>
      <c r="DD268" s="46"/>
      <c r="DE268" s="46"/>
      <c r="DF268" s="46"/>
      <c r="DG268" s="46"/>
      <c r="DH268" s="46"/>
      <c r="DI268" s="46"/>
      <c r="DJ268" s="46"/>
      <c r="DK268" s="46"/>
      <c r="DL268" s="46"/>
      <c r="DM268" s="46"/>
      <c r="DN268" s="46"/>
      <c r="DO268" s="46"/>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row>
    <row r="269" spans="1:142">
      <c r="A269" s="53"/>
      <c r="B269" s="54"/>
      <c r="C269" s="46"/>
      <c r="D269" s="46"/>
      <c r="E269" s="46"/>
      <c r="F269" s="46"/>
      <c r="G269" s="46"/>
      <c r="H269" s="55"/>
      <c r="I269" s="46"/>
      <c r="J269" s="54"/>
      <c r="K269" s="54"/>
      <c r="L269" s="54"/>
      <c r="M269" s="54"/>
      <c r="N269" s="54"/>
      <c r="O269" s="54"/>
      <c r="P269" s="54"/>
      <c r="Q269" s="54"/>
      <c r="R269" s="54"/>
      <c r="S269" s="54"/>
      <c r="T269" s="54"/>
      <c r="U269" s="54"/>
      <c r="BA269" s="46"/>
      <c r="BB269" s="46"/>
      <c r="BC269" s="46"/>
      <c r="BD269" s="46"/>
      <c r="BE269" s="46"/>
      <c r="BF269" s="46"/>
      <c r="BG269" s="46"/>
      <c r="BH269" s="46"/>
      <c r="BI269" s="46"/>
      <c r="BJ269" s="46"/>
      <c r="BK269" s="46"/>
      <c r="BL269" s="46"/>
      <c r="BM269" s="46"/>
      <c r="BN269" s="46"/>
      <c r="BO269" s="46"/>
      <c r="BP269" s="46"/>
      <c r="BQ269" s="46"/>
      <c r="BR269" s="46"/>
      <c r="BS269" s="46"/>
      <c r="BT269" s="46"/>
      <c r="BU269" s="46"/>
      <c r="BV269" s="46"/>
      <c r="BW269" s="46"/>
      <c r="BX269" s="46"/>
      <c r="BY269" s="46"/>
      <c r="BZ269" s="46"/>
      <c r="CA269" s="46"/>
      <c r="CB269" s="46"/>
      <c r="CC269" s="46"/>
      <c r="CD269" s="46"/>
      <c r="CE269" s="46"/>
      <c r="CF269" s="46"/>
      <c r="CG269" s="46"/>
      <c r="CH269" s="46"/>
      <c r="CI269" s="46"/>
      <c r="CJ269" s="46"/>
      <c r="CK269" s="46"/>
      <c r="CL269" s="46"/>
      <c r="CM269" s="46"/>
      <c r="CN269" s="46"/>
      <c r="CO269" s="46"/>
      <c r="CP269" s="46"/>
      <c r="CQ269" s="46"/>
      <c r="CR269" s="46"/>
      <c r="CS269" s="46"/>
      <c r="CT269" s="46"/>
      <c r="CU269" s="46"/>
      <c r="CV269" s="46"/>
      <c r="CW269" s="46"/>
      <c r="CX269" s="46"/>
      <c r="CY269" s="46"/>
      <c r="CZ269" s="46"/>
      <c r="DA269" s="46"/>
      <c r="DB269" s="46"/>
      <c r="DC269" s="46"/>
      <c r="DD269" s="46"/>
      <c r="DE269" s="46"/>
      <c r="DF269" s="46"/>
      <c r="DG269" s="46"/>
      <c r="DH269" s="46"/>
      <c r="DI269" s="46"/>
      <c r="DJ269" s="46"/>
      <c r="DK269" s="46"/>
      <c r="DL269" s="46"/>
      <c r="DM269" s="46"/>
      <c r="DN269" s="46"/>
      <c r="DO269" s="46"/>
      <c r="DP269" s="46"/>
      <c r="DQ269" s="46"/>
      <c r="DR269" s="46"/>
      <c r="DS269" s="46"/>
      <c r="DT269" s="46"/>
      <c r="DU269" s="46"/>
      <c r="DV269" s="46"/>
      <c r="DW269" s="46"/>
      <c r="DX269" s="46"/>
      <c r="DY269" s="46"/>
      <c r="DZ269" s="46"/>
      <c r="EA269" s="46"/>
      <c r="EB269" s="46"/>
      <c r="EC269" s="46"/>
      <c r="ED269" s="46"/>
      <c r="EE269" s="46"/>
      <c r="EF269" s="46"/>
      <c r="EG269" s="46"/>
      <c r="EH269" s="46"/>
      <c r="EI269" s="46"/>
      <c r="EJ269" s="46"/>
      <c r="EK269" s="46"/>
      <c r="EL269" s="46"/>
    </row>
    <row r="270" spans="1:142">
      <c r="A270" s="53"/>
      <c r="B270" s="54"/>
      <c r="C270" s="46"/>
      <c r="D270" s="46"/>
      <c r="E270" s="46"/>
      <c r="F270" s="46"/>
      <c r="G270" s="46"/>
      <c r="H270" s="55"/>
      <c r="I270" s="46"/>
      <c r="J270" s="54"/>
      <c r="K270" s="54"/>
      <c r="L270" s="54"/>
      <c r="M270" s="54"/>
      <c r="N270" s="54"/>
      <c r="O270" s="54"/>
      <c r="P270" s="54"/>
      <c r="Q270" s="54"/>
      <c r="R270" s="54"/>
      <c r="S270" s="54"/>
      <c r="T270" s="54"/>
      <c r="U270" s="54"/>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row>
    <row r="271" spans="1:142">
      <c r="A271" s="53"/>
      <c r="B271" s="54"/>
      <c r="C271" s="46"/>
      <c r="D271" s="46"/>
      <c r="E271" s="46"/>
      <c r="F271" s="46"/>
      <c r="G271" s="46"/>
      <c r="H271" s="55"/>
      <c r="I271" s="46"/>
      <c r="J271" s="54"/>
      <c r="K271" s="54"/>
      <c r="L271" s="54"/>
      <c r="M271" s="54"/>
      <c r="N271" s="54"/>
      <c r="O271" s="54"/>
      <c r="P271" s="54"/>
      <c r="Q271" s="54"/>
      <c r="R271" s="54"/>
      <c r="S271" s="54"/>
      <c r="T271" s="54"/>
      <c r="U271" s="54"/>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6"/>
      <c r="BX271" s="46"/>
      <c r="BY271" s="46"/>
      <c r="BZ271" s="46"/>
      <c r="CA271" s="46"/>
      <c r="CB271" s="46"/>
      <c r="CC271" s="46"/>
      <c r="CD271" s="46"/>
      <c r="CE271" s="46"/>
      <c r="CF271" s="46"/>
      <c r="CG271" s="46"/>
      <c r="CH271" s="46"/>
      <c r="CI271" s="46"/>
      <c r="CJ271" s="46"/>
      <c r="CK271" s="46"/>
      <c r="CL271" s="46"/>
      <c r="CM271" s="46"/>
      <c r="CN271" s="46"/>
      <c r="CO271" s="46"/>
      <c r="CP271" s="46"/>
      <c r="CQ271" s="46"/>
      <c r="CR271" s="46"/>
      <c r="CS271" s="46"/>
      <c r="CT271" s="46"/>
      <c r="CU271" s="46"/>
      <c r="CV271" s="46"/>
      <c r="CW271" s="46"/>
      <c r="CX271" s="46"/>
      <c r="CY271" s="46"/>
      <c r="CZ271" s="46"/>
      <c r="DA271" s="46"/>
      <c r="DB271" s="46"/>
      <c r="DC271" s="46"/>
      <c r="DD271" s="46"/>
      <c r="DE271" s="46"/>
      <c r="DF271" s="46"/>
      <c r="DG271" s="46"/>
      <c r="DH271" s="46"/>
      <c r="DI271" s="46"/>
      <c r="DJ271" s="46"/>
      <c r="DK271" s="46"/>
      <c r="DL271" s="46"/>
      <c r="DM271" s="46"/>
      <c r="DN271" s="46"/>
      <c r="DO271" s="46"/>
      <c r="DP271" s="46"/>
      <c r="DQ271" s="46"/>
      <c r="DR271" s="46"/>
      <c r="DS271" s="46"/>
      <c r="DT271" s="46"/>
      <c r="DU271" s="46"/>
      <c r="DV271" s="46"/>
      <c r="DW271" s="46"/>
      <c r="DX271" s="46"/>
      <c r="DY271" s="46"/>
      <c r="DZ271" s="46"/>
      <c r="EA271" s="46"/>
      <c r="EB271" s="46"/>
      <c r="EC271" s="46"/>
      <c r="ED271" s="46"/>
      <c r="EE271" s="46"/>
      <c r="EF271" s="46"/>
      <c r="EG271" s="46"/>
      <c r="EH271" s="46"/>
      <c r="EI271" s="46"/>
      <c r="EJ271" s="46"/>
      <c r="EK271" s="46"/>
      <c r="EL271" s="46"/>
    </row>
    <row r="272" spans="1:142">
      <c r="A272" s="53"/>
      <c r="B272" s="54"/>
      <c r="C272" s="46"/>
      <c r="D272" s="46"/>
      <c r="E272" s="46"/>
      <c r="F272" s="46"/>
      <c r="G272" s="46"/>
      <c r="H272" s="55"/>
      <c r="I272" s="46"/>
      <c r="J272" s="54"/>
      <c r="K272" s="54"/>
      <c r="L272" s="54"/>
      <c r="M272" s="54"/>
      <c r="N272" s="54"/>
      <c r="O272" s="54"/>
      <c r="P272" s="54"/>
      <c r="Q272" s="54"/>
      <c r="R272" s="54"/>
      <c r="S272" s="54"/>
      <c r="T272" s="54"/>
      <c r="U272" s="54"/>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c r="CB272" s="46"/>
      <c r="CC272" s="46"/>
      <c r="CD272" s="46"/>
      <c r="CE272" s="46"/>
      <c r="CF272" s="46"/>
      <c r="CG272" s="46"/>
      <c r="CH272" s="46"/>
      <c r="CI272" s="46"/>
      <c r="CJ272" s="46"/>
      <c r="CK272" s="46"/>
      <c r="CL272" s="46"/>
      <c r="CM272" s="46"/>
      <c r="CN272" s="46"/>
      <c r="CO272" s="46"/>
      <c r="CP272" s="46"/>
      <c r="CQ272" s="46"/>
      <c r="CR272" s="46"/>
      <c r="CS272" s="46"/>
      <c r="CT272" s="46"/>
      <c r="CU272" s="46"/>
      <c r="CV272" s="46"/>
      <c r="CW272" s="46"/>
      <c r="CX272" s="46"/>
      <c r="CY272" s="46"/>
      <c r="CZ272" s="46"/>
      <c r="DA272" s="46"/>
      <c r="DB272" s="46"/>
      <c r="DC272" s="46"/>
      <c r="DD272" s="46"/>
      <c r="DE272" s="46"/>
      <c r="DF272" s="46"/>
      <c r="DG272" s="46"/>
      <c r="DH272" s="46"/>
      <c r="DI272" s="46"/>
      <c r="DJ272" s="46"/>
      <c r="DK272" s="46"/>
      <c r="DL272" s="46"/>
      <c r="DM272" s="46"/>
      <c r="DN272" s="46"/>
      <c r="DO272" s="46"/>
      <c r="DP272" s="46"/>
      <c r="DQ272" s="46"/>
      <c r="DR272" s="46"/>
      <c r="DS272" s="46"/>
      <c r="DT272" s="46"/>
      <c r="DU272" s="46"/>
      <c r="DV272" s="46"/>
      <c r="DW272" s="46"/>
      <c r="DX272" s="46"/>
      <c r="DY272" s="46"/>
      <c r="DZ272" s="46"/>
      <c r="EA272" s="46"/>
      <c r="EB272" s="46"/>
      <c r="EC272" s="46"/>
      <c r="ED272" s="46"/>
      <c r="EE272" s="46"/>
      <c r="EF272" s="46"/>
      <c r="EG272" s="46"/>
      <c r="EH272" s="46"/>
      <c r="EI272" s="46"/>
      <c r="EJ272" s="46"/>
      <c r="EK272" s="46"/>
      <c r="EL272" s="46"/>
    </row>
    <row r="273" spans="1:142">
      <c r="A273" s="53"/>
      <c r="B273" s="54"/>
      <c r="C273" s="46"/>
      <c r="D273" s="46"/>
      <c r="E273" s="46"/>
      <c r="F273" s="46"/>
      <c r="G273" s="46"/>
      <c r="H273" s="55"/>
      <c r="I273" s="46"/>
      <c r="J273" s="54"/>
      <c r="K273" s="54"/>
      <c r="L273" s="54"/>
      <c r="M273" s="54"/>
      <c r="N273" s="54"/>
      <c r="O273" s="54"/>
      <c r="P273" s="54"/>
      <c r="Q273" s="54"/>
      <c r="R273" s="54"/>
      <c r="S273" s="54"/>
      <c r="T273" s="54"/>
      <c r="U273" s="54"/>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c r="CB273" s="46"/>
      <c r="CC273" s="46"/>
      <c r="CD273" s="46"/>
      <c r="CE273" s="46"/>
      <c r="CF273" s="46"/>
      <c r="CG273" s="46"/>
      <c r="CH273" s="46"/>
      <c r="CI273" s="46"/>
      <c r="CJ273" s="46"/>
      <c r="CK273" s="46"/>
      <c r="CL273" s="46"/>
      <c r="CM273" s="46"/>
      <c r="CN273" s="46"/>
      <c r="CO273" s="46"/>
      <c r="CP273" s="46"/>
      <c r="CQ273" s="46"/>
      <c r="CR273" s="46"/>
      <c r="CS273" s="46"/>
      <c r="CT273" s="46"/>
      <c r="CU273" s="46"/>
      <c r="CV273" s="46"/>
      <c r="CW273" s="46"/>
      <c r="CX273" s="46"/>
      <c r="CY273" s="46"/>
      <c r="CZ273" s="46"/>
      <c r="DA273" s="46"/>
      <c r="DB273" s="46"/>
      <c r="DC273" s="46"/>
      <c r="DD273" s="46"/>
      <c r="DE273" s="46"/>
      <c r="DF273" s="46"/>
      <c r="DG273" s="46"/>
      <c r="DH273" s="46"/>
      <c r="DI273" s="46"/>
      <c r="DJ273" s="46"/>
      <c r="DK273" s="46"/>
      <c r="DL273" s="46"/>
      <c r="DM273" s="46"/>
      <c r="DN273" s="46"/>
      <c r="DO273" s="46"/>
      <c r="DP273" s="46"/>
      <c r="DQ273" s="46"/>
      <c r="DR273" s="46"/>
      <c r="DS273" s="46"/>
      <c r="DT273" s="46"/>
      <c r="DU273" s="46"/>
      <c r="DV273" s="46"/>
      <c r="DW273" s="46"/>
      <c r="DX273" s="46"/>
      <c r="DY273" s="46"/>
      <c r="DZ273" s="46"/>
      <c r="EA273" s="46"/>
      <c r="EB273" s="46"/>
      <c r="EC273" s="46"/>
      <c r="ED273" s="46"/>
      <c r="EE273" s="46"/>
      <c r="EF273" s="46"/>
      <c r="EG273" s="46"/>
      <c r="EH273" s="46"/>
      <c r="EI273" s="46"/>
      <c r="EJ273" s="46"/>
      <c r="EK273" s="46"/>
      <c r="EL273" s="46"/>
    </row>
    <row r="274" spans="1:142">
      <c r="A274" s="53"/>
      <c r="B274" s="54"/>
      <c r="C274" s="46"/>
      <c r="D274" s="46"/>
      <c r="E274" s="46"/>
      <c r="F274" s="46"/>
      <c r="G274" s="46"/>
      <c r="H274" s="55"/>
      <c r="I274" s="46"/>
      <c r="J274" s="54"/>
      <c r="K274" s="54"/>
      <c r="L274" s="54"/>
      <c r="M274" s="54"/>
      <c r="N274" s="54"/>
      <c r="O274" s="54"/>
      <c r="P274" s="54"/>
      <c r="Q274" s="54"/>
      <c r="R274" s="54"/>
      <c r="S274" s="54"/>
      <c r="T274" s="54"/>
      <c r="U274" s="54"/>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c r="CB274" s="46"/>
      <c r="CC274" s="46"/>
      <c r="CD274" s="46"/>
      <c r="CE274" s="46"/>
      <c r="CF274" s="46"/>
      <c r="CG274" s="46"/>
      <c r="CH274" s="46"/>
      <c r="CI274" s="46"/>
      <c r="CJ274" s="46"/>
      <c r="CK274" s="46"/>
      <c r="CL274" s="46"/>
      <c r="CM274" s="46"/>
      <c r="CN274" s="46"/>
      <c r="CO274" s="46"/>
      <c r="CP274" s="46"/>
      <c r="CQ274" s="46"/>
      <c r="CR274" s="46"/>
      <c r="CS274" s="46"/>
      <c r="CT274" s="46"/>
      <c r="CU274" s="46"/>
      <c r="CV274" s="46"/>
      <c r="CW274" s="46"/>
      <c r="CX274" s="46"/>
      <c r="CY274" s="46"/>
      <c r="CZ274" s="46"/>
      <c r="DA274" s="46"/>
      <c r="DB274" s="46"/>
      <c r="DC274" s="46"/>
      <c r="DD274" s="46"/>
      <c r="DE274" s="46"/>
      <c r="DF274" s="46"/>
      <c r="DG274" s="46"/>
      <c r="DH274" s="46"/>
      <c r="DI274" s="46"/>
      <c r="DJ274" s="46"/>
      <c r="DK274" s="46"/>
      <c r="DL274" s="46"/>
      <c r="DM274" s="46"/>
      <c r="DN274" s="46"/>
      <c r="DO274" s="46"/>
      <c r="DP274" s="46"/>
      <c r="DQ274" s="46"/>
      <c r="DR274" s="46"/>
      <c r="DS274" s="46"/>
      <c r="DT274" s="46"/>
      <c r="DU274" s="46"/>
      <c r="DV274" s="46"/>
      <c r="DW274" s="46"/>
      <c r="DX274" s="46"/>
      <c r="DY274" s="46"/>
      <c r="DZ274" s="46"/>
      <c r="EA274" s="46"/>
      <c r="EB274" s="46"/>
      <c r="EC274" s="46"/>
      <c r="ED274" s="46"/>
      <c r="EE274" s="46"/>
      <c r="EF274" s="46"/>
      <c r="EG274" s="46"/>
      <c r="EH274" s="46"/>
      <c r="EI274" s="46"/>
      <c r="EJ274" s="46"/>
      <c r="EK274" s="46"/>
      <c r="EL274" s="46"/>
    </row>
    <row r="275" spans="1:142">
      <c r="A275" s="53"/>
      <c r="B275" s="54"/>
      <c r="C275" s="46"/>
      <c r="D275" s="46"/>
      <c r="E275" s="46"/>
      <c r="F275" s="46"/>
      <c r="G275" s="46"/>
      <c r="H275" s="55"/>
      <c r="I275" s="46"/>
      <c r="J275" s="54"/>
      <c r="K275" s="54"/>
      <c r="L275" s="54"/>
      <c r="M275" s="54"/>
      <c r="N275" s="54"/>
      <c r="O275" s="54"/>
      <c r="P275" s="54"/>
      <c r="Q275" s="54"/>
      <c r="R275" s="54"/>
      <c r="S275" s="54"/>
      <c r="T275" s="54"/>
      <c r="U275" s="54"/>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46"/>
      <c r="CM275" s="46"/>
      <c r="CN275" s="46"/>
      <c r="CO275" s="46"/>
      <c r="CP275" s="46"/>
      <c r="CQ275" s="46"/>
      <c r="CR275" s="46"/>
      <c r="CS275" s="46"/>
      <c r="CT275" s="46"/>
      <c r="CU275" s="46"/>
      <c r="CV275" s="46"/>
      <c r="CW275" s="46"/>
      <c r="CX275" s="46"/>
      <c r="CY275" s="46"/>
      <c r="CZ275" s="46"/>
      <c r="DA275" s="46"/>
      <c r="DB275" s="46"/>
      <c r="DC275" s="46"/>
      <c r="DD275" s="46"/>
      <c r="DE275" s="46"/>
      <c r="DF275" s="46"/>
      <c r="DG275" s="46"/>
      <c r="DH275" s="46"/>
      <c r="DI275" s="46"/>
      <c r="DJ275" s="46"/>
      <c r="DK275" s="46"/>
      <c r="DL275" s="46"/>
      <c r="DM275" s="46"/>
      <c r="DN275" s="46"/>
      <c r="DO275" s="46"/>
      <c r="DP275" s="46"/>
      <c r="DQ275" s="46"/>
      <c r="DR275" s="46"/>
      <c r="DS275" s="46"/>
      <c r="DT275" s="46"/>
      <c r="DU275" s="46"/>
      <c r="DV275" s="46"/>
      <c r="DW275" s="46"/>
      <c r="DX275" s="46"/>
      <c r="DY275" s="46"/>
      <c r="DZ275" s="46"/>
      <c r="EA275" s="46"/>
      <c r="EB275" s="46"/>
      <c r="EC275" s="46"/>
      <c r="ED275" s="46"/>
      <c r="EE275" s="46"/>
      <c r="EF275" s="46"/>
      <c r="EG275" s="46"/>
      <c r="EH275" s="46"/>
      <c r="EI275" s="46"/>
      <c r="EJ275" s="46"/>
      <c r="EK275" s="46"/>
      <c r="EL275" s="46"/>
    </row>
    <row r="276" spans="1:142">
      <c r="A276" s="53"/>
      <c r="B276" s="54"/>
    </row>
  </sheetData>
  <mergeCells count="6">
    <mergeCell ref="A1:U3"/>
    <mergeCell ref="A7:B7"/>
    <mergeCell ref="A8:B8"/>
    <mergeCell ref="A5:I5"/>
    <mergeCell ref="G4:H4"/>
    <mergeCell ref="A6:B6"/>
  </mergeCells>
  <conditionalFormatting sqref="J6:U6 T7:U7">
    <cfRule type="cellIs" dxfId="40" priority="2" operator="greaterThanOrEqual">
      <formula>$H$6</formula>
    </cfRule>
    <cfRule type="cellIs" dxfId="39" priority="22" operator="lessThan">
      <formula>$H$6</formula>
    </cfRule>
  </conditionalFormatting>
  <conditionalFormatting sqref="J7:S7">
    <cfRule type="cellIs" dxfId="38" priority="1" operator="greaterThanOrEqual">
      <formula>$H$7</formula>
    </cfRule>
    <cfRule type="cellIs" dxfId="37" priority="5" operator="lessThan">
      <formula>$H$7</formula>
    </cfRule>
  </conditionalFormatting>
  <conditionalFormatting sqref="J8:U8">
    <cfRule type="cellIs" dxfId="36" priority="3" operator="greaterThanOrEqual">
      <formula>$J$5</formula>
    </cfRule>
    <cfRule type="cellIs" dxfId="35" priority="4" operator="lessThan">
      <formula>$J$5</formula>
    </cfRule>
  </conditionalFormatting>
  <pageMargins left="0.7" right="0.7" top="0.75" bottom="0.75" header="0.3" footer="0.3"/>
  <pageSetup paperSize="9" scale="23"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EM300"/>
  <sheetViews>
    <sheetView view="pageBreakPreview" topLeftCell="G4" zoomScale="80" zoomScaleNormal="85" zoomScaleSheetLayoutView="80" workbookViewId="0">
      <selection activeCell="R15" sqref="R15"/>
    </sheetView>
  </sheetViews>
  <sheetFormatPr baseColWidth="10" defaultRowHeight="16.5"/>
  <cols>
    <col min="1" max="1" width="2.5703125" style="4" customWidth="1"/>
    <col min="2" max="2" width="19.85546875" style="1" customWidth="1"/>
    <col min="3" max="3" width="7.28515625" style="5" bestFit="1" customWidth="1"/>
    <col min="4" max="4" width="34.28515625" style="4" customWidth="1"/>
    <col min="5" max="5" width="47.85546875" style="4" customWidth="1"/>
    <col min="6" max="6" width="17" style="4" customWidth="1"/>
    <col min="7" max="7" width="14.5703125" style="4" bestFit="1" customWidth="1"/>
    <col min="8" max="8" width="4.42578125" style="4" customWidth="1"/>
    <col min="9" max="9" width="16.140625" style="21" customWidth="1"/>
    <col min="10" max="10" width="21.5703125" style="4" bestFit="1" customWidth="1"/>
    <col min="11" max="11" width="18.7109375" style="5" customWidth="1"/>
    <col min="12" max="12" width="19.5703125" style="5" customWidth="1"/>
    <col min="13" max="13" width="19.140625" style="5" customWidth="1"/>
    <col min="14" max="14" width="21" style="5" customWidth="1"/>
    <col min="15" max="15" width="19.140625" style="5" customWidth="1"/>
    <col min="16" max="16" width="19" style="5" customWidth="1"/>
    <col min="17" max="18" width="20" style="5" customWidth="1"/>
    <col min="19" max="19" width="19.140625" style="5" customWidth="1"/>
    <col min="20" max="20" width="17.7109375" style="5" customWidth="1"/>
    <col min="21" max="21" width="18.42578125" style="5" customWidth="1"/>
    <col min="22" max="22" width="17.7109375" style="5" customWidth="1"/>
    <col min="23" max="26" width="15.140625" style="2" customWidth="1"/>
    <col min="27" max="29" width="15.140625" style="6" customWidth="1"/>
    <col min="30" max="30" width="11.140625" style="6" customWidth="1"/>
    <col min="31" max="42" width="15.140625" style="6" customWidth="1"/>
    <col min="43" max="53" width="11.42578125" style="6"/>
    <col min="54" max="16384" width="11.42578125" style="4"/>
  </cols>
  <sheetData>
    <row r="1" spans="1:88" s="6" customFormat="1" ht="15.75" customHeight="1">
      <c r="A1" s="63"/>
      <c r="B1" s="232" t="s">
        <v>157</v>
      </c>
      <c r="C1" s="232"/>
      <c r="D1" s="232"/>
      <c r="E1" s="232"/>
      <c r="F1" s="232"/>
      <c r="G1" s="232"/>
      <c r="H1" s="232"/>
      <c r="I1" s="232"/>
      <c r="J1" s="232"/>
      <c r="K1" s="232"/>
      <c r="L1" s="232"/>
      <c r="M1" s="232"/>
      <c r="N1" s="232"/>
      <c r="O1" s="232"/>
      <c r="P1" s="232"/>
      <c r="Q1" s="232"/>
      <c r="R1" s="232"/>
      <c r="S1" s="232"/>
      <c r="T1" s="232"/>
      <c r="U1" s="232"/>
      <c r="V1" s="232"/>
      <c r="W1" s="232"/>
      <c r="X1" s="2"/>
      <c r="Y1" s="2"/>
      <c r="Z1" s="2"/>
      <c r="AA1" s="2"/>
      <c r="AB1" s="2"/>
      <c r="AC1" s="2"/>
    </row>
    <row r="2" spans="1:88" ht="17.25" customHeight="1">
      <c r="A2" s="63"/>
      <c r="B2" s="232"/>
      <c r="C2" s="232"/>
      <c r="D2" s="232"/>
      <c r="E2" s="232"/>
      <c r="F2" s="232"/>
      <c r="G2" s="232"/>
      <c r="H2" s="232"/>
      <c r="I2" s="232"/>
      <c r="J2" s="232"/>
      <c r="K2" s="232"/>
      <c r="L2" s="232"/>
      <c r="M2" s="232"/>
      <c r="N2" s="232"/>
      <c r="O2" s="232"/>
      <c r="P2" s="232"/>
      <c r="Q2" s="232"/>
      <c r="R2" s="232"/>
      <c r="S2" s="232"/>
      <c r="T2" s="232"/>
      <c r="U2" s="232"/>
      <c r="V2" s="232"/>
      <c r="W2" s="232"/>
    </row>
    <row r="3" spans="1:88">
      <c r="A3" s="63"/>
      <c r="B3" s="165" t="s">
        <v>23</v>
      </c>
      <c r="C3" s="165" t="s">
        <v>6</v>
      </c>
      <c r="D3" s="165" t="s">
        <v>11</v>
      </c>
      <c r="E3" s="165" t="s">
        <v>12</v>
      </c>
      <c r="F3" s="165" t="s">
        <v>13</v>
      </c>
      <c r="G3" s="165" t="s">
        <v>14</v>
      </c>
      <c r="H3" s="233" t="s">
        <v>15</v>
      </c>
      <c r="I3" s="233"/>
      <c r="J3" s="165" t="s">
        <v>16</v>
      </c>
      <c r="K3" s="165" t="s">
        <v>80</v>
      </c>
      <c r="L3" s="165" t="s">
        <v>79</v>
      </c>
      <c r="M3" s="165" t="s">
        <v>81</v>
      </c>
      <c r="N3" s="165" t="s">
        <v>82</v>
      </c>
      <c r="O3" s="165" t="s">
        <v>83</v>
      </c>
      <c r="P3" s="165" t="s">
        <v>84</v>
      </c>
      <c r="Q3" s="165" t="s">
        <v>85</v>
      </c>
      <c r="R3" s="165" t="s">
        <v>86</v>
      </c>
      <c r="S3" s="165" t="s">
        <v>87</v>
      </c>
      <c r="T3" s="165" t="s">
        <v>88</v>
      </c>
      <c r="U3" s="165" t="s">
        <v>89</v>
      </c>
      <c r="V3" s="165" t="s">
        <v>90</v>
      </c>
      <c r="W3" s="210" t="s">
        <v>171</v>
      </c>
      <c r="AA3" s="2"/>
      <c r="AB3" s="2"/>
      <c r="AC3" s="2"/>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row>
    <row r="4" spans="1:88">
      <c r="A4" s="63"/>
      <c r="B4" s="241" t="s">
        <v>95</v>
      </c>
      <c r="C4" s="241"/>
      <c r="D4" s="241"/>
      <c r="E4" s="241"/>
      <c r="F4" s="241"/>
      <c r="G4" s="241"/>
      <c r="H4" s="241"/>
      <c r="I4" s="241"/>
      <c r="J4" s="241"/>
      <c r="K4" s="166">
        <v>0.8</v>
      </c>
      <c r="L4" s="166">
        <v>0.8</v>
      </c>
      <c r="M4" s="166">
        <v>0.8</v>
      </c>
      <c r="N4" s="166">
        <v>0.8</v>
      </c>
      <c r="O4" s="166">
        <v>0.8</v>
      </c>
      <c r="P4" s="166">
        <v>0.8</v>
      </c>
      <c r="Q4" s="166">
        <v>0.8</v>
      </c>
      <c r="R4" s="166">
        <v>0.8</v>
      </c>
      <c r="S4" s="166">
        <v>0.8</v>
      </c>
      <c r="T4" s="166">
        <v>0.8</v>
      </c>
      <c r="U4" s="166">
        <v>0.8</v>
      </c>
      <c r="V4" s="166">
        <v>0.8</v>
      </c>
      <c r="W4" s="166">
        <f t="shared" ref="W4" si="0">AVERAGE(K4:U4)</f>
        <v>0.79999999999999993</v>
      </c>
      <c r="AA4" s="2"/>
      <c r="AB4" s="2"/>
      <c r="AC4" s="2"/>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row>
    <row r="5" spans="1:88" ht="39" customHeight="1">
      <c r="A5" s="63"/>
      <c r="B5" s="242" t="s">
        <v>26</v>
      </c>
      <c r="C5" s="242"/>
      <c r="D5" s="176" t="s">
        <v>24</v>
      </c>
      <c r="E5" s="177"/>
      <c r="F5" s="178" t="s">
        <v>94</v>
      </c>
      <c r="G5" s="178" t="s">
        <v>18</v>
      </c>
      <c r="H5" s="178" t="s">
        <v>75</v>
      </c>
      <c r="I5" s="179">
        <v>0.8</v>
      </c>
      <c r="J5" s="178" t="s">
        <v>19</v>
      </c>
      <c r="K5" s="166">
        <f>7/7</f>
        <v>1</v>
      </c>
      <c r="L5" s="166">
        <f>7/7</f>
        <v>1</v>
      </c>
      <c r="M5" s="166">
        <f>6/7</f>
        <v>0.8571428571428571</v>
      </c>
      <c r="N5" s="166">
        <f>6/7</f>
        <v>0.8571428571428571</v>
      </c>
      <c r="O5" s="166">
        <f>7/7</f>
        <v>1</v>
      </c>
      <c r="P5" s="166">
        <f>7/7</f>
        <v>1</v>
      </c>
      <c r="Q5" s="166">
        <f>7/7</f>
        <v>1</v>
      </c>
      <c r="R5" s="166">
        <f>7/7</f>
        <v>1</v>
      </c>
      <c r="S5" s="166"/>
      <c r="T5" s="166"/>
      <c r="U5" s="166"/>
      <c r="V5" s="166"/>
      <c r="W5" s="166">
        <f>AVERAGE(K5:V5)</f>
        <v>0.9642857142857143</v>
      </c>
      <c r="AA5" s="2"/>
      <c r="AB5" s="2"/>
      <c r="AC5" s="2"/>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row>
    <row r="6" spans="1:88" ht="33">
      <c r="A6" s="63"/>
      <c r="B6" s="235" t="s">
        <v>29</v>
      </c>
      <c r="C6" s="95" t="s">
        <v>65</v>
      </c>
      <c r="D6" s="118" t="s">
        <v>38</v>
      </c>
      <c r="E6" s="99" t="s">
        <v>153</v>
      </c>
      <c r="F6" s="100" t="s">
        <v>166</v>
      </c>
      <c r="G6" s="100" t="s">
        <v>18</v>
      </c>
      <c r="H6" s="100" t="s">
        <v>76</v>
      </c>
      <c r="I6" s="102">
        <f>SUM(I7:I8)</f>
        <v>75</v>
      </c>
      <c r="J6" s="100" t="s">
        <v>19</v>
      </c>
      <c r="K6" s="180">
        <f t="shared" ref="K6:V6" si="1">SUM(K7:K8)</f>
        <v>56.575892942402547</v>
      </c>
      <c r="L6" s="180">
        <f t="shared" si="1"/>
        <v>60.236021584276891</v>
      </c>
      <c r="M6" s="180">
        <f t="shared" si="1"/>
        <v>57.231628164877449</v>
      </c>
      <c r="N6" s="180">
        <f t="shared" si="1"/>
        <v>52.359331621578825</v>
      </c>
      <c r="O6" s="180">
        <f t="shared" si="1"/>
        <v>48.600215518472766</v>
      </c>
      <c r="P6" s="180">
        <f t="shared" si="1"/>
        <v>64.610204018000985</v>
      </c>
      <c r="Q6" s="180">
        <f t="shared" si="1"/>
        <v>65.178100797766803</v>
      </c>
      <c r="R6" s="180">
        <f t="shared" si="1"/>
        <v>54.078515117269554</v>
      </c>
      <c r="S6" s="180" t="e">
        <f t="shared" si="1"/>
        <v>#DIV/0!</v>
      </c>
      <c r="T6" s="180" t="e">
        <f t="shared" si="1"/>
        <v>#DIV/0!</v>
      </c>
      <c r="U6" s="180" t="e">
        <f t="shared" si="1"/>
        <v>#DIV/0!</v>
      </c>
      <c r="V6" s="180" t="e">
        <f t="shared" si="1"/>
        <v>#DIV/0!</v>
      </c>
      <c r="W6" s="180" t="e">
        <f>AVERAGE(K6:U6)</f>
        <v>#DIV/0!</v>
      </c>
      <c r="AA6" s="2"/>
      <c r="AB6" s="2"/>
      <c r="AC6" s="2"/>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ht="33">
      <c r="A7" s="63"/>
      <c r="B7" s="235"/>
      <c r="C7" s="95" t="s">
        <v>142</v>
      </c>
      <c r="D7" s="96" t="s">
        <v>7</v>
      </c>
      <c r="E7" s="96" t="s">
        <v>147</v>
      </c>
      <c r="F7" s="104" t="s">
        <v>165</v>
      </c>
      <c r="G7" s="104" t="s">
        <v>18</v>
      </c>
      <c r="H7" s="104" t="s">
        <v>76</v>
      </c>
      <c r="I7" s="105">
        <v>25</v>
      </c>
      <c r="J7" s="104" t="s">
        <v>19</v>
      </c>
      <c r="K7" s="181">
        <f>ENERGÍA!D5/'B100'!C3</f>
        <v>16.324191551394236</v>
      </c>
      <c r="L7" s="181">
        <f>ENERGÍA!D6/'B100'!C4</f>
        <v>16.650768206089204</v>
      </c>
      <c r="M7" s="181">
        <f>ENERGÍA!D7/'B100'!C5</f>
        <v>14.568251190223405</v>
      </c>
      <c r="N7" s="181">
        <f>ENERGÍA!D8/'B100'!C6</f>
        <v>14.97414427822852</v>
      </c>
      <c r="O7" s="181">
        <f>ENERGÍA!D9/'B100'!C7</f>
        <v>10.941390631231439</v>
      </c>
      <c r="P7" s="181">
        <f>ENERGÍA!D10/'B100'!C8</f>
        <v>27.75955575907156</v>
      </c>
      <c r="Q7" s="181">
        <f>ENERGÍA!D11/'B100'!C9</f>
        <v>29.190620070715187</v>
      </c>
      <c r="R7" s="181">
        <f>ENERGÍA!D12/'B100'!C10</f>
        <v>15.551982264485192</v>
      </c>
      <c r="S7" s="181" t="e">
        <f>ENERGÍA!D13/'B100'!C11</f>
        <v>#DIV/0!</v>
      </c>
      <c r="T7" s="181" t="e">
        <f>ENERGÍA!D14/'B100'!C12</f>
        <v>#DIV/0!</v>
      </c>
      <c r="U7" s="181" t="e">
        <f>ENERGÍA!D15/'B100'!C13</f>
        <v>#DIV/0!</v>
      </c>
      <c r="V7" s="181" t="e">
        <f>ENERGÍA!D16/'B100'!C14</f>
        <v>#DIV/0!</v>
      </c>
      <c r="W7" s="181" t="e">
        <f t="shared" ref="W7:W18" si="2">AVERAGE(K7:U7)</f>
        <v>#DIV/0!</v>
      </c>
      <c r="AA7" s="2"/>
      <c r="AB7" s="2"/>
      <c r="AC7" s="2"/>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row>
    <row r="8" spans="1:88" ht="33">
      <c r="A8" s="63"/>
      <c r="B8" s="235"/>
      <c r="C8" s="95" t="s">
        <v>143</v>
      </c>
      <c r="D8" s="96" t="s">
        <v>39</v>
      </c>
      <c r="E8" s="96" t="s">
        <v>152</v>
      </c>
      <c r="F8" s="104" t="s">
        <v>164</v>
      </c>
      <c r="G8" s="104" t="s">
        <v>18</v>
      </c>
      <c r="H8" s="104" t="s">
        <v>76</v>
      </c>
      <c r="I8" s="105">
        <v>50</v>
      </c>
      <c r="J8" s="104" t="s">
        <v>19</v>
      </c>
      <c r="K8" s="208">
        <f>ENERGÍA!K5/'B100'!C3</f>
        <v>40.251701391008311</v>
      </c>
      <c r="L8" s="208">
        <f>ENERGÍA!K6/'B100'!C4</f>
        <v>43.585253378187687</v>
      </c>
      <c r="M8" s="208">
        <f>ENERGÍA!K7/'B100'!C5</f>
        <v>42.663376974654042</v>
      </c>
      <c r="N8" s="208">
        <f>ENERGÍA!K8/'B100'!C6</f>
        <v>37.385187343350303</v>
      </c>
      <c r="O8" s="208">
        <f>ENERGÍA!K9/'B100'!C7</f>
        <v>37.65882488724133</v>
      </c>
      <c r="P8" s="208">
        <f>ENERGÍA!K10/'B100'!C8</f>
        <v>36.850648258929418</v>
      </c>
      <c r="Q8" s="208">
        <f>ENERGÍA!K11/'B100'!C9</f>
        <v>35.987480727051619</v>
      </c>
      <c r="R8" s="208">
        <f>ENERGÍA!K12/'B100'!C10</f>
        <v>38.526532852784364</v>
      </c>
      <c r="S8" s="208" t="e">
        <f>ENERGÍA!K13/'B100'!C11</f>
        <v>#DIV/0!</v>
      </c>
      <c r="T8" s="208" t="e">
        <f>ENERGÍA!K14/'B100'!C12</f>
        <v>#DIV/0!</v>
      </c>
      <c r="U8" s="208" t="e">
        <f>ENERGÍA!K15/'B100'!C13</f>
        <v>#DIV/0!</v>
      </c>
      <c r="V8" s="208" t="e">
        <f>ENERGÍA!K16/'B100'!C14</f>
        <v>#DIV/0!</v>
      </c>
      <c r="W8" s="208" t="e">
        <f t="shared" si="2"/>
        <v>#DIV/0!</v>
      </c>
      <c r="AA8" s="2"/>
      <c r="AB8" s="2"/>
      <c r="AC8" s="2"/>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row>
    <row r="9" spans="1:88" s="6" customFormat="1" ht="19.5" customHeight="1">
      <c r="A9" s="63"/>
      <c r="B9" s="235" t="s">
        <v>30</v>
      </c>
      <c r="C9" s="98" t="s">
        <v>28</v>
      </c>
      <c r="D9" s="118" t="s">
        <v>10</v>
      </c>
      <c r="E9" s="99" t="s">
        <v>159</v>
      </c>
      <c r="F9" s="100" t="s">
        <v>158</v>
      </c>
      <c r="G9" s="100" t="s">
        <v>18</v>
      </c>
      <c r="H9" s="100" t="s">
        <v>76</v>
      </c>
      <c r="I9" s="102">
        <v>5300</v>
      </c>
      <c r="J9" s="100" t="s">
        <v>19</v>
      </c>
      <c r="K9" s="101">
        <f>AGUA!D4</f>
        <v>3898</v>
      </c>
      <c r="L9" s="101">
        <f>AGUA!D5</f>
        <v>3373</v>
      </c>
      <c r="M9" s="101">
        <f>AGUA!D6</f>
        <v>4895</v>
      </c>
      <c r="N9" s="101">
        <f>AGUA!D7</f>
        <v>5084</v>
      </c>
      <c r="O9" s="101">
        <f>AGUA!D8</f>
        <v>5144</v>
      </c>
      <c r="P9" s="101">
        <f>AGUA!D9</f>
        <v>3890</v>
      </c>
      <c r="Q9" s="101">
        <f>AGUA!D10</f>
        <v>4477</v>
      </c>
      <c r="R9" s="101">
        <f>AGUA!D11</f>
        <v>4064</v>
      </c>
      <c r="S9" s="101">
        <f>AGUA!D12</f>
        <v>0</v>
      </c>
      <c r="T9" s="101">
        <f>AGUA!D13</f>
        <v>0</v>
      </c>
      <c r="U9" s="212">
        <f>AGUA!D14</f>
        <v>0</v>
      </c>
      <c r="V9" s="101">
        <f>AGUA!D15</f>
        <v>0</v>
      </c>
      <c r="W9" s="101">
        <f t="shared" si="2"/>
        <v>3165.909090909091</v>
      </c>
      <c r="X9" s="2"/>
      <c r="Y9" s="2"/>
      <c r="Z9" s="2"/>
      <c r="AA9" s="2"/>
      <c r="AB9" s="2"/>
      <c r="AC9" s="2"/>
    </row>
    <row r="10" spans="1:88" s="63" customFormat="1" ht="33">
      <c r="B10" s="235"/>
      <c r="C10" s="98" t="s">
        <v>140</v>
      </c>
      <c r="D10" s="118" t="s">
        <v>141</v>
      </c>
      <c r="E10" s="99" t="s">
        <v>160</v>
      </c>
      <c r="F10" s="100" t="s">
        <v>164</v>
      </c>
      <c r="G10" s="100" t="s">
        <v>18</v>
      </c>
      <c r="H10" s="100" t="s">
        <v>76</v>
      </c>
      <c r="I10" s="163">
        <v>0.5</v>
      </c>
      <c r="J10" s="100" t="s">
        <v>19</v>
      </c>
      <c r="K10" s="163">
        <f>AGUA!E4/'B100'!C3</f>
        <v>0.42877262805416244</v>
      </c>
      <c r="L10" s="101">
        <f>AGUA!E5/'B100'!C4</f>
        <v>0.45860943973448626</v>
      </c>
      <c r="M10" s="101">
        <f>AGUA!E6/'B100'!C5</f>
        <v>0.47660368199611225</v>
      </c>
      <c r="N10" s="101">
        <f>AGUA!E7/'B100'!C6</f>
        <v>0.45353361530876879</v>
      </c>
      <c r="O10" s="101">
        <f>AGUA!E8/'B100'!C7</f>
        <v>0.39161283466213537</v>
      </c>
      <c r="P10" s="101">
        <f>AGUA!E9/'B100'!C8</f>
        <v>0.37097516703970013</v>
      </c>
      <c r="Q10" s="101">
        <f>AGUA!E10/'B100'!C9</f>
        <v>0.39495971682338382</v>
      </c>
      <c r="R10" s="101">
        <f>AGUA!E11/'B100'!C10</f>
        <v>0.34456735321367121</v>
      </c>
      <c r="S10" s="101" t="e">
        <f>AGUA!E12/'B100'!C11</f>
        <v>#DIV/0!</v>
      </c>
      <c r="T10" s="101" t="e">
        <f>AGUA!E13/'B100'!C12</f>
        <v>#DIV/0!</v>
      </c>
      <c r="U10" s="101" t="e">
        <f>AGUA!E14/'B100'!C13</f>
        <v>#DIV/0!</v>
      </c>
      <c r="V10" s="101" t="e">
        <f>AGUA!E15/'B100'!C14</f>
        <v>#DIV/0!</v>
      </c>
      <c r="W10" s="101" t="e">
        <f t="shared" si="2"/>
        <v>#DIV/0!</v>
      </c>
      <c r="X10" s="2"/>
      <c r="Y10" s="2"/>
      <c r="Z10" s="2"/>
      <c r="AA10" s="2"/>
      <c r="AB10" s="2"/>
      <c r="AC10" s="2"/>
    </row>
    <row r="11" spans="1:88" s="63" customFormat="1" ht="22.5" customHeight="1">
      <c r="B11" s="235" t="s">
        <v>31</v>
      </c>
      <c r="C11" s="98" t="s">
        <v>32</v>
      </c>
      <c r="D11" s="161" t="s">
        <v>40</v>
      </c>
      <c r="E11" s="161" t="s">
        <v>101</v>
      </c>
      <c r="F11" s="104" t="s">
        <v>162</v>
      </c>
      <c r="G11" s="206" t="s">
        <v>18</v>
      </c>
      <c r="H11" s="66" t="s">
        <v>76</v>
      </c>
      <c r="I11" s="182">
        <v>150</v>
      </c>
      <c r="J11" s="66" t="s">
        <v>19</v>
      </c>
      <c r="K11" s="97">
        <f>RESIDUOS!E5</f>
        <v>45</v>
      </c>
      <c r="L11" s="97">
        <f>RESIDUOS!E6</f>
        <v>45</v>
      </c>
      <c r="M11" s="97">
        <f>RESIDUOS!E7</f>
        <v>45</v>
      </c>
      <c r="N11" s="97">
        <f>RESIDUOS!E8</f>
        <v>45</v>
      </c>
      <c r="O11" s="97">
        <f>RESIDUOS!E9</f>
        <v>45</v>
      </c>
      <c r="P11" s="97">
        <f>RESIDUOS!E10</f>
        <v>45</v>
      </c>
      <c r="Q11" s="97">
        <f>RESIDUOS!E11</f>
        <v>45</v>
      </c>
      <c r="R11" s="97">
        <f>RESIDUOS!E12</f>
        <v>45</v>
      </c>
      <c r="S11" s="97">
        <f>RESIDUOS!E13</f>
        <v>0</v>
      </c>
      <c r="T11" s="97">
        <f>RESIDUOS!E14</f>
        <v>0</v>
      </c>
      <c r="U11" s="97">
        <f>RESIDUOS!E15</f>
        <v>0</v>
      </c>
      <c r="V11" s="97">
        <f>RESIDUOS!E16</f>
        <v>0</v>
      </c>
      <c r="W11" s="97">
        <f t="shared" si="2"/>
        <v>32.727272727272727</v>
      </c>
      <c r="X11" s="164"/>
      <c r="Y11" s="164"/>
      <c r="Z11" s="164"/>
      <c r="AA11" s="164"/>
      <c r="AB11" s="164"/>
      <c r="AC11" s="164"/>
    </row>
    <row r="12" spans="1:88" s="63" customFormat="1" ht="27" customHeight="1">
      <c r="B12" s="235"/>
      <c r="C12" s="98" t="s">
        <v>66</v>
      </c>
      <c r="D12" s="161" t="s">
        <v>41</v>
      </c>
      <c r="E12" s="161" t="s">
        <v>102</v>
      </c>
      <c r="F12" s="104" t="s">
        <v>162</v>
      </c>
      <c r="G12" s="206" t="s">
        <v>18</v>
      </c>
      <c r="H12" s="66" t="s">
        <v>75</v>
      </c>
      <c r="I12" s="182">
        <v>100</v>
      </c>
      <c r="J12" s="66" t="s">
        <v>19</v>
      </c>
      <c r="K12" s="97">
        <f>RESIDUOS!D5</f>
        <v>0</v>
      </c>
      <c r="L12" s="97">
        <f>RESIDUOS!D6</f>
        <v>0</v>
      </c>
      <c r="M12" s="97">
        <f>RESIDUOS!D7</f>
        <v>0</v>
      </c>
      <c r="N12" s="97">
        <f>RESIDUOS!D8</f>
        <v>0</v>
      </c>
      <c r="O12" s="97">
        <f>RESIDUOS!D9</f>
        <v>0</v>
      </c>
      <c r="P12" s="97">
        <f>RESIDUOS!D10</f>
        <v>110</v>
      </c>
      <c r="Q12" s="97"/>
      <c r="R12" s="97">
        <f>RESIDUOS!D12</f>
        <v>150</v>
      </c>
      <c r="S12" s="97">
        <f>RESIDUOS!D13</f>
        <v>0</v>
      </c>
      <c r="T12" s="97">
        <f>RESIDUOS!D14</f>
        <v>0</v>
      </c>
      <c r="U12" s="97">
        <f>RESIDUOS!D15</f>
        <v>0</v>
      </c>
      <c r="V12" s="97">
        <f>RESIDUOS!D16</f>
        <v>0</v>
      </c>
      <c r="W12" s="97">
        <f t="shared" si="2"/>
        <v>26</v>
      </c>
      <c r="X12" s="164"/>
      <c r="Y12" s="164"/>
      <c r="Z12" s="164"/>
      <c r="AA12" s="164"/>
      <c r="AB12" s="164"/>
      <c r="AC12" s="164"/>
    </row>
    <row r="13" spans="1:88" s="160" customFormat="1" ht="33">
      <c r="B13" s="235"/>
      <c r="C13" s="98" t="s">
        <v>67</v>
      </c>
      <c r="D13" s="240" t="s">
        <v>42</v>
      </c>
      <c r="E13" s="99" t="s">
        <v>155</v>
      </c>
      <c r="F13" s="205" t="s">
        <v>162</v>
      </c>
      <c r="G13" s="162" t="s">
        <v>18</v>
      </c>
      <c r="H13" s="66" t="s">
        <v>76</v>
      </c>
      <c r="I13" s="163">
        <v>0.2</v>
      </c>
      <c r="J13" s="162" t="s">
        <v>19</v>
      </c>
      <c r="K13" s="101">
        <f>RESIDUOS!F5/'B100'!C3</f>
        <v>0.13231411520739803</v>
      </c>
      <c r="L13" s="103">
        <f>RESIDUOS!F6/'B100'!C4</f>
        <v>0.11429958344151812</v>
      </c>
      <c r="M13" s="103">
        <v>0.19</v>
      </c>
      <c r="N13" s="103">
        <f>RESIDUOS!F8/'B100'!C6</f>
        <v>0.11350300657384536</v>
      </c>
      <c r="O13" s="103">
        <f>RESIDUOS!F9/'B100'!C7</f>
        <v>0.10787350916867691</v>
      </c>
      <c r="P13" s="103">
        <f>RESIDUOS!F10/'B100'!C8</f>
        <v>9.4883562828875181E-2</v>
      </c>
      <c r="Q13" s="103">
        <f>RESIDUOS!F11/'B100'!C9</f>
        <v>0.12017830808684031</v>
      </c>
      <c r="R13" s="103">
        <f>RESIDUOS!F12/'B100'!C10</f>
        <v>0.15823160695438518</v>
      </c>
      <c r="S13" s="103" t="e">
        <f>RESIDUOS!F13/'B100'!C11</f>
        <v>#DIV/0!</v>
      </c>
      <c r="T13" s="103" t="e">
        <f>RESIDUOS!F14/'B100'!C12</f>
        <v>#DIV/0!</v>
      </c>
      <c r="U13" s="103" t="e">
        <f>RESIDUOS!F15/'B100'!C13</f>
        <v>#DIV/0!</v>
      </c>
      <c r="V13" s="103" t="e">
        <f>RESIDUOS!F16/'B100'!C14</f>
        <v>#DIV/0!</v>
      </c>
      <c r="W13" s="101" t="e">
        <f t="shared" si="2"/>
        <v>#DIV/0!</v>
      </c>
      <c r="X13" s="159"/>
      <c r="Y13" s="159"/>
      <c r="Z13" s="159"/>
      <c r="AA13" s="159"/>
      <c r="AB13" s="159"/>
      <c r="AC13" s="159"/>
    </row>
    <row r="14" spans="1:88" s="160" customFormat="1" ht="33">
      <c r="B14" s="235"/>
      <c r="C14" s="98" t="s">
        <v>68</v>
      </c>
      <c r="D14" s="240"/>
      <c r="E14" s="99" t="s">
        <v>154</v>
      </c>
      <c r="F14" s="100" t="s">
        <v>162</v>
      </c>
      <c r="G14" s="162" t="s">
        <v>18</v>
      </c>
      <c r="H14" s="162" t="s">
        <v>75</v>
      </c>
      <c r="I14" s="163">
        <v>0.1</v>
      </c>
      <c r="J14" s="162" t="s">
        <v>19</v>
      </c>
      <c r="K14" s="101">
        <f>RESIDUOS!G5/'B100'!C3</f>
        <v>1.3730710068692246E-2</v>
      </c>
      <c r="L14" s="103">
        <f>RESIDUOS!G6/'B100'!C4</f>
        <v>4.233317905241412E-2</v>
      </c>
      <c r="M14" s="103">
        <f>RESIDUOS!G7/'B100'!C5</f>
        <v>4.5309188678972642E-2</v>
      </c>
      <c r="N14" s="103">
        <f>RESIDUOS!G8/'B100'!C6</f>
        <v>1.6146370798176105E-2</v>
      </c>
      <c r="O14" s="103">
        <f>RESIDUOS!G9/'B100'!C7</f>
        <v>3.1882107053030573E-2</v>
      </c>
      <c r="P14" s="103">
        <f>RESIDUOS!G10/'B100'!C8</f>
        <v>3.3747246573156635E-2</v>
      </c>
      <c r="Q14" s="103">
        <f>RESIDUOS!G11/'B100'!C9</f>
        <v>3.2450610910512323E-2</v>
      </c>
      <c r="R14" s="103">
        <f>RESIDUOS!G12/'B100'!C10</f>
        <v>2.1846991308715379E-2</v>
      </c>
      <c r="S14" s="103" t="e">
        <f>RESIDUOS!G13/'B100'!C11</f>
        <v>#DIV/0!</v>
      </c>
      <c r="T14" s="103" t="e">
        <f>RESIDUOS!G14/'B100'!C12</f>
        <v>#DIV/0!</v>
      </c>
      <c r="U14" s="103" t="e">
        <f>RESIDUOS!G15/'B100'!C13</f>
        <v>#DIV/0!</v>
      </c>
      <c r="V14" s="103" t="e">
        <f>RESIDUOS!G16/'B100'!C14</f>
        <v>#DIV/0!</v>
      </c>
      <c r="W14" s="101" t="e">
        <f t="shared" si="2"/>
        <v>#DIV/0!</v>
      </c>
      <c r="X14" s="159"/>
      <c r="Y14" s="159"/>
      <c r="Z14" s="159"/>
      <c r="AA14" s="159"/>
      <c r="AB14" s="159"/>
      <c r="AC14" s="159"/>
    </row>
    <row r="15" spans="1:88" s="6" customFormat="1" ht="33">
      <c r="A15" s="63"/>
      <c r="B15" s="235" t="s">
        <v>115</v>
      </c>
      <c r="C15" s="98" t="s">
        <v>112</v>
      </c>
      <c r="D15" s="118" t="s">
        <v>150</v>
      </c>
      <c r="E15" s="99" t="s">
        <v>167</v>
      </c>
      <c r="F15" s="100" t="s">
        <v>163</v>
      </c>
      <c r="G15" s="100" t="s">
        <v>18</v>
      </c>
      <c r="H15" s="100" t="s">
        <v>76</v>
      </c>
      <c r="I15" s="102">
        <v>85</v>
      </c>
      <c r="J15" s="100" t="s">
        <v>19</v>
      </c>
      <c r="K15" s="101">
        <f t="shared" ref="K15:V15" si="3">SUM(K16:K17)</f>
        <v>76.675001207678378</v>
      </c>
      <c r="L15" s="103">
        <f t="shared" si="3"/>
        <v>82.860989128839634</v>
      </c>
      <c r="M15" s="103">
        <f t="shared" si="3"/>
        <v>80.831533823799191</v>
      </c>
      <c r="N15" s="103">
        <f t="shared" si="3"/>
        <v>71.184607796281114</v>
      </c>
      <c r="O15" s="103">
        <f t="shared" si="3"/>
        <v>71.042860293521073</v>
      </c>
      <c r="P15" s="103">
        <f t="shared" si="3"/>
        <v>72.246721717881584</v>
      </c>
      <c r="Q15" s="103">
        <f t="shared" si="3"/>
        <v>70.88746374908942</v>
      </c>
      <c r="R15" s="103">
        <f t="shared" si="3"/>
        <v>73.377137611440858</v>
      </c>
      <c r="S15" s="103" t="e">
        <f t="shared" si="3"/>
        <v>#DIV/0!</v>
      </c>
      <c r="T15" s="103" t="e">
        <f t="shared" si="3"/>
        <v>#DIV/0!</v>
      </c>
      <c r="U15" s="103" t="e">
        <f t="shared" si="3"/>
        <v>#DIV/0!</v>
      </c>
      <c r="V15" s="103" t="e">
        <f t="shared" si="3"/>
        <v>#DIV/0!</v>
      </c>
      <c r="W15" s="103" t="e">
        <f t="shared" si="2"/>
        <v>#DIV/0!</v>
      </c>
      <c r="X15" s="2"/>
      <c r="Y15" s="2"/>
      <c r="Z15" s="2"/>
      <c r="AA15" s="2"/>
      <c r="AB15" s="2"/>
      <c r="AC15" s="2"/>
    </row>
    <row r="16" spans="1:88" s="6" customFormat="1" ht="33">
      <c r="A16" s="63"/>
      <c r="B16" s="235"/>
      <c r="C16" s="98" t="s">
        <v>117</v>
      </c>
      <c r="D16" s="110" t="s">
        <v>148</v>
      </c>
      <c r="E16" s="96" t="s">
        <v>168</v>
      </c>
      <c r="F16" s="104" t="s">
        <v>163</v>
      </c>
      <c r="G16" s="104" t="s">
        <v>18</v>
      </c>
      <c r="H16" s="104" t="s">
        <v>76</v>
      </c>
      <c r="I16" s="105">
        <v>80</v>
      </c>
      <c r="J16" s="104" t="s">
        <v>19</v>
      </c>
      <c r="K16" s="106">
        <f>EMISIONES!I5/'B100'!C3</f>
        <v>74.063130559455303</v>
      </c>
      <c r="L16" s="106">
        <f>EMISIONES!I6/'B100'!C4</f>
        <v>80.196866215865356</v>
      </c>
      <c r="M16" s="106">
        <f>EMISIONES!I7/'B100'!C5</f>
        <v>78.500613633363443</v>
      </c>
      <c r="N16" s="106">
        <f>EMISIONES!I8/'B100'!C6</f>
        <v>68.788744711764551</v>
      </c>
      <c r="O16" s="106">
        <f>EMISIONES!I9/'B100'!C7</f>
        <v>69.292237792524048</v>
      </c>
      <c r="P16" s="106">
        <f>EMISIONES!I10/'B100'!C8</f>
        <v>67.805192796430134</v>
      </c>
      <c r="Q16" s="106">
        <f>EMISIONES!I11/'B100'!C9</f>
        <v>66.216964537774984</v>
      </c>
      <c r="R16" s="106">
        <f>EMISIONES!I12/'B100'!C10</f>
        <v>70.88882044912323</v>
      </c>
      <c r="S16" s="106" t="e">
        <f>EMISIONES!I13/'B100'!C11</f>
        <v>#DIV/0!</v>
      </c>
      <c r="T16" s="106" t="e">
        <f>EMISIONES!I14/'B100'!C12</f>
        <v>#DIV/0!</v>
      </c>
      <c r="U16" s="106" t="e">
        <f>EMISIONES!I15/'B100'!C13</f>
        <v>#DIV/0!</v>
      </c>
      <c r="V16" s="106" t="e">
        <f>EMISIONES!I16/'B100'!C14</f>
        <v>#DIV/0!</v>
      </c>
      <c r="W16" s="106" t="e">
        <f t="shared" si="2"/>
        <v>#DIV/0!</v>
      </c>
      <c r="X16" s="2"/>
      <c r="Y16" s="2"/>
      <c r="Z16" s="2"/>
      <c r="AA16" s="2"/>
      <c r="AB16" s="2"/>
      <c r="AC16" s="2"/>
    </row>
    <row r="17" spans="1:143" s="6" customFormat="1" ht="33">
      <c r="A17" s="63"/>
      <c r="B17" s="235"/>
      <c r="C17" s="98" t="s">
        <v>116</v>
      </c>
      <c r="D17" s="110" t="s">
        <v>149</v>
      </c>
      <c r="E17" s="96" t="s">
        <v>169</v>
      </c>
      <c r="F17" s="104" t="s">
        <v>163</v>
      </c>
      <c r="G17" s="104" t="s">
        <v>18</v>
      </c>
      <c r="H17" s="104" t="s">
        <v>76</v>
      </c>
      <c r="I17" s="105">
        <v>5</v>
      </c>
      <c r="J17" s="104" t="s">
        <v>19</v>
      </c>
      <c r="K17" s="106">
        <f>EMISIONES!D5/'B100'!C3</f>
        <v>2.6118706482230776</v>
      </c>
      <c r="L17" s="106">
        <f>EMISIONES!D6/'B100'!C4</f>
        <v>2.6641229129742725</v>
      </c>
      <c r="M17" s="106">
        <f>EMISIONES!D7/'B100'!C5</f>
        <v>2.3309201904357448</v>
      </c>
      <c r="N17" s="106">
        <f>EMISIONES!D8/'B100'!C6</f>
        <v>2.3958630845165629</v>
      </c>
      <c r="O17" s="106">
        <f>EMISIONES!D9/'B100'!C7</f>
        <v>1.7506225009970302</v>
      </c>
      <c r="P17" s="106">
        <f>EMISIONES!D10/'B100'!C8</f>
        <v>4.4415289214514502</v>
      </c>
      <c r="Q17" s="106">
        <f>EMISIONES!D11/'B100'!C9</f>
        <v>4.6704992113144304</v>
      </c>
      <c r="R17" s="106">
        <f>EMISIONES!D12/'B100'!C10</f>
        <v>2.4883171623176308</v>
      </c>
      <c r="S17" s="106" t="e">
        <f>EMISIONES!D13/'B100'!C11</f>
        <v>#DIV/0!</v>
      </c>
      <c r="T17" s="106" t="e">
        <f>EMISIONES!D14/'B100'!C12</f>
        <v>#DIV/0!</v>
      </c>
      <c r="U17" s="106" t="e">
        <f>EMISIONES!D15/'B100'!C13</f>
        <v>#DIV/0!</v>
      </c>
      <c r="V17" s="106" t="e">
        <f>EMISIONES!D16/'B100'!C14</f>
        <v>#DIV/0!</v>
      </c>
      <c r="W17" s="106" t="e">
        <f t="shared" si="2"/>
        <v>#DIV/0!</v>
      </c>
      <c r="X17" s="2"/>
      <c r="Y17" s="2"/>
      <c r="Z17" s="2"/>
      <c r="AA17" s="2"/>
      <c r="AB17" s="2"/>
      <c r="AC17" s="2"/>
    </row>
    <row r="18" spans="1:143" s="6" customFormat="1" ht="33">
      <c r="A18" s="63"/>
      <c r="B18" s="95" t="s">
        <v>114</v>
      </c>
      <c r="C18" s="98" t="s">
        <v>113</v>
      </c>
      <c r="D18" s="118" t="s">
        <v>78</v>
      </c>
      <c r="E18" s="99" t="s">
        <v>170</v>
      </c>
      <c r="F18" s="100" t="s">
        <v>161</v>
      </c>
      <c r="G18" s="100" t="s">
        <v>18</v>
      </c>
      <c r="H18" s="100" t="s">
        <v>76</v>
      </c>
      <c r="I18" s="163">
        <v>0.12</v>
      </c>
      <c r="J18" s="100" t="s">
        <v>19</v>
      </c>
      <c r="K18" s="101">
        <f>VERTIMIENTOS!$D3/'B100'!C3</f>
        <v>9.8652655350814036E-2</v>
      </c>
      <c r="L18" s="101">
        <f>VERTIMIENTOS!D4/'B100'!C4</f>
        <v>0.10017582380366435</v>
      </c>
      <c r="M18" s="101">
        <f>VERTIMIENTOS!D5/'B100'!C5</f>
        <v>0.12496641609460755</v>
      </c>
      <c r="N18" s="101">
        <f>VERTIMIENTOS!D6/'B100'!C6</f>
        <v>0.14303172869504313</v>
      </c>
      <c r="O18" s="211">
        <f>VERTIMIENTOS!D7/'B100'!C7</f>
        <v>0.10333687959876539</v>
      </c>
      <c r="P18" s="101">
        <f>VERTIMIENTOS!D8/'B100'!C8</f>
        <v>8.5873292539107374E-2</v>
      </c>
      <c r="Q18" s="101">
        <f>VERTIMIENTOS!D9/'B100'!C9</f>
        <v>0.10367291560965691</v>
      </c>
      <c r="R18" s="101">
        <f>VERTIMIENTOS!D10/'B100'!C10</f>
        <v>0.10882346952281079</v>
      </c>
      <c r="S18" s="101" t="e">
        <f>VERTIMIENTOS!D11/'B100'!C11</f>
        <v>#DIV/0!</v>
      </c>
      <c r="T18" s="101" t="e">
        <f>VERTIMIENTOS!D12/'B100'!C12</f>
        <v>#DIV/0!</v>
      </c>
      <c r="U18" s="101" t="e">
        <f>VERTIMIENTOS!D13/'B100'!C13</f>
        <v>#DIV/0!</v>
      </c>
      <c r="V18" s="101" t="e">
        <f>VERTIMIENTOS!D14/'B100'!C14</f>
        <v>#DIV/0!</v>
      </c>
      <c r="W18" s="101" t="e">
        <f t="shared" si="2"/>
        <v>#DIV/0!</v>
      </c>
    </row>
    <row r="19" spans="1:143" s="2" customFormat="1">
      <c r="A19" s="223"/>
      <c r="B19" s="64"/>
      <c r="C19" s="64"/>
      <c r="D19" s="64"/>
      <c r="E19" s="64"/>
      <c r="F19" s="64"/>
      <c r="G19" s="64"/>
      <c r="H19" s="64"/>
      <c r="I19" s="107"/>
      <c r="J19" s="108"/>
      <c r="K19" s="64"/>
      <c r="L19" s="64"/>
      <c r="M19" s="64"/>
      <c r="N19" s="64"/>
      <c r="O19" s="64"/>
      <c r="P19" s="64"/>
      <c r="Q19" s="64"/>
      <c r="R19" s="64"/>
      <c r="S19" s="64"/>
      <c r="T19" s="64"/>
      <c r="U19" s="64"/>
      <c r="V19" s="64"/>
    </row>
    <row r="20" spans="1:143" s="2" customFormat="1">
      <c r="A20" s="223"/>
      <c r="B20" s="165" t="s">
        <v>23</v>
      </c>
      <c r="C20" s="165" t="s">
        <v>6</v>
      </c>
      <c r="D20" s="165" t="s">
        <v>11</v>
      </c>
      <c r="E20" s="165" t="s">
        <v>12</v>
      </c>
      <c r="F20" s="165" t="s">
        <v>13</v>
      </c>
      <c r="G20" s="165" t="s">
        <v>14</v>
      </c>
      <c r="H20" s="233" t="s">
        <v>15</v>
      </c>
      <c r="I20" s="233"/>
      <c r="J20" s="165" t="s">
        <v>16</v>
      </c>
      <c r="K20" s="165" t="s">
        <v>80</v>
      </c>
      <c r="L20" s="165" t="s">
        <v>79</v>
      </c>
      <c r="M20" s="165" t="s">
        <v>81</v>
      </c>
      <c r="N20" s="165" t="s">
        <v>82</v>
      </c>
      <c r="O20" s="165" t="s">
        <v>83</v>
      </c>
      <c r="P20" s="165" t="s">
        <v>84</v>
      </c>
      <c r="Q20" s="165" t="s">
        <v>85</v>
      </c>
      <c r="R20" s="165" t="s">
        <v>86</v>
      </c>
      <c r="S20" s="165" t="s">
        <v>87</v>
      </c>
      <c r="T20" s="165" t="s">
        <v>88</v>
      </c>
      <c r="U20" s="165" t="s">
        <v>89</v>
      </c>
      <c r="V20" s="165" t="s">
        <v>90</v>
      </c>
      <c r="W20" s="210" t="s">
        <v>171</v>
      </c>
    </row>
    <row r="21" spans="1:143">
      <c r="A21" s="63"/>
      <c r="B21" s="237" t="s">
        <v>95</v>
      </c>
      <c r="C21" s="238"/>
      <c r="D21" s="238"/>
      <c r="E21" s="238"/>
      <c r="F21" s="238"/>
      <c r="G21" s="238"/>
      <c r="H21" s="238"/>
      <c r="I21" s="238"/>
      <c r="J21" s="239"/>
      <c r="K21" s="166">
        <v>0.8</v>
      </c>
      <c r="L21" s="166">
        <v>0.8</v>
      </c>
      <c r="M21" s="166">
        <v>0.8</v>
      </c>
      <c r="N21" s="166">
        <v>0.8</v>
      </c>
      <c r="O21" s="166">
        <v>0.8</v>
      </c>
      <c r="P21" s="166">
        <v>0.8</v>
      </c>
      <c r="Q21" s="166">
        <v>0.8</v>
      </c>
      <c r="R21" s="166">
        <v>0.8</v>
      </c>
      <c r="S21" s="166">
        <v>0.8</v>
      </c>
      <c r="T21" s="166">
        <v>0.8</v>
      </c>
      <c r="U21" s="166">
        <v>0.8</v>
      </c>
      <c r="V21" s="166">
        <v>0.8</v>
      </c>
      <c r="W21" s="166">
        <v>0.7</v>
      </c>
      <c r="AA21" s="2"/>
      <c r="AB21" s="2"/>
      <c r="AC21" s="2"/>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row>
    <row r="22" spans="1:143" ht="40.5" customHeight="1">
      <c r="A22" s="63"/>
      <c r="B22" s="234" t="s">
        <v>27</v>
      </c>
      <c r="C22" s="234"/>
      <c r="D22" s="167" t="s">
        <v>25</v>
      </c>
      <c r="E22" s="168"/>
      <c r="F22" s="169" t="s">
        <v>94</v>
      </c>
      <c r="G22" s="169" t="s">
        <v>18</v>
      </c>
      <c r="H22" s="169" t="s">
        <v>75</v>
      </c>
      <c r="I22" s="170">
        <v>0.8</v>
      </c>
      <c r="J22" s="169" t="s">
        <v>19</v>
      </c>
      <c r="K22" s="171">
        <f>4/4</f>
        <v>1</v>
      </c>
      <c r="L22" s="171">
        <f>4/4</f>
        <v>1</v>
      </c>
      <c r="M22" s="171">
        <f>3/4</f>
        <v>0.75</v>
      </c>
      <c r="N22" s="171">
        <f>4/4</f>
        <v>1</v>
      </c>
      <c r="O22" s="171">
        <f>4/4</f>
        <v>1</v>
      </c>
      <c r="P22" s="171">
        <f>4/4</f>
        <v>1</v>
      </c>
      <c r="Q22" s="171">
        <f>4/4</f>
        <v>1</v>
      </c>
      <c r="R22" s="171">
        <f>4/4</f>
        <v>1</v>
      </c>
      <c r="S22" s="171"/>
      <c r="T22" s="171"/>
      <c r="U22" s="171"/>
      <c r="V22" s="171"/>
      <c r="W22" s="166">
        <f>AVERAGE(K22:V22)</f>
        <v>0.96875</v>
      </c>
      <c r="X22" s="6"/>
      <c r="Y22" s="6"/>
      <c r="Z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row>
    <row r="23" spans="1:143" s="6" customFormat="1" ht="33">
      <c r="A23" s="63"/>
      <c r="B23" s="235" t="s">
        <v>33</v>
      </c>
      <c r="C23" s="95" t="s">
        <v>8</v>
      </c>
      <c r="D23" s="118" t="s">
        <v>34</v>
      </c>
      <c r="E23" s="118" t="s">
        <v>48</v>
      </c>
      <c r="F23" s="100" t="s">
        <v>20</v>
      </c>
      <c r="G23" s="100" t="s">
        <v>18</v>
      </c>
      <c r="H23" s="100" t="s">
        <v>77</v>
      </c>
      <c r="I23" s="109" t="s">
        <v>21</v>
      </c>
      <c r="J23" s="100" t="s">
        <v>19</v>
      </c>
      <c r="K23" s="113">
        <v>0</v>
      </c>
      <c r="L23" s="113">
        <v>0</v>
      </c>
      <c r="M23" s="113">
        <v>0</v>
      </c>
      <c r="N23" s="113">
        <v>0</v>
      </c>
      <c r="O23" s="113">
        <v>0</v>
      </c>
      <c r="P23" s="113">
        <v>0</v>
      </c>
      <c r="Q23" s="113">
        <v>0</v>
      </c>
      <c r="R23" s="113">
        <v>0</v>
      </c>
      <c r="S23" s="113"/>
      <c r="T23" s="113"/>
      <c r="U23" s="113"/>
      <c r="V23" s="113"/>
      <c r="W23" s="180">
        <f>AVERAGE(K23:U23)</f>
        <v>0</v>
      </c>
    </row>
    <row r="24" spans="1:143" s="6" customFormat="1" ht="33">
      <c r="A24" s="63"/>
      <c r="B24" s="235"/>
      <c r="C24" s="95" t="s">
        <v>9</v>
      </c>
      <c r="D24" s="110" t="s">
        <v>49</v>
      </c>
      <c r="E24" s="110" t="s">
        <v>43</v>
      </c>
      <c r="F24" s="104" t="s">
        <v>20</v>
      </c>
      <c r="G24" s="104" t="s">
        <v>18</v>
      </c>
      <c r="H24" s="104" t="s">
        <v>77</v>
      </c>
      <c r="I24" s="111" t="s">
        <v>21</v>
      </c>
      <c r="J24" s="104" t="s">
        <v>19</v>
      </c>
      <c r="K24" s="112">
        <v>0</v>
      </c>
      <c r="L24" s="112">
        <v>0</v>
      </c>
      <c r="M24" s="112">
        <v>0</v>
      </c>
      <c r="N24" s="112">
        <v>0</v>
      </c>
      <c r="O24" s="112">
        <v>0</v>
      </c>
      <c r="P24" s="112">
        <v>0</v>
      </c>
      <c r="Q24" s="112">
        <v>0</v>
      </c>
      <c r="R24" s="113">
        <v>0</v>
      </c>
      <c r="S24" s="112"/>
      <c r="T24" s="112"/>
      <c r="U24" s="112"/>
      <c r="V24" s="112"/>
      <c r="W24" s="180">
        <f>AVERAGE(K24:U24)</f>
        <v>0</v>
      </c>
    </row>
    <row r="25" spans="1:143" s="6" customFormat="1">
      <c r="A25" s="63"/>
      <c r="B25" s="235"/>
      <c r="C25" s="95" t="s">
        <v>69</v>
      </c>
      <c r="D25" s="110" t="s">
        <v>50</v>
      </c>
      <c r="E25" s="110" t="s">
        <v>44</v>
      </c>
      <c r="F25" s="104" t="s">
        <v>20</v>
      </c>
      <c r="G25" s="104" t="s">
        <v>18</v>
      </c>
      <c r="H25" s="104" t="s">
        <v>77</v>
      </c>
      <c r="I25" s="111" t="s">
        <v>21</v>
      </c>
      <c r="J25" s="104" t="s">
        <v>19</v>
      </c>
      <c r="K25" s="112">
        <v>0</v>
      </c>
      <c r="L25" s="112">
        <v>0</v>
      </c>
      <c r="M25" s="112">
        <v>0</v>
      </c>
      <c r="N25" s="112">
        <v>0</v>
      </c>
      <c r="O25" s="112">
        <v>0</v>
      </c>
      <c r="P25" s="112">
        <v>0</v>
      </c>
      <c r="Q25" s="112">
        <v>0</v>
      </c>
      <c r="R25" s="113">
        <v>0</v>
      </c>
      <c r="S25" s="112"/>
      <c r="T25" s="112"/>
      <c r="U25" s="112"/>
      <c r="V25" s="112"/>
      <c r="W25" s="180">
        <f t="shared" ref="W25:W30" si="4">AVERAGE(K25:U25)</f>
        <v>0</v>
      </c>
    </row>
    <row r="26" spans="1:143" s="6" customFormat="1">
      <c r="A26" s="63"/>
      <c r="B26" s="235"/>
      <c r="C26" s="95" t="s">
        <v>70</v>
      </c>
      <c r="D26" s="110" t="s">
        <v>51</v>
      </c>
      <c r="E26" s="110" t="s">
        <v>45</v>
      </c>
      <c r="F26" s="104" t="s">
        <v>20</v>
      </c>
      <c r="G26" s="104" t="s">
        <v>18</v>
      </c>
      <c r="H26" s="104" t="s">
        <v>77</v>
      </c>
      <c r="I26" s="111" t="s">
        <v>21</v>
      </c>
      <c r="J26" s="104" t="s">
        <v>19</v>
      </c>
      <c r="K26" s="112">
        <v>0</v>
      </c>
      <c r="L26" s="112">
        <v>0</v>
      </c>
      <c r="M26" s="112">
        <v>0</v>
      </c>
      <c r="N26" s="112">
        <v>0</v>
      </c>
      <c r="O26" s="112">
        <v>0</v>
      </c>
      <c r="P26" s="112">
        <v>0</v>
      </c>
      <c r="Q26" s="112">
        <v>0</v>
      </c>
      <c r="R26" s="113">
        <v>0</v>
      </c>
      <c r="S26" s="112"/>
      <c r="T26" s="112"/>
      <c r="U26" s="112"/>
      <c r="V26" s="112"/>
      <c r="W26" s="180">
        <f t="shared" si="4"/>
        <v>0</v>
      </c>
    </row>
    <row r="27" spans="1:143" s="6" customFormat="1" ht="33">
      <c r="A27" s="63"/>
      <c r="B27" s="235"/>
      <c r="C27" s="95" t="s">
        <v>71</v>
      </c>
      <c r="D27" s="110" t="s">
        <v>46</v>
      </c>
      <c r="E27" s="110" t="s">
        <v>47</v>
      </c>
      <c r="F27" s="104" t="s">
        <v>20</v>
      </c>
      <c r="G27" s="104" t="s">
        <v>18</v>
      </c>
      <c r="H27" s="104" t="s">
        <v>77</v>
      </c>
      <c r="I27" s="111" t="s">
        <v>21</v>
      </c>
      <c r="J27" s="104" t="s">
        <v>19</v>
      </c>
      <c r="K27" s="112">
        <v>0</v>
      </c>
      <c r="L27" s="112">
        <v>0</v>
      </c>
      <c r="M27" s="112">
        <v>0</v>
      </c>
      <c r="N27" s="112">
        <v>0</v>
      </c>
      <c r="O27" s="112">
        <v>0</v>
      </c>
      <c r="P27" s="112">
        <v>0</v>
      </c>
      <c r="Q27" s="112">
        <v>0</v>
      </c>
      <c r="R27" s="113">
        <v>0</v>
      </c>
      <c r="S27" s="112"/>
      <c r="T27" s="112"/>
      <c r="U27" s="112"/>
      <c r="V27" s="112"/>
      <c r="W27" s="180">
        <f t="shared" si="4"/>
        <v>0</v>
      </c>
    </row>
    <row r="28" spans="1:143" s="6" customFormat="1" ht="33.75" customHeight="1">
      <c r="A28" s="63"/>
      <c r="B28" s="235"/>
      <c r="C28" s="95" t="s">
        <v>72</v>
      </c>
      <c r="D28" s="236" t="s">
        <v>35</v>
      </c>
      <c r="E28" s="118" t="s">
        <v>52</v>
      </c>
      <c r="F28" s="100" t="s">
        <v>20</v>
      </c>
      <c r="G28" s="100" t="s">
        <v>18</v>
      </c>
      <c r="H28" s="100" t="s">
        <v>77</v>
      </c>
      <c r="I28" s="109" t="s">
        <v>21</v>
      </c>
      <c r="J28" s="100" t="s">
        <v>19</v>
      </c>
      <c r="K28" s="113">
        <v>0</v>
      </c>
      <c r="L28" s="113">
        <v>0</v>
      </c>
      <c r="M28" s="113">
        <v>0</v>
      </c>
      <c r="N28" s="113">
        <v>0</v>
      </c>
      <c r="O28" s="113">
        <v>0</v>
      </c>
      <c r="P28" s="113">
        <v>0</v>
      </c>
      <c r="Q28" s="113">
        <v>0</v>
      </c>
      <c r="R28" s="113">
        <v>0</v>
      </c>
      <c r="S28" s="113"/>
      <c r="T28" s="113"/>
      <c r="U28" s="113"/>
      <c r="V28" s="113"/>
      <c r="W28" s="180">
        <f t="shared" si="4"/>
        <v>0</v>
      </c>
    </row>
    <row r="29" spans="1:143" s="6" customFormat="1" ht="33">
      <c r="A29" s="63"/>
      <c r="B29" s="235"/>
      <c r="C29" s="95" t="s">
        <v>73</v>
      </c>
      <c r="D29" s="236"/>
      <c r="E29" s="118" t="s">
        <v>53</v>
      </c>
      <c r="F29" s="100" t="s">
        <v>20</v>
      </c>
      <c r="G29" s="100" t="s">
        <v>18</v>
      </c>
      <c r="H29" s="100" t="s">
        <v>77</v>
      </c>
      <c r="I29" s="109" t="s">
        <v>21</v>
      </c>
      <c r="J29" s="100" t="s">
        <v>19</v>
      </c>
      <c r="K29" s="113">
        <v>0</v>
      </c>
      <c r="L29" s="113">
        <v>0</v>
      </c>
      <c r="M29" s="113">
        <v>0</v>
      </c>
      <c r="N29" s="113">
        <v>0</v>
      </c>
      <c r="O29" s="113">
        <v>0</v>
      </c>
      <c r="P29" s="113">
        <v>0</v>
      </c>
      <c r="Q29" s="113">
        <v>0</v>
      </c>
      <c r="R29" s="113">
        <v>0</v>
      </c>
      <c r="S29" s="113"/>
      <c r="T29" s="113"/>
      <c r="U29" s="113"/>
      <c r="V29" s="113"/>
      <c r="W29" s="180">
        <f>AVERAGE(K29:U29)</f>
        <v>0</v>
      </c>
    </row>
    <row r="30" spans="1:143" s="11" customFormat="1" ht="33">
      <c r="B30" s="172" t="s">
        <v>64</v>
      </c>
      <c r="C30" s="172" t="s">
        <v>74</v>
      </c>
      <c r="D30" s="173" t="s">
        <v>36</v>
      </c>
      <c r="E30" s="173" t="s">
        <v>37</v>
      </c>
      <c r="F30" s="174" t="s">
        <v>17</v>
      </c>
      <c r="G30" s="205" t="s">
        <v>18</v>
      </c>
      <c r="H30" s="174" t="s">
        <v>77</v>
      </c>
      <c r="I30" s="175" t="s">
        <v>22</v>
      </c>
      <c r="J30" s="174" t="s">
        <v>19</v>
      </c>
      <c r="K30" s="213">
        <v>1</v>
      </c>
      <c r="L30" s="213">
        <v>1</v>
      </c>
      <c r="M30" s="213">
        <v>0</v>
      </c>
      <c r="N30" s="213">
        <v>1</v>
      </c>
      <c r="O30" s="213">
        <v>1</v>
      </c>
      <c r="P30" s="213">
        <v>1</v>
      </c>
      <c r="Q30" s="213">
        <v>1</v>
      </c>
      <c r="R30" s="213">
        <v>1</v>
      </c>
      <c r="S30" s="213"/>
      <c r="T30" s="213"/>
      <c r="U30" s="215"/>
      <c r="V30" s="113">
        <v>0</v>
      </c>
      <c r="W30" s="214">
        <f t="shared" si="4"/>
        <v>0.875</v>
      </c>
    </row>
    <row r="31" spans="1:143">
      <c r="A31" s="63"/>
      <c r="B31" s="3"/>
      <c r="C31" s="7"/>
      <c r="D31" s="2"/>
      <c r="E31" s="2"/>
      <c r="F31" s="2"/>
      <c r="G31" s="2"/>
      <c r="H31" s="2"/>
      <c r="I31" s="18"/>
      <c r="J31" s="2"/>
      <c r="K31" s="2"/>
      <c r="L31" s="2"/>
      <c r="M31" s="2"/>
      <c r="N31" s="2"/>
      <c r="O31" s="2"/>
      <c r="P31" s="2"/>
      <c r="Q31" s="2"/>
      <c r="R31" s="2"/>
      <c r="S31" s="2"/>
      <c r="T31" s="2"/>
      <c r="U31" s="2"/>
      <c r="V31" s="2"/>
      <c r="AA31" s="2"/>
      <c r="AB31" s="2"/>
      <c r="AC31" s="2"/>
      <c r="AD31" s="2"/>
      <c r="AE31" s="2"/>
      <c r="AF31" s="2"/>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row>
    <row r="32" spans="1:143">
      <c r="B32" s="3"/>
      <c r="C32" s="7"/>
      <c r="D32" s="2"/>
      <c r="E32" s="2"/>
      <c r="F32" s="2"/>
      <c r="G32" s="2"/>
      <c r="H32" s="2"/>
      <c r="I32" s="18"/>
      <c r="J32" s="2"/>
      <c r="K32" s="2"/>
      <c r="L32" s="2"/>
      <c r="M32" s="2"/>
      <c r="N32" s="2"/>
      <c r="O32" s="2"/>
      <c r="P32" s="2"/>
      <c r="Q32" s="2"/>
      <c r="R32" s="2"/>
      <c r="S32" s="2"/>
      <c r="T32" s="2"/>
      <c r="U32" s="2"/>
      <c r="V32" s="2"/>
      <c r="AA32" s="8"/>
      <c r="AB32" s="8"/>
      <c r="AC32" s="8"/>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row>
    <row r="33" spans="2:143">
      <c r="B33" s="3"/>
      <c r="C33" s="7"/>
      <c r="D33" s="2"/>
      <c r="E33" s="2"/>
      <c r="F33" s="2"/>
      <c r="G33" s="2"/>
      <c r="H33" s="2"/>
      <c r="I33" s="18"/>
      <c r="J33" s="2"/>
      <c r="K33" s="2"/>
      <c r="L33" s="2"/>
      <c r="M33" s="2"/>
      <c r="N33" s="2"/>
      <c r="O33" s="2"/>
      <c r="P33" s="2"/>
      <c r="Q33" s="2"/>
      <c r="R33" s="2"/>
      <c r="S33" s="2"/>
      <c r="T33" s="2"/>
      <c r="U33" s="2"/>
      <c r="V33" s="2"/>
      <c r="AA33" s="8"/>
      <c r="AB33" s="8"/>
      <c r="AC33" s="8"/>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row>
    <row r="34" spans="2:143">
      <c r="B34" s="3"/>
      <c r="C34" s="7"/>
      <c r="D34" s="2"/>
      <c r="E34" s="2"/>
      <c r="F34" s="2"/>
      <c r="G34" s="2"/>
      <c r="H34" s="2"/>
      <c r="I34" s="18"/>
      <c r="J34" s="2"/>
      <c r="K34" s="2"/>
      <c r="L34" s="2"/>
      <c r="M34" s="2"/>
      <c r="N34" s="2"/>
      <c r="O34" s="2"/>
      <c r="P34" s="2"/>
      <c r="Q34" s="2"/>
      <c r="R34" s="2"/>
      <c r="S34" s="2"/>
      <c r="T34" s="2"/>
      <c r="U34" s="2"/>
      <c r="V34" s="2"/>
      <c r="AA34" s="8"/>
      <c r="AB34" s="8"/>
      <c r="AC34" s="8"/>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row>
    <row r="35" spans="2:143">
      <c r="B35" s="3"/>
      <c r="C35" s="7"/>
      <c r="D35" s="2"/>
      <c r="E35" s="2"/>
      <c r="F35" s="2"/>
      <c r="G35" s="2"/>
      <c r="H35" s="2"/>
      <c r="I35" s="18"/>
      <c r="J35" s="2"/>
      <c r="K35" s="2"/>
      <c r="L35" s="2"/>
      <c r="M35" s="2"/>
      <c r="N35" s="2"/>
      <c r="O35" s="2"/>
      <c r="P35" s="2"/>
      <c r="Q35" s="2"/>
      <c r="R35" s="2"/>
      <c r="S35" s="2"/>
      <c r="T35" s="2"/>
      <c r="U35" s="2"/>
      <c r="V35" s="2"/>
      <c r="AA35" s="8"/>
      <c r="AB35" s="8"/>
      <c r="AC35" s="8"/>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row>
    <row r="36" spans="2:143">
      <c r="B36" s="3"/>
      <c r="C36" s="7"/>
      <c r="D36" s="2"/>
      <c r="E36" s="2"/>
      <c r="F36" s="2"/>
      <c r="G36" s="2"/>
      <c r="H36" s="2"/>
      <c r="I36" s="18"/>
      <c r="J36" s="2"/>
      <c r="K36" s="2"/>
      <c r="L36" s="2"/>
      <c r="M36" s="2"/>
      <c r="N36" s="2"/>
      <c r="O36" s="2"/>
      <c r="P36" s="2"/>
      <c r="Q36" s="2"/>
      <c r="R36" s="2"/>
      <c r="S36" s="2"/>
      <c r="T36" s="2"/>
      <c r="U36" s="2"/>
      <c r="V36" s="2"/>
      <c r="AA36" s="8"/>
      <c r="AB36" s="8"/>
      <c r="AC36" s="8"/>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row>
    <row r="37" spans="2:143">
      <c r="B37" s="3"/>
      <c r="C37" s="7"/>
      <c r="D37" s="2"/>
      <c r="E37" s="2"/>
      <c r="F37" s="2"/>
      <c r="G37" s="2"/>
      <c r="H37" s="2"/>
      <c r="I37" s="18"/>
      <c r="J37" s="2"/>
      <c r="K37" s="2"/>
      <c r="L37" s="2"/>
      <c r="M37" s="2"/>
      <c r="N37" s="2"/>
      <c r="O37" s="2"/>
      <c r="P37" s="2"/>
      <c r="Q37" s="2"/>
      <c r="R37" s="2"/>
      <c r="S37" s="2"/>
      <c r="T37" s="2"/>
      <c r="U37" s="2"/>
      <c r="V37" s="2"/>
      <c r="AA37" s="8"/>
      <c r="AB37" s="8"/>
      <c r="AC37" s="8"/>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row>
    <row r="38" spans="2:143">
      <c r="B38" s="3"/>
      <c r="C38" s="7"/>
      <c r="D38" s="2"/>
      <c r="E38" s="2"/>
      <c r="F38" s="2"/>
      <c r="G38" s="2"/>
      <c r="H38" s="2"/>
      <c r="I38" s="18"/>
      <c r="J38" s="2"/>
      <c r="K38" s="2"/>
      <c r="L38" s="2"/>
      <c r="M38" s="2"/>
      <c r="N38" s="2"/>
      <c r="O38" s="2"/>
      <c r="P38" s="2"/>
      <c r="Q38" s="2"/>
      <c r="R38" s="2"/>
      <c r="S38" s="2"/>
      <c r="T38" s="2"/>
      <c r="U38" s="2"/>
      <c r="V38" s="2"/>
      <c r="AA38" s="8"/>
      <c r="AB38" s="8"/>
      <c r="AC38" s="8"/>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row>
    <row r="39" spans="2:143">
      <c r="B39" s="3"/>
      <c r="C39" s="7"/>
      <c r="D39" s="2"/>
      <c r="E39" s="2"/>
      <c r="F39" s="2"/>
      <c r="G39" s="2"/>
      <c r="H39" s="2"/>
      <c r="I39" s="18"/>
      <c r="J39" s="2"/>
      <c r="K39" s="2"/>
      <c r="L39" s="2"/>
      <c r="M39" s="2"/>
      <c r="N39" s="2"/>
      <c r="O39" s="2"/>
      <c r="P39" s="2"/>
      <c r="Q39" s="2"/>
      <c r="R39" s="2"/>
      <c r="S39" s="2"/>
      <c r="T39" s="2"/>
      <c r="U39" s="2"/>
      <c r="V39" s="2"/>
      <c r="AA39" s="8"/>
      <c r="AB39" s="8"/>
      <c r="AC39" s="8"/>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row>
    <row r="40" spans="2:143">
      <c r="B40" s="3"/>
      <c r="C40" s="7"/>
      <c r="D40" s="2"/>
      <c r="E40" s="2"/>
      <c r="F40" s="2"/>
      <c r="G40" s="2"/>
      <c r="H40" s="2"/>
      <c r="I40" s="18"/>
      <c r="J40" s="2"/>
      <c r="K40" s="2"/>
      <c r="L40" s="2"/>
      <c r="M40" s="2"/>
      <c r="N40" s="2"/>
      <c r="O40" s="2"/>
      <c r="P40" s="2"/>
      <c r="Q40" s="2"/>
      <c r="R40" s="2"/>
      <c r="S40" s="2"/>
      <c r="T40" s="2"/>
      <c r="U40" s="2"/>
      <c r="V40" s="2"/>
      <c r="AA40" s="8"/>
      <c r="AB40" s="8"/>
      <c r="AC40" s="8"/>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row>
    <row r="41" spans="2:143">
      <c r="B41" s="3"/>
      <c r="C41" s="7"/>
      <c r="D41" s="2"/>
      <c r="E41" s="2"/>
      <c r="F41" s="2"/>
      <c r="G41" s="2"/>
      <c r="H41" s="2"/>
      <c r="I41" s="18"/>
      <c r="J41" s="2"/>
      <c r="K41" s="2"/>
      <c r="L41" s="2"/>
      <c r="M41" s="2"/>
      <c r="N41" s="2"/>
      <c r="O41" s="2"/>
      <c r="P41" s="2"/>
      <c r="Q41" s="2"/>
      <c r="R41" s="2"/>
      <c r="S41" s="2"/>
      <c r="T41" s="2"/>
      <c r="U41" s="2"/>
      <c r="V41" s="2"/>
      <c r="AA41" s="8"/>
      <c r="AB41" s="8"/>
      <c r="AC41" s="8"/>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row>
    <row r="42" spans="2:143">
      <c r="B42" s="3"/>
      <c r="C42" s="7"/>
      <c r="D42" s="2"/>
      <c r="E42" s="2"/>
      <c r="F42" s="2"/>
      <c r="G42" s="2"/>
      <c r="H42" s="2"/>
      <c r="I42" s="18"/>
      <c r="J42" s="2"/>
      <c r="K42" s="2"/>
      <c r="L42" s="2"/>
      <c r="M42" s="2"/>
      <c r="N42" s="2"/>
      <c r="O42" s="2"/>
      <c r="P42" s="2"/>
      <c r="Q42" s="2"/>
      <c r="R42" s="2"/>
      <c r="S42" s="2"/>
      <c r="T42" s="2"/>
      <c r="U42" s="2"/>
      <c r="V42" s="2"/>
      <c r="AA42" s="8"/>
      <c r="AB42" s="8"/>
      <c r="AC42" s="8"/>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row>
    <row r="43" spans="2:143">
      <c r="B43" s="3"/>
      <c r="C43" s="7"/>
      <c r="D43" s="2"/>
      <c r="E43" s="2"/>
      <c r="F43" s="2"/>
      <c r="G43" s="2"/>
      <c r="H43" s="2"/>
      <c r="I43" s="18"/>
      <c r="J43" s="2"/>
      <c r="K43" s="2"/>
      <c r="L43" s="2"/>
      <c r="M43" s="2"/>
      <c r="N43" s="2"/>
      <c r="O43" s="2"/>
      <c r="P43" s="2"/>
      <c r="Q43" s="2"/>
      <c r="R43" s="2"/>
      <c r="S43" s="2"/>
      <c r="T43" s="2"/>
      <c r="U43" s="2"/>
      <c r="V43" s="2"/>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row>
    <row r="44" spans="2:143">
      <c r="B44" s="3"/>
      <c r="C44" s="7"/>
      <c r="D44" s="2"/>
      <c r="E44" s="2"/>
      <c r="F44" s="2"/>
      <c r="G44" s="2"/>
      <c r="H44" s="2"/>
      <c r="I44" s="18"/>
      <c r="J44" s="2"/>
      <c r="K44" s="2"/>
      <c r="L44" s="2"/>
      <c r="M44" s="2"/>
      <c r="N44" s="2"/>
      <c r="O44" s="2"/>
      <c r="P44" s="2"/>
      <c r="Q44" s="2"/>
      <c r="R44" s="2"/>
      <c r="S44" s="2"/>
      <c r="T44" s="2"/>
      <c r="U44" s="2"/>
      <c r="V44" s="2"/>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row>
    <row r="45" spans="2:143">
      <c r="B45" s="3"/>
      <c r="C45" s="7"/>
      <c r="D45" s="2"/>
      <c r="E45" s="2"/>
      <c r="F45" s="2"/>
      <c r="G45" s="2"/>
      <c r="H45" s="2"/>
      <c r="I45" s="18"/>
      <c r="J45" s="2"/>
      <c r="K45" s="2"/>
      <c r="L45" s="2"/>
      <c r="M45" s="2"/>
      <c r="N45" s="2"/>
      <c r="O45" s="2"/>
      <c r="P45" s="2"/>
      <c r="Q45" s="2"/>
      <c r="R45" s="2"/>
      <c r="S45" s="2"/>
      <c r="T45" s="2"/>
      <c r="U45" s="2"/>
      <c r="V45" s="2"/>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row>
    <row r="46" spans="2:143">
      <c r="B46" s="3"/>
      <c r="C46" s="7"/>
      <c r="D46" s="2"/>
      <c r="E46" s="2"/>
      <c r="F46" s="2"/>
      <c r="G46" s="2"/>
      <c r="H46" s="2"/>
      <c r="I46" s="18"/>
      <c r="J46" s="2"/>
      <c r="K46" s="2"/>
      <c r="L46" s="2"/>
      <c r="M46" s="2"/>
      <c r="N46" s="2"/>
      <c r="O46" s="2"/>
      <c r="P46" s="2"/>
      <c r="Q46" s="2"/>
      <c r="R46" s="2"/>
      <c r="S46" s="2"/>
      <c r="T46" s="2"/>
      <c r="U46" s="2"/>
      <c r="V46" s="2"/>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row>
    <row r="47" spans="2:143">
      <c r="B47" s="3"/>
      <c r="C47" s="7"/>
      <c r="D47" s="2"/>
      <c r="E47" s="2"/>
      <c r="F47" s="2"/>
      <c r="G47" s="2"/>
      <c r="H47" s="2"/>
      <c r="I47" s="18"/>
      <c r="J47" s="2"/>
      <c r="K47" s="2"/>
      <c r="L47" s="2"/>
      <c r="M47" s="2"/>
      <c r="N47" s="2"/>
      <c r="O47" s="2"/>
      <c r="P47" s="2"/>
      <c r="Q47" s="2"/>
      <c r="R47" s="2"/>
      <c r="S47" s="2"/>
      <c r="T47" s="2"/>
      <c r="U47" s="2"/>
      <c r="V47" s="2"/>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row>
    <row r="48" spans="2:143">
      <c r="B48" s="3"/>
      <c r="C48" s="7"/>
      <c r="D48" s="2"/>
      <c r="E48" s="2"/>
      <c r="F48" s="2"/>
      <c r="G48" s="2"/>
      <c r="H48" s="2"/>
      <c r="I48" s="18"/>
      <c r="J48" s="2"/>
      <c r="K48" s="2"/>
      <c r="L48" s="2"/>
      <c r="M48" s="2"/>
      <c r="N48" s="2"/>
      <c r="O48" s="2"/>
      <c r="P48" s="2"/>
      <c r="Q48" s="2"/>
      <c r="R48" s="2"/>
      <c r="S48" s="2"/>
      <c r="T48" s="2"/>
      <c r="U48" s="2"/>
      <c r="V48" s="2"/>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row>
    <row r="49" spans="2:143">
      <c r="B49" s="3"/>
      <c r="C49" s="7"/>
      <c r="D49" s="2"/>
      <c r="E49" s="2"/>
      <c r="F49" s="2"/>
      <c r="G49" s="2"/>
      <c r="H49" s="2"/>
      <c r="I49" s="18"/>
      <c r="J49" s="2"/>
      <c r="K49" s="2"/>
      <c r="L49" s="2"/>
      <c r="M49" s="2"/>
      <c r="N49" s="2"/>
      <c r="O49" s="2"/>
      <c r="P49" s="2"/>
      <c r="Q49" s="2"/>
      <c r="R49" s="2"/>
      <c r="S49" s="2"/>
      <c r="T49" s="2"/>
      <c r="U49" s="2"/>
      <c r="V49" s="2"/>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row>
    <row r="50" spans="2:143">
      <c r="B50" s="3"/>
      <c r="C50" s="7"/>
      <c r="D50" s="2"/>
      <c r="E50" s="2"/>
      <c r="F50" s="2"/>
      <c r="G50" s="2"/>
      <c r="H50" s="2"/>
      <c r="I50" s="18"/>
      <c r="J50" s="2"/>
      <c r="K50" s="2"/>
      <c r="L50" s="2"/>
      <c r="M50" s="2"/>
      <c r="N50" s="2"/>
      <c r="O50" s="2"/>
      <c r="P50" s="2"/>
      <c r="Q50" s="2"/>
      <c r="R50" s="2"/>
      <c r="S50" s="2"/>
      <c r="T50" s="2"/>
      <c r="U50" s="2"/>
      <c r="V50" s="2"/>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row>
    <row r="51" spans="2:143">
      <c r="B51" s="3"/>
      <c r="C51" s="7"/>
      <c r="D51" s="2"/>
      <c r="E51" s="2"/>
      <c r="F51" s="2"/>
      <c r="G51" s="2"/>
      <c r="H51" s="2"/>
      <c r="I51" s="18"/>
      <c r="J51" s="2"/>
      <c r="K51" s="2"/>
      <c r="L51" s="2"/>
      <c r="M51" s="2"/>
      <c r="N51" s="2"/>
      <c r="O51" s="2"/>
      <c r="P51" s="2"/>
      <c r="Q51" s="2"/>
      <c r="R51" s="2"/>
      <c r="S51" s="2"/>
      <c r="T51" s="2"/>
      <c r="U51" s="2"/>
      <c r="V51" s="2"/>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row>
    <row r="52" spans="2:143">
      <c r="B52" s="3"/>
      <c r="C52" s="7"/>
      <c r="D52" s="2"/>
      <c r="E52" s="2"/>
      <c r="F52" s="2"/>
      <c r="G52" s="2"/>
      <c r="H52" s="2"/>
      <c r="I52" s="18"/>
      <c r="J52" s="2"/>
      <c r="K52" s="2"/>
      <c r="L52" s="2"/>
      <c r="M52" s="2"/>
      <c r="N52" s="2"/>
      <c r="O52" s="2"/>
      <c r="P52" s="2"/>
      <c r="Q52" s="2"/>
      <c r="R52" s="2"/>
      <c r="S52" s="2"/>
      <c r="T52" s="2"/>
      <c r="U52" s="2"/>
      <c r="V52" s="2"/>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row>
    <row r="53" spans="2:143">
      <c r="B53" s="3"/>
      <c r="C53" s="7"/>
      <c r="D53" s="2"/>
      <c r="E53" s="2"/>
      <c r="F53" s="2"/>
      <c r="G53" s="2"/>
      <c r="H53" s="2"/>
      <c r="I53" s="18"/>
      <c r="J53" s="2"/>
      <c r="K53" s="2"/>
      <c r="L53" s="2"/>
      <c r="M53" s="2"/>
      <c r="N53" s="2"/>
      <c r="O53" s="2"/>
      <c r="P53" s="2"/>
      <c r="Q53" s="2"/>
      <c r="R53" s="2"/>
      <c r="S53" s="2"/>
      <c r="T53" s="2"/>
      <c r="U53" s="2"/>
      <c r="V53" s="2"/>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row>
    <row r="54" spans="2:143">
      <c r="B54" s="3"/>
      <c r="C54" s="7"/>
      <c r="D54" s="2"/>
      <c r="E54" s="2"/>
      <c r="F54" s="2"/>
      <c r="G54" s="2"/>
      <c r="H54" s="2"/>
      <c r="I54" s="18"/>
      <c r="J54" s="2"/>
      <c r="K54" s="2"/>
      <c r="L54" s="2"/>
      <c r="M54" s="2"/>
      <c r="N54" s="2"/>
      <c r="O54" s="2"/>
      <c r="P54" s="2"/>
      <c r="Q54" s="2"/>
      <c r="R54" s="2"/>
      <c r="S54" s="2"/>
      <c r="T54" s="2"/>
      <c r="U54" s="2"/>
      <c r="V54" s="2"/>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row>
    <row r="55" spans="2:143">
      <c r="B55" s="3"/>
      <c r="C55" s="7"/>
      <c r="D55" s="2"/>
      <c r="E55" s="2"/>
      <c r="F55" s="2"/>
      <c r="G55" s="2"/>
      <c r="H55" s="2"/>
      <c r="I55" s="18"/>
      <c r="J55" s="2"/>
      <c r="K55" s="2"/>
      <c r="L55" s="2"/>
      <c r="M55" s="2"/>
      <c r="N55" s="2"/>
      <c r="O55" s="2"/>
      <c r="P55" s="2"/>
      <c r="Q55" s="2"/>
      <c r="R55" s="2"/>
      <c r="S55" s="2"/>
      <c r="T55" s="2"/>
      <c r="U55" s="2"/>
      <c r="V55" s="2"/>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row>
    <row r="56" spans="2:143">
      <c r="B56" s="3"/>
      <c r="C56" s="7"/>
      <c r="D56" s="2"/>
      <c r="E56" s="2"/>
      <c r="F56" s="2"/>
      <c r="G56" s="2"/>
      <c r="H56" s="2"/>
      <c r="I56" s="18"/>
      <c r="J56" s="2"/>
      <c r="K56" s="2"/>
      <c r="L56" s="2"/>
      <c r="M56" s="2"/>
      <c r="N56" s="2"/>
      <c r="O56" s="2"/>
      <c r="P56" s="2"/>
      <c r="Q56" s="2"/>
      <c r="R56" s="2"/>
      <c r="S56" s="2"/>
      <c r="T56" s="2"/>
      <c r="U56" s="2"/>
      <c r="V56" s="2"/>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row>
    <row r="57" spans="2:143">
      <c r="B57" s="3"/>
      <c r="C57" s="7"/>
      <c r="D57" s="2"/>
      <c r="E57" s="2"/>
      <c r="F57" s="2"/>
      <c r="G57" s="2"/>
      <c r="H57" s="2"/>
      <c r="I57" s="18"/>
      <c r="J57" s="2"/>
      <c r="K57" s="2"/>
      <c r="L57" s="2"/>
      <c r="M57" s="2"/>
      <c r="N57" s="2"/>
      <c r="O57" s="2"/>
      <c r="P57" s="2"/>
      <c r="Q57" s="2"/>
      <c r="R57" s="2"/>
      <c r="S57" s="2"/>
      <c r="T57" s="2"/>
      <c r="U57" s="2"/>
      <c r="V57" s="2"/>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row>
    <row r="58" spans="2:143">
      <c r="B58" s="3"/>
      <c r="C58" s="7"/>
      <c r="D58" s="2"/>
      <c r="E58" s="2"/>
      <c r="F58" s="2"/>
      <c r="G58" s="2"/>
      <c r="H58" s="2"/>
      <c r="I58" s="18"/>
      <c r="J58" s="2"/>
      <c r="K58" s="2"/>
      <c r="L58" s="2"/>
      <c r="M58" s="2"/>
      <c r="N58" s="2"/>
      <c r="O58" s="2"/>
      <c r="P58" s="2"/>
      <c r="Q58" s="2"/>
      <c r="R58" s="2"/>
      <c r="S58" s="2"/>
      <c r="T58" s="2"/>
      <c r="U58" s="2"/>
      <c r="V58" s="2"/>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row>
    <row r="59" spans="2:143">
      <c r="B59" s="3"/>
      <c r="C59" s="7"/>
      <c r="D59" s="2"/>
      <c r="E59" s="2"/>
      <c r="F59" s="2"/>
      <c r="G59" s="2"/>
      <c r="H59" s="2"/>
      <c r="I59" s="18"/>
      <c r="J59" s="2"/>
      <c r="K59" s="2"/>
      <c r="L59" s="2"/>
      <c r="M59" s="2"/>
      <c r="N59" s="2"/>
      <c r="O59" s="2"/>
      <c r="P59" s="2"/>
      <c r="Q59" s="2"/>
      <c r="R59" s="2"/>
      <c r="S59" s="2"/>
      <c r="T59" s="2"/>
      <c r="U59" s="2"/>
      <c r="V59" s="2"/>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row>
    <row r="60" spans="2:143">
      <c r="B60" s="3"/>
      <c r="C60" s="7"/>
      <c r="D60" s="2"/>
      <c r="E60" s="2"/>
      <c r="F60" s="2"/>
      <c r="G60" s="2"/>
      <c r="H60" s="2"/>
      <c r="I60" s="18"/>
      <c r="J60" s="2"/>
      <c r="K60" s="2"/>
      <c r="L60" s="2"/>
      <c r="M60" s="2"/>
      <c r="N60" s="2"/>
      <c r="O60" s="2"/>
      <c r="P60" s="2"/>
      <c r="Q60" s="2"/>
      <c r="R60" s="2"/>
      <c r="S60" s="2"/>
      <c r="T60" s="2"/>
      <c r="U60" s="2"/>
      <c r="V60" s="2"/>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row>
    <row r="61" spans="2:143">
      <c r="B61" s="3"/>
      <c r="C61" s="7"/>
      <c r="D61" s="2"/>
      <c r="E61" s="2"/>
      <c r="F61" s="2"/>
      <c r="G61" s="2"/>
      <c r="H61" s="2"/>
      <c r="I61" s="18"/>
      <c r="J61" s="2"/>
      <c r="K61" s="2"/>
      <c r="L61" s="2"/>
      <c r="M61" s="2"/>
      <c r="N61" s="2"/>
      <c r="O61" s="2"/>
      <c r="P61" s="2"/>
      <c r="Q61" s="2"/>
      <c r="R61" s="2"/>
      <c r="S61" s="2"/>
      <c r="T61" s="2"/>
      <c r="U61" s="2"/>
      <c r="V61" s="2"/>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row>
    <row r="62" spans="2:143">
      <c r="B62" s="3"/>
      <c r="C62" s="7"/>
      <c r="D62" s="2"/>
      <c r="E62" s="2"/>
      <c r="F62" s="2"/>
      <c r="G62" s="2"/>
      <c r="H62" s="2"/>
      <c r="I62" s="18"/>
      <c r="J62" s="2"/>
      <c r="K62" s="2"/>
      <c r="L62" s="2"/>
      <c r="M62" s="2"/>
      <c r="N62" s="2"/>
      <c r="O62" s="2"/>
      <c r="P62" s="2"/>
      <c r="Q62" s="2"/>
      <c r="R62" s="2"/>
      <c r="S62" s="2"/>
      <c r="T62" s="2"/>
      <c r="U62" s="2"/>
      <c r="V62" s="2"/>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row>
    <row r="63" spans="2:143">
      <c r="B63" s="3"/>
      <c r="C63" s="7"/>
      <c r="D63" s="2"/>
      <c r="E63" s="2"/>
      <c r="F63" s="2"/>
      <c r="G63" s="2"/>
      <c r="H63" s="2"/>
      <c r="I63" s="18"/>
      <c r="J63" s="2"/>
      <c r="K63" s="2"/>
      <c r="L63" s="2"/>
      <c r="M63" s="2"/>
      <c r="N63" s="2"/>
      <c r="O63" s="2"/>
      <c r="P63" s="2"/>
      <c r="Q63" s="2"/>
      <c r="R63" s="2"/>
      <c r="S63" s="2"/>
      <c r="T63" s="2"/>
      <c r="U63" s="2"/>
      <c r="V63" s="2"/>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row>
    <row r="64" spans="2:143">
      <c r="B64" s="3"/>
      <c r="C64" s="7"/>
      <c r="D64" s="2"/>
      <c r="E64" s="2"/>
      <c r="F64" s="2"/>
      <c r="G64" s="2"/>
      <c r="H64" s="2"/>
      <c r="I64" s="18"/>
      <c r="J64" s="2"/>
      <c r="K64" s="2"/>
      <c r="L64" s="2"/>
      <c r="M64" s="2"/>
      <c r="N64" s="2"/>
      <c r="O64" s="2"/>
      <c r="P64" s="2"/>
      <c r="Q64" s="2"/>
      <c r="R64" s="2"/>
      <c r="S64" s="2"/>
      <c r="T64" s="2"/>
      <c r="U64" s="2"/>
      <c r="V64" s="2"/>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row>
    <row r="65" spans="2:143">
      <c r="B65" s="3"/>
      <c r="C65" s="7"/>
      <c r="D65" s="2"/>
      <c r="E65" s="2"/>
      <c r="F65" s="2"/>
      <c r="G65" s="2"/>
      <c r="H65" s="2"/>
      <c r="I65" s="18"/>
      <c r="J65" s="2"/>
      <c r="K65" s="2"/>
      <c r="L65" s="2"/>
      <c r="M65" s="2"/>
      <c r="N65" s="2"/>
      <c r="O65" s="2"/>
      <c r="P65" s="2"/>
      <c r="Q65" s="2"/>
      <c r="R65" s="2"/>
      <c r="S65" s="2"/>
      <c r="T65" s="2"/>
      <c r="U65" s="2"/>
      <c r="V65" s="2"/>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row>
    <row r="66" spans="2:143">
      <c r="B66" s="3"/>
      <c r="C66" s="7"/>
      <c r="D66" s="2"/>
      <c r="E66" s="2"/>
      <c r="F66" s="2"/>
      <c r="G66" s="2"/>
      <c r="H66" s="2"/>
      <c r="I66" s="18"/>
      <c r="J66" s="2"/>
      <c r="K66" s="2"/>
      <c r="L66" s="2"/>
      <c r="M66" s="2"/>
      <c r="N66" s="2"/>
      <c r="O66" s="2"/>
      <c r="P66" s="2"/>
      <c r="Q66" s="2"/>
      <c r="R66" s="2"/>
      <c r="S66" s="2"/>
      <c r="T66" s="2"/>
      <c r="U66" s="2"/>
      <c r="V66" s="2"/>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row>
    <row r="67" spans="2:143">
      <c r="B67" s="3"/>
      <c r="C67" s="7"/>
      <c r="D67" s="2"/>
      <c r="E67" s="2"/>
      <c r="F67" s="2"/>
      <c r="G67" s="2"/>
      <c r="H67" s="2"/>
      <c r="I67" s="18"/>
      <c r="J67" s="2"/>
      <c r="K67" s="2"/>
      <c r="L67" s="2"/>
      <c r="M67" s="2"/>
      <c r="N67" s="2"/>
      <c r="O67" s="2"/>
      <c r="P67" s="2"/>
      <c r="Q67" s="2"/>
      <c r="R67" s="2"/>
      <c r="S67" s="2"/>
      <c r="T67" s="2"/>
      <c r="U67" s="2"/>
      <c r="V67" s="2"/>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row>
    <row r="68" spans="2:143">
      <c r="B68" s="3"/>
      <c r="C68" s="7"/>
      <c r="D68" s="2"/>
      <c r="E68" s="2"/>
      <c r="F68" s="2"/>
      <c r="G68" s="2"/>
      <c r="H68" s="2"/>
      <c r="I68" s="18"/>
      <c r="J68" s="2"/>
      <c r="K68" s="2"/>
      <c r="L68" s="2"/>
      <c r="M68" s="2"/>
      <c r="N68" s="2"/>
      <c r="O68" s="2"/>
      <c r="P68" s="2"/>
      <c r="Q68" s="2"/>
      <c r="R68" s="2"/>
      <c r="S68" s="2"/>
      <c r="T68" s="2"/>
      <c r="U68" s="2"/>
      <c r="V68" s="2"/>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row>
    <row r="69" spans="2:143">
      <c r="B69" s="3"/>
      <c r="C69" s="7"/>
      <c r="D69" s="2"/>
      <c r="E69" s="2"/>
      <c r="F69" s="2"/>
      <c r="G69" s="2"/>
      <c r="H69" s="2"/>
      <c r="I69" s="18"/>
      <c r="J69" s="2"/>
      <c r="K69" s="2"/>
      <c r="L69" s="2"/>
      <c r="M69" s="2"/>
      <c r="N69" s="2"/>
      <c r="O69" s="2"/>
      <c r="P69" s="2"/>
      <c r="Q69" s="2"/>
      <c r="R69" s="2"/>
      <c r="S69" s="2"/>
      <c r="T69" s="2"/>
      <c r="U69" s="2"/>
      <c r="V69" s="2"/>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row>
    <row r="70" spans="2:143">
      <c r="B70" s="3"/>
      <c r="C70" s="7"/>
      <c r="D70" s="2"/>
      <c r="E70" s="2"/>
      <c r="F70" s="2"/>
      <c r="G70" s="2"/>
      <c r="H70" s="2"/>
      <c r="I70" s="18"/>
      <c r="J70" s="2"/>
      <c r="K70" s="2"/>
      <c r="L70" s="2"/>
      <c r="M70" s="2"/>
      <c r="N70" s="2"/>
      <c r="O70" s="2"/>
      <c r="P70" s="2"/>
      <c r="Q70" s="2"/>
      <c r="R70" s="2"/>
      <c r="S70" s="2"/>
      <c r="T70" s="2"/>
      <c r="U70" s="2"/>
      <c r="V70" s="2"/>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row>
    <row r="71" spans="2:143">
      <c r="B71" s="3"/>
      <c r="C71" s="7"/>
      <c r="D71" s="2"/>
      <c r="E71" s="2"/>
      <c r="F71" s="2"/>
      <c r="G71" s="2"/>
      <c r="H71" s="2"/>
      <c r="I71" s="18"/>
      <c r="J71" s="2"/>
      <c r="K71" s="2"/>
      <c r="L71" s="2"/>
      <c r="M71" s="2"/>
      <c r="N71" s="2"/>
      <c r="O71" s="2"/>
      <c r="P71" s="2"/>
      <c r="Q71" s="2"/>
      <c r="R71" s="2"/>
      <c r="S71" s="2"/>
      <c r="T71" s="2"/>
      <c r="U71" s="2"/>
      <c r="V71" s="2"/>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row>
    <row r="72" spans="2:143">
      <c r="B72" s="3"/>
      <c r="C72" s="7"/>
      <c r="D72" s="2"/>
      <c r="E72" s="2"/>
      <c r="F72" s="2"/>
      <c r="G72" s="2"/>
      <c r="H72" s="2"/>
      <c r="I72" s="18"/>
      <c r="J72" s="2"/>
      <c r="K72" s="2"/>
      <c r="L72" s="2"/>
      <c r="M72" s="2"/>
      <c r="N72" s="2"/>
      <c r="O72" s="2"/>
      <c r="P72" s="2"/>
      <c r="Q72" s="2"/>
      <c r="R72" s="2"/>
      <c r="S72" s="2"/>
      <c r="T72" s="2"/>
      <c r="U72" s="2"/>
      <c r="V72" s="2"/>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row>
    <row r="73" spans="2:143">
      <c r="B73" s="3"/>
      <c r="C73" s="7"/>
      <c r="D73" s="2"/>
      <c r="E73" s="2"/>
      <c r="F73" s="2"/>
      <c r="G73" s="2"/>
      <c r="H73" s="2"/>
      <c r="I73" s="18"/>
      <c r="J73" s="2"/>
      <c r="K73" s="2"/>
      <c r="L73" s="2"/>
      <c r="M73" s="2"/>
      <c r="N73" s="2"/>
      <c r="O73" s="2"/>
      <c r="P73" s="2"/>
      <c r="Q73" s="2"/>
      <c r="R73" s="2"/>
      <c r="S73" s="2"/>
      <c r="T73" s="2"/>
      <c r="U73" s="2"/>
      <c r="V73" s="2"/>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row>
    <row r="74" spans="2:143">
      <c r="B74" s="3"/>
      <c r="C74" s="7"/>
      <c r="D74" s="2"/>
      <c r="E74" s="2"/>
      <c r="F74" s="2"/>
      <c r="G74" s="2"/>
      <c r="H74" s="2"/>
      <c r="I74" s="18"/>
      <c r="J74" s="2"/>
      <c r="K74" s="2"/>
      <c r="L74" s="2"/>
      <c r="M74" s="2"/>
      <c r="N74" s="2"/>
      <c r="O74" s="2"/>
      <c r="P74" s="2"/>
      <c r="Q74" s="2"/>
      <c r="R74" s="2"/>
      <c r="S74" s="2"/>
      <c r="T74" s="2"/>
      <c r="U74" s="2"/>
      <c r="V74" s="2"/>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row>
    <row r="75" spans="2:143">
      <c r="B75" s="3"/>
      <c r="C75" s="7"/>
      <c r="D75" s="2"/>
      <c r="E75" s="2"/>
      <c r="F75" s="2"/>
      <c r="G75" s="2"/>
      <c r="H75" s="2"/>
      <c r="I75" s="18"/>
      <c r="J75" s="2"/>
      <c r="K75" s="2"/>
      <c r="L75" s="2"/>
      <c r="M75" s="2"/>
      <c r="N75" s="2"/>
      <c r="O75" s="2"/>
      <c r="P75" s="2"/>
      <c r="Q75" s="2"/>
      <c r="R75" s="2"/>
      <c r="S75" s="2"/>
      <c r="T75" s="2"/>
      <c r="U75" s="2"/>
      <c r="V75" s="2"/>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row>
    <row r="76" spans="2:143">
      <c r="B76" s="3"/>
      <c r="C76" s="7"/>
      <c r="D76" s="2"/>
      <c r="E76" s="2"/>
      <c r="F76" s="2"/>
      <c r="G76" s="2"/>
      <c r="H76" s="2"/>
      <c r="I76" s="18"/>
      <c r="J76" s="2"/>
      <c r="K76" s="2"/>
      <c r="L76" s="2"/>
      <c r="M76" s="2"/>
      <c r="N76" s="2"/>
      <c r="O76" s="2"/>
      <c r="P76" s="2"/>
      <c r="Q76" s="2"/>
      <c r="R76" s="2"/>
      <c r="S76" s="2"/>
      <c r="T76" s="2"/>
      <c r="U76" s="2"/>
      <c r="V76" s="2"/>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row>
    <row r="77" spans="2:143">
      <c r="B77" s="3"/>
      <c r="C77" s="7"/>
      <c r="D77" s="2"/>
      <c r="E77" s="2"/>
      <c r="F77" s="2"/>
      <c r="G77" s="2"/>
      <c r="H77" s="2"/>
      <c r="I77" s="18"/>
      <c r="J77" s="2"/>
      <c r="K77" s="2"/>
      <c r="L77" s="2"/>
      <c r="M77" s="2"/>
      <c r="N77" s="2"/>
      <c r="O77" s="2"/>
      <c r="P77" s="2"/>
      <c r="Q77" s="2"/>
      <c r="R77" s="2"/>
      <c r="S77" s="2"/>
      <c r="T77" s="2"/>
      <c r="U77" s="2"/>
      <c r="V77" s="2"/>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row>
    <row r="78" spans="2:143">
      <c r="B78" s="3"/>
      <c r="C78" s="7"/>
      <c r="D78" s="2"/>
      <c r="E78" s="2"/>
      <c r="F78" s="2"/>
      <c r="G78" s="2"/>
      <c r="H78" s="2"/>
      <c r="I78" s="18"/>
      <c r="J78" s="2"/>
      <c r="K78" s="2"/>
      <c r="L78" s="2"/>
      <c r="M78" s="2"/>
      <c r="N78" s="2"/>
      <c r="O78" s="2"/>
      <c r="P78" s="2"/>
      <c r="Q78" s="2"/>
      <c r="R78" s="2"/>
      <c r="S78" s="2"/>
      <c r="T78" s="2"/>
      <c r="U78" s="2"/>
      <c r="V78" s="2"/>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row>
    <row r="79" spans="2:143">
      <c r="B79" s="3"/>
      <c r="C79" s="7"/>
      <c r="D79" s="2"/>
      <c r="E79" s="2"/>
      <c r="F79" s="2"/>
      <c r="G79" s="2"/>
      <c r="H79" s="2"/>
      <c r="I79" s="18"/>
      <c r="J79" s="2"/>
      <c r="K79" s="2"/>
      <c r="L79" s="2"/>
      <c r="M79" s="2"/>
      <c r="N79" s="2"/>
      <c r="O79" s="2"/>
      <c r="P79" s="2"/>
      <c r="Q79" s="2"/>
      <c r="R79" s="2"/>
      <c r="S79" s="2"/>
      <c r="T79" s="2"/>
      <c r="U79" s="2"/>
      <c r="V79" s="2"/>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row>
    <row r="80" spans="2:143">
      <c r="B80" s="3"/>
      <c r="C80" s="7"/>
      <c r="D80" s="2"/>
      <c r="E80" s="2"/>
      <c r="F80" s="2"/>
      <c r="G80" s="2"/>
      <c r="H80" s="2"/>
      <c r="I80" s="18"/>
      <c r="J80" s="2"/>
      <c r="K80" s="2"/>
      <c r="L80" s="2"/>
      <c r="M80" s="2"/>
      <c r="N80" s="2"/>
      <c r="O80" s="2"/>
      <c r="P80" s="2"/>
      <c r="Q80" s="2"/>
      <c r="R80" s="2"/>
      <c r="S80" s="2"/>
      <c r="T80" s="2"/>
      <c r="U80" s="2"/>
      <c r="V80" s="2"/>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row>
    <row r="81" spans="2:143">
      <c r="B81" s="3"/>
      <c r="C81" s="7"/>
      <c r="D81" s="2"/>
      <c r="E81" s="2"/>
      <c r="F81" s="2"/>
      <c r="G81" s="2"/>
      <c r="H81" s="2"/>
      <c r="I81" s="18"/>
      <c r="J81" s="2"/>
      <c r="K81" s="2"/>
      <c r="L81" s="2"/>
      <c r="M81" s="2"/>
      <c r="N81" s="2"/>
      <c r="O81" s="2"/>
      <c r="P81" s="2"/>
      <c r="Q81" s="2"/>
      <c r="R81" s="2"/>
      <c r="S81" s="2"/>
      <c r="T81" s="2"/>
      <c r="U81" s="2"/>
      <c r="V81" s="2"/>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row>
    <row r="82" spans="2:143">
      <c r="B82" s="3"/>
      <c r="C82" s="7"/>
      <c r="D82" s="2"/>
      <c r="E82" s="2"/>
      <c r="F82" s="2"/>
      <c r="G82" s="2"/>
      <c r="H82" s="2"/>
      <c r="I82" s="18"/>
      <c r="J82" s="2"/>
      <c r="K82" s="2"/>
      <c r="L82" s="2"/>
      <c r="M82" s="2"/>
      <c r="N82" s="2"/>
      <c r="O82" s="2"/>
      <c r="P82" s="2"/>
      <c r="Q82" s="2"/>
      <c r="R82" s="2"/>
      <c r="S82" s="2"/>
      <c r="T82" s="2"/>
      <c r="U82" s="2"/>
      <c r="V82" s="2"/>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row>
    <row r="83" spans="2:143">
      <c r="B83" s="3"/>
      <c r="C83" s="7"/>
      <c r="D83" s="2"/>
      <c r="E83" s="2"/>
      <c r="F83" s="2"/>
      <c r="G83" s="2"/>
      <c r="H83" s="2"/>
      <c r="I83" s="18"/>
      <c r="J83" s="2"/>
      <c r="K83" s="2"/>
      <c r="L83" s="2"/>
      <c r="M83" s="2"/>
      <c r="N83" s="2"/>
      <c r="O83" s="2"/>
      <c r="P83" s="2"/>
      <c r="Q83" s="2"/>
      <c r="R83" s="2"/>
      <c r="S83" s="2"/>
      <c r="T83" s="2"/>
      <c r="U83" s="2"/>
      <c r="V83" s="2"/>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row>
    <row r="84" spans="2:143">
      <c r="B84" s="3"/>
      <c r="C84" s="7"/>
      <c r="D84" s="2"/>
      <c r="E84" s="2"/>
      <c r="F84" s="2"/>
      <c r="G84" s="2"/>
      <c r="H84" s="2"/>
      <c r="I84" s="18"/>
      <c r="J84" s="2"/>
      <c r="K84" s="2"/>
      <c r="L84" s="2"/>
      <c r="M84" s="2"/>
      <c r="N84" s="2"/>
      <c r="O84" s="2"/>
      <c r="P84" s="2"/>
      <c r="Q84" s="2"/>
      <c r="R84" s="2"/>
      <c r="S84" s="2"/>
      <c r="T84" s="2"/>
      <c r="U84" s="2"/>
      <c r="V84" s="2"/>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row>
    <row r="85" spans="2:143">
      <c r="B85" s="3"/>
      <c r="C85" s="7"/>
      <c r="D85" s="2"/>
      <c r="E85" s="2"/>
      <c r="F85" s="2"/>
      <c r="G85" s="2"/>
      <c r="H85" s="2"/>
      <c r="I85" s="18"/>
      <c r="J85" s="2"/>
      <c r="K85" s="2"/>
      <c r="L85" s="2"/>
      <c r="M85" s="2"/>
      <c r="N85" s="2"/>
      <c r="O85" s="2"/>
      <c r="P85" s="2"/>
      <c r="Q85" s="2"/>
      <c r="R85" s="2"/>
      <c r="S85" s="2"/>
      <c r="T85" s="2"/>
      <c r="U85" s="2"/>
      <c r="V85" s="2"/>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row>
    <row r="86" spans="2:143">
      <c r="B86" s="3"/>
      <c r="C86" s="7"/>
      <c r="D86" s="2"/>
      <c r="E86" s="2"/>
      <c r="F86" s="2"/>
      <c r="G86" s="2"/>
      <c r="H86" s="2"/>
      <c r="I86" s="18"/>
      <c r="J86" s="2"/>
      <c r="K86" s="2"/>
      <c r="L86" s="2"/>
      <c r="M86" s="2"/>
      <c r="N86" s="2"/>
      <c r="O86" s="2"/>
      <c r="P86" s="2"/>
      <c r="Q86" s="2"/>
      <c r="R86" s="2"/>
      <c r="S86" s="2"/>
      <c r="T86" s="2"/>
      <c r="U86" s="2"/>
      <c r="V86" s="2"/>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row>
    <row r="87" spans="2:143">
      <c r="B87" s="3"/>
      <c r="C87" s="7"/>
      <c r="D87" s="2"/>
      <c r="E87" s="2"/>
      <c r="F87" s="2"/>
      <c r="G87" s="2"/>
      <c r="H87" s="2"/>
      <c r="I87" s="18"/>
      <c r="J87" s="2"/>
      <c r="K87" s="2"/>
      <c r="L87" s="2"/>
      <c r="M87" s="2"/>
      <c r="N87" s="2"/>
      <c r="O87" s="2"/>
      <c r="P87" s="2"/>
      <c r="Q87" s="2"/>
      <c r="R87" s="2"/>
      <c r="S87" s="2"/>
      <c r="T87" s="2"/>
      <c r="U87" s="2"/>
      <c r="V87" s="2"/>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row>
    <row r="88" spans="2:143">
      <c r="B88" s="3"/>
      <c r="C88" s="7"/>
      <c r="D88" s="2"/>
      <c r="E88" s="2"/>
      <c r="F88" s="2"/>
      <c r="G88" s="2"/>
      <c r="H88" s="2"/>
      <c r="I88" s="18"/>
      <c r="J88" s="2"/>
      <c r="K88" s="2"/>
      <c r="L88" s="2"/>
      <c r="M88" s="2"/>
      <c r="N88" s="2"/>
      <c r="O88" s="2"/>
      <c r="P88" s="2"/>
      <c r="Q88" s="2"/>
      <c r="R88" s="2"/>
      <c r="S88" s="2"/>
      <c r="T88" s="2"/>
      <c r="U88" s="2"/>
      <c r="V88" s="2"/>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row>
    <row r="89" spans="2:143">
      <c r="B89" s="3"/>
      <c r="C89" s="7"/>
      <c r="D89" s="2"/>
      <c r="E89" s="2"/>
      <c r="F89" s="2"/>
      <c r="G89" s="2"/>
      <c r="H89" s="2"/>
      <c r="I89" s="18"/>
      <c r="J89" s="2"/>
      <c r="K89" s="2"/>
      <c r="L89" s="2"/>
      <c r="M89" s="2"/>
      <c r="N89" s="2"/>
      <c r="O89" s="2"/>
      <c r="P89" s="2"/>
      <c r="Q89" s="2"/>
      <c r="R89" s="2"/>
      <c r="S89" s="2"/>
      <c r="T89" s="2"/>
      <c r="U89" s="2"/>
      <c r="V89" s="2"/>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row>
    <row r="90" spans="2:143">
      <c r="B90" s="3"/>
      <c r="C90" s="7"/>
      <c r="D90" s="2"/>
      <c r="E90" s="2"/>
      <c r="F90" s="2"/>
      <c r="G90" s="2"/>
      <c r="H90" s="2"/>
      <c r="I90" s="18"/>
      <c r="J90" s="2"/>
      <c r="K90" s="2"/>
      <c r="L90" s="2"/>
      <c r="M90" s="2"/>
      <c r="N90" s="2"/>
      <c r="O90" s="2"/>
      <c r="P90" s="2"/>
      <c r="Q90" s="2"/>
      <c r="R90" s="2"/>
      <c r="S90" s="2"/>
      <c r="T90" s="2"/>
      <c r="U90" s="2"/>
      <c r="V90" s="2"/>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row>
    <row r="91" spans="2:143">
      <c r="B91" s="3"/>
      <c r="C91" s="7"/>
      <c r="D91" s="2"/>
      <c r="E91" s="2"/>
      <c r="F91" s="2"/>
      <c r="G91" s="2"/>
      <c r="H91" s="2"/>
      <c r="I91" s="18"/>
      <c r="J91" s="2"/>
      <c r="K91" s="2"/>
      <c r="L91" s="2"/>
      <c r="M91" s="2"/>
      <c r="N91" s="2"/>
      <c r="O91" s="2"/>
      <c r="P91" s="2"/>
      <c r="Q91" s="2"/>
      <c r="R91" s="2"/>
      <c r="S91" s="2"/>
      <c r="T91" s="2"/>
      <c r="U91" s="2"/>
      <c r="V91" s="2"/>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row>
    <row r="92" spans="2:143">
      <c r="B92" s="3"/>
      <c r="C92" s="7"/>
      <c r="D92" s="2"/>
      <c r="E92" s="2"/>
      <c r="F92" s="2"/>
      <c r="G92" s="2"/>
      <c r="H92" s="2"/>
      <c r="I92" s="18"/>
      <c r="J92" s="2"/>
      <c r="K92" s="2"/>
      <c r="L92" s="2"/>
      <c r="M92" s="2"/>
      <c r="N92" s="2"/>
      <c r="O92" s="2"/>
      <c r="P92" s="2"/>
      <c r="Q92" s="2"/>
      <c r="R92" s="2"/>
      <c r="S92" s="2"/>
      <c r="T92" s="2"/>
      <c r="U92" s="2"/>
      <c r="V92" s="2"/>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row>
    <row r="93" spans="2:143">
      <c r="B93" s="3"/>
      <c r="C93" s="7"/>
      <c r="D93" s="2"/>
      <c r="E93" s="2"/>
      <c r="F93" s="2"/>
      <c r="G93" s="2"/>
      <c r="H93" s="2"/>
      <c r="I93" s="18"/>
      <c r="J93" s="2"/>
      <c r="K93" s="2"/>
      <c r="L93" s="2"/>
      <c r="M93" s="2"/>
      <c r="N93" s="2"/>
      <c r="O93" s="2"/>
      <c r="P93" s="2"/>
      <c r="Q93" s="2"/>
      <c r="R93" s="2"/>
      <c r="S93" s="2"/>
      <c r="T93" s="2"/>
      <c r="U93" s="2"/>
      <c r="V93" s="2"/>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row>
    <row r="94" spans="2:143">
      <c r="B94" s="3"/>
      <c r="C94" s="7"/>
      <c r="D94" s="2"/>
      <c r="E94" s="2"/>
      <c r="F94" s="2"/>
      <c r="G94" s="2"/>
      <c r="H94" s="2"/>
      <c r="I94" s="18"/>
      <c r="J94" s="2"/>
      <c r="K94" s="2"/>
      <c r="L94" s="2"/>
      <c r="M94" s="2"/>
      <c r="N94" s="2"/>
      <c r="O94" s="2"/>
      <c r="P94" s="2"/>
      <c r="Q94" s="2"/>
      <c r="R94" s="2"/>
      <c r="S94" s="2"/>
      <c r="T94" s="2"/>
      <c r="U94" s="2"/>
      <c r="V94" s="2"/>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row>
    <row r="95" spans="2:143">
      <c r="B95" s="3"/>
      <c r="C95" s="7"/>
      <c r="D95" s="2"/>
      <c r="E95" s="2"/>
      <c r="F95" s="2"/>
      <c r="G95" s="2"/>
      <c r="H95" s="2"/>
      <c r="I95" s="18"/>
      <c r="J95" s="2"/>
      <c r="K95" s="2"/>
      <c r="L95" s="2"/>
      <c r="M95" s="2"/>
      <c r="N95" s="2"/>
      <c r="O95" s="2"/>
      <c r="P95" s="2"/>
      <c r="Q95" s="2"/>
      <c r="R95" s="2"/>
      <c r="S95" s="2"/>
      <c r="T95" s="2"/>
      <c r="U95" s="2"/>
      <c r="V95" s="2"/>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row>
    <row r="96" spans="2:143">
      <c r="B96" s="3"/>
      <c r="C96" s="7"/>
      <c r="D96" s="2"/>
      <c r="E96" s="2"/>
      <c r="F96" s="2"/>
      <c r="G96" s="2"/>
      <c r="H96" s="2"/>
      <c r="I96" s="18"/>
      <c r="J96" s="2"/>
      <c r="K96" s="2"/>
      <c r="L96" s="2"/>
      <c r="M96" s="2"/>
      <c r="N96" s="2"/>
      <c r="O96" s="2"/>
      <c r="P96" s="2"/>
      <c r="Q96" s="2"/>
      <c r="R96" s="2"/>
      <c r="S96" s="2"/>
      <c r="T96" s="2"/>
      <c r="U96" s="2"/>
      <c r="V96" s="2"/>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row>
    <row r="97" spans="2:143">
      <c r="B97" s="3"/>
      <c r="C97" s="7"/>
      <c r="D97" s="2"/>
      <c r="E97" s="2"/>
      <c r="F97" s="2"/>
      <c r="G97" s="2"/>
      <c r="H97" s="2"/>
      <c r="I97" s="18"/>
      <c r="J97" s="2"/>
      <c r="K97" s="2"/>
      <c r="L97" s="2"/>
      <c r="M97" s="2"/>
      <c r="N97" s="2"/>
      <c r="O97" s="2"/>
      <c r="P97" s="2"/>
      <c r="Q97" s="2"/>
      <c r="R97" s="2"/>
      <c r="S97" s="2"/>
      <c r="T97" s="2"/>
      <c r="U97" s="2"/>
      <c r="V97" s="2"/>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row>
    <row r="98" spans="2:143">
      <c r="B98" s="3"/>
      <c r="C98" s="7"/>
      <c r="D98" s="2"/>
      <c r="E98" s="2"/>
      <c r="F98" s="2"/>
      <c r="G98" s="2"/>
      <c r="H98" s="2"/>
      <c r="I98" s="18"/>
      <c r="J98" s="2"/>
      <c r="K98" s="2"/>
      <c r="L98" s="2"/>
      <c r="M98" s="2"/>
      <c r="N98" s="2"/>
      <c r="O98" s="2"/>
      <c r="P98" s="2"/>
      <c r="Q98" s="2"/>
      <c r="R98" s="2"/>
      <c r="S98" s="2"/>
      <c r="T98" s="2"/>
      <c r="U98" s="2"/>
      <c r="V98" s="2"/>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row>
    <row r="99" spans="2:143">
      <c r="B99" s="3"/>
      <c r="C99" s="7"/>
      <c r="D99" s="2"/>
      <c r="E99" s="2"/>
      <c r="F99" s="2"/>
      <c r="G99" s="2"/>
      <c r="H99" s="2"/>
      <c r="I99" s="18"/>
      <c r="J99" s="2"/>
      <c r="K99" s="2"/>
      <c r="L99" s="2"/>
      <c r="M99" s="2"/>
      <c r="N99" s="2"/>
      <c r="O99" s="2"/>
      <c r="P99" s="2"/>
      <c r="Q99" s="2"/>
      <c r="R99" s="2"/>
      <c r="S99" s="2"/>
      <c r="T99" s="2"/>
      <c r="U99" s="2"/>
      <c r="V99" s="2"/>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row>
    <row r="100" spans="2:143">
      <c r="B100" s="3"/>
      <c r="C100" s="7"/>
      <c r="D100" s="2"/>
      <c r="E100" s="2"/>
      <c r="F100" s="2"/>
      <c r="G100" s="2"/>
      <c r="H100" s="2"/>
      <c r="I100" s="18"/>
      <c r="J100" s="2"/>
      <c r="K100" s="2"/>
      <c r="L100" s="2"/>
      <c r="M100" s="2"/>
      <c r="N100" s="2"/>
      <c r="O100" s="2"/>
      <c r="P100" s="2"/>
      <c r="Q100" s="2"/>
      <c r="R100" s="2"/>
      <c r="S100" s="2"/>
      <c r="T100" s="2"/>
      <c r="U100" s="2"/>
      <c r="V100" s="2"/>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row>
    <row r="101" spans="2:143">
      <c r="B101" s="3"/>
      <c r="C101" s="7"/>
      <c r="D101" s="2"/>
      <c r="E101" s="2"/>
      <c r="F101" s="2"/>
      <c r="G101" s="2"/>
      <c r="H101" s="2"/>
      <c r="I101" s="18"/>
      <c r="J101" s="2"/>
      <c r="K101" s="2"/>
      <c r="L101" s="2"/>
      <c r="M101" s="2"/>
      <c r="N101" s="2"/>
      <c r="O101" s="2"/>
      <c r="P101" s="2"/>
      <c r="Q101" s="2"/>
      <c r="R101" s="2"/>
      <c r="S101" s="2"/>
      <c r="T101" s="2"/>
      <c r="U101" s="2"/>
      <c r="V101" s="2"/>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row>
    <row r="102" spans="2:143">
      <c r="B102" s="3"/>
      <c r="C102" s="7"/>
      <c r="D102"/>
      <c r="E102" s="9"/>
      <c r="F102"/>
      <c r="G102"/>
      <c r="H102" s="9"/>
      <c r="I102" s="20"/>
      <c r="J102"/>
      <c r="K102"/>
      <c r="L102"/>
      <c r="M102"/>
      <c r="N102"/>
      <c r="O102"/>
      <c r="P102"/>
      <c r="Q102"/>
      <c r="R102"/>
      <c r="S102"/>
      <c r="T102"/>
      <c r="U102"/>
      <c r="V102"/>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row>
    <row r="103" spans="2:143">
      <c r="B103" s="3"/>
      <c r="C103" s="7"/>
      <c r="D103"/>
      <c r="E103" s="9"/>
      <c r="F103"/>
      <c r="G103"/>
      <c r="H103" s="9"/>
      <c r="I103" s="20"/>
      <c r="J103"/>
      <c r="K103"/>
      <c r="L103"/>
      <c r="M103"/>
      <c r="N103"/>
      <c r="O103"/>
      <c r="P103"/>
      <c r="Q103"/>
      <c r="R103"/>
      <c r="S103"/>
      <c r="T103"/>
      <c r="U103"/>
      <c r="V103"/>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row>
    <row r="104" spans="2:143">
      <c r="B104" s="3"/>
      <c r="C104" s="7"/>
      <c r="D104"/>
      <c r="E104" s="9"/>
      <c r="F104"/>
      <c r="G104"/>
      <c r="H104" s="9"/>
      <c r="I104" s="20"/>
      <c r="J104"/>
      <c r="K104"/>
      <c r="L104"/>
      <c r="M104"/>
      <c r="N104"/>
      <c r="O104"/>
      <c r="P104"/>
      <c r="Q104"/>
      <c r="R104"/>
      <c r="S104"/>
      <c r="T104"/>
      <c r="U104"/>
      <c r="V104"/>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row>
    <row r="105" spans="2:143">
      <c r="B105" s="3"/>
      <c r="C105" s="7"/>
      <c r="D105"/>
      <c r="E105" s="9"/>
      <c r="F105"/>
      <c r="G105"/>
      <c r="H105" s="9"/>
      <c r="I105" s="20"/>
      <c r="J105"/>
      <c r="K105"/>
      <c r="L105"/>
      <c r="M105"/>
      <c r="N105"/>
      <c r="O105"/>
      <c r="P105"/>
      <c r="Q105"/>
      <c r="R105"/>
      <c r="S105"/>
      <c r="T105"/>
      <c r="U105"/>
      <c r="V105"/>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row>
    <row r="106" spans="2:143">
      <c r="B106" s="3"/>
      <c r="C106" s="7"/>
      <c r="D106"/>
      <c r="E106" s="9"/>
      <c r="F106"/>
      <c r="G106"/>
      <c r="H106" s="9"/>
      <c r="I106" s="20"/>
      <c r="J106"/>
      <c r="K106"/>
      <c r="L106"/>
      <c r="M106"/>
      <c r="N106"/>
      <c r="O106"/>
      <c r="P106"/>
      <c r="Q106"/>
      <c r="R106"/>
      <c r="S106"/>
      <c r="T106"/>
      <c r="U106"/>
      <c r="V10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row>
    <row r="107" spans="2:143">
      <c r="B107" s="3"/>
      <c r="C107" s="7"/>
      <c r="D107"/>
      <c r="E107" s="9"/>
      <c r="F107"/>
      <c r="G107"/>
      <c r="H107" s="9"/>
      <c r="I107" s="20"/>
      <c r="J107"/>
      <c r="K107"/>
      <c r="L107"/>
      <c r="M107"/>
      <c r="N107"/>
      <c r="O107"/>
      <c r="P107"/>
      <c r="Q107"/>
      <c r="R107"/>
      <c r="S107"/>
      <c r="T107"/>
      <c r="U107"/>
      <c r="V107"/>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row>
    <row r="108" spans="2:143">
      <c r="B108" s="3"/>
      <c r="C108" s="7"/>
      <c r="D108"/>
      <c r="E108" s="9"/>
      <c r="F108"/>
      <c r="G108"/>
      <c r="H108" s="9"/>
      <c r="I108" s="20"/>
      <c r="J108"/>
      <c r="K108"/>
      <c r="L108"/>
      <c r="M108"/>
      <c r="N108"/>
      <c r="O108"/>
      <c r="P108"/>
      <c r="Q108"/>
      <c r="R108"/>
      <c r="S108"/>
      <c r="T108"/>
      <c r="U108"/>
      <c r="V108"/>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row>
    <row r="109" spans="2:143">
      <c r="B109" s="3"/>
      <c r="C109" s="7"/>
      <c r="D109"/>
      <c r="E109" s="9"/>
      <c r="F109"/>
      <c r="G109"/>
      <c r="H109" s="9"/>
      <c r="I109" s="20"/>
      <c r="J109"/>
      <c r="K109"/>
      <c r="L109"/>
      <c r="M109"/>
      <c r="N109"/>
      <c r="O109"/>
      <c r="P109"/>
      <c r="Q109"/>
      <c r="R109"/>
      <c r="S109"/>
      <c r="T109"/>
      <c r="U109"/>
      <c r="V109"/>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row>
    <row r="110" spans="2:143">
      <c r="B110" s="3"/>
      <c r="C110" s="7"/>
      <c r="D110"/>
      <c r="E110" s="9"/>
      <c r="F110"/>
      <c r="G110"/>
      <c r="H110" s="9"/>
      <c r="I110" s="20"/>
      <c r="J110"/>
      <c r="K110"/>
      <c r="L110"/>
      <c r="M110"/>
      <c r="N110"/>
      <c r="O110"/>
      <c r="P110"/>
      <c r="Q110"/>
      <c r="R110"/>
      <c r="S110"/>
      <c r="T110"/>
      <c r="U110"/>
      <c r="V110"/>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row>
    <row r="111" spans="2:143">
      <c r="B111" s="3"/>
      <c r="C111" s="7"/>
      <c r="D111"/>
      <c r="E111" s="9"/>
      <c r="F111"/>
      <c r="G111"/>
      <c r="H111" s="9"/>
      <c r="I111" s="20"/>
      <c r="J111"/>
      <c r="K111"/>
      <c r="L111"/>
      <c r="M111"/>
      <c r="N111"/>
      <c r="O111"/>
      <c r="P111"/>
      <c r="Q111"/>
      <c r="R111"/>
      <c r="S111"/>
      <c r="T111"/>
      <c r="U111"/>
      <c r="V111"/>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row>
    <row r="112" spans="2:143">
      <c r="B112" s="3"/>
      <c r="C112" s="7"/>
      <c r="D112"/>
      <c r="E112" s="9"/>
      <c r="F112"/>
      <c r="G112"/>
      <c r="H112" s="9"/>
      <c r="I112" s="20"/>
      <c r="J112"/>
      <c r="K112"/>
      <c r="L112"/>
      <c r="M112"/>
      <c r="N112"/>
      <c r="O112"/>
      <c r="P112"/>
      <c r="Q112"/>
      <c r="R112"/>
      <c r="S112"/>
      <c r="T112"/>
      <c r="U112"/>
      <c r="V112"/>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row>
    <row r="113" spans="2:143">
      <c r="B113" s="3"/>
      <c r="C113" s="7"/>
      <c r="D113"/>
      <c r="E113" s="9"/>
      <c r="F113"/>
      <c r="G113"/>
      <c r="H113" s="9"/>
      <c r="I113" s="20"/>
      <c r="J113"/>
      <c r="K113"/>
      <c r="L113"/>
      <c r="M113"/>
      <c r="N113"/>
      <c r="O113"/>
      <c r="P113"/>
      <c r="Q113"/>
      <c r="R113"/>
      <c r="S113"/>
      <c r="T113"/>
      <c r="U113"/>
      <c r="V113"/>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row>
    <row r="114" spans="2:143">
      <c r="B114" s="3"/>
      <c r="C114" s="7"/>
      <c r="D114"/>
      <c r="E114" s="9"/>
      <c r="F114"/>
      <c r="G114"/>
      <c r="H114" s="9"/>
      <c r="I114" s="20"/>
      <c r="J114"/>
      <c r="K114"/>
      <c r="L114"/>
      <c r="M114"/>
      <c r="N114"/>
      <c r="O114"/>
      <c r="P114"/>
      <c r="Q114"/>
      <c r="R114"/>
      <c r="S114"/>
      <c r="T114"/>
      <c r="U114"/>
      <c r="V114"/>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row>
    <row r="115" spans="2:143">
      <c r="B115" s="3"/>
      <c r="C115" s="7"/>
      <c r="D115"/>
      <c r="E115" s="9"/>
      <c r="F115"/>
      <c r="G115"/>
      <c r="H115" s="9"/>
      <c r="I115" s="20"/>
      <c r="J115"/>
      <c r="K115"/>
      <c r="L115"/>
      <c r="M115"/>
      <c r="N115"/>
      <c r="O115"/>
      <c r="P115"/>
      <c r="Q115"/>
      <c r="R115"/>
      <c r="S115"/>
      <c r="T115"/>
      <c r="U115"/>
      <c r="V115"/>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row>
    <row r="116" spans="2:143">
      <c r="B116" s="3"/>
      <c r="C116" s="7"/>
      <c r="D116"/>
      <c r="E116" s="9"/>
      <c r="F116"/>
      <c r="G116"/>
      <c r="H116" s="9"/>
      <c r="I116" s="20"/>
      <c r="J116"/>
      <c r="K116"/>
      <c r="L116"/>
      <c r="M116"/>
      <c r="N116"/>
      <c r="O116"/>
      <c r="P116"/>
      <c r="Q116"/>
      <c r="R116"/>
      <c r="S116"/>
      <c r="T116"/>
      <c r="U116"/>
      <c r="V11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row>
    <row r="117" spans="2:143">
      <c r="B117" s="3"/>
      <c r="C117" s="7"/>
      <c r="D117"/>
      <c r="E117" s="9"/>
      <c r="F117"/>
      <c r="G117"/>
      <c r="H117" s="9"/>
      <c r="I117" s="20"/>
      <c r="J117"/>
      <c r="K117"/>
      <c r="L117"/>
      <c r="M117"/>
      <c r="N117"/>
      <c r="O117"/>
      <c r="P117"/>
      <c r="Q117"/>
      <c r="R117"/>
      <c r="S117"/>
      <c r="T117"/>
      <c r="U117"/>
      <c r="V117"/>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row>
    <row r="118" spans="2:143">
      <c r="B118" s="3"/>
      <c r="C118" s="7"/>
      <c r="D118"/>
      <c r="E118" s="9"/>
      <c r="F118"/>
      <c r="G118"/>
      <c r="H118" s="9"/>
      <c r="I118" s="20"/>
      <c r="J118"/>
      <c r="K118"/>
      <c r="L118"/>
      <c r="M118"/>
      <c r="N118"/>
      <c r="O118"/>
      <c r="P118"/>
      <c r="Q118"/>
      <c r="R118"/>
      <c r="S118"/>
      <c r="T118"/>
      <c r="U118"/>
      <c r="V118"/>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row>
    <row r="119" spans="2:143">
      <c r="B119" s="3"/>
      <c r="C119" s="7"/>
      <c r="D119"/>
      <c r="E119" s="9"/>
      <c r="F119"/>
      <c r="G119"/>
      <c r="H119" s="9"/>
      <c r="I119" s="20"/>
      <c r="J119"/>
      <c r="K119"/>
      <c r="L119"/>
      <c r="M119"/>
      <c r="N119"/>
      <c r="O119"/>
      <c r="P119"/>
      <c r="Q119"/>
      <c r="R119"/>
      <c r="S119"/>
      <c r="T119"/>
      <c r="U119"/>
      <c r="V119"/>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row>
    <row r="120" spans="2:143">
      <c r="B120" s="3"/>
      <c r="C120" s="7"/>
      <c r="D120"/>
      <c r="E120" s="9"/>
      <c r="F120"/>
      <c r="G120"/>
      <c r="H120" s="9"/>
      <c r="I120" s="20"/>
      <c r="J120"/>
      <c r="K120"/>
      <c r="L120"/>
      <c r="M120"/>
      <c r="N120"/>
      <c r="O120"/>
      <c r="P120"/>
      <c r="Q120"/>
      <c r="R120"/>
      <c r="S120"/>
      <c r="T120"/>
      <c r="U120"/>
      <c r="V120"/>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row>
    <row r="121" spans="2:143">
      <c r="B121" s="3"/>
      <c r="C121" s="7"/>
      <c r="D121"/>
      <c r="E121" s="9"/>
      <c r="F121"/>
      <c r="G121"/>
      <c r="H121" s="9"/>
      <c r="I121" s="20"/>
      <c r="J121"/>
      <c r="K121"/>
      <c r="L121"/>
      <c r="M121"/>
      <c r="N121"/>
      <c r="O121"/>
      <c r="P121"/>
      <c r="Q121"/>
      <c r="R121"/>
      <c r="S121"/>
      <c r="T121"/>
      <c r="U121"/>
      <c r="V121"/>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row>
    <row r="122" spans="2:143">
      <c r="B122" s="3"/>
      <c r="C122" s="7"/>
      <c r="D122"/>
      <c r="E122" s="9"/>
      <c r="F122"/>
      <c r="G122"/>
      <c r="H122" s="9"/>
      <c r="I122" s="20"/>
      <c r="J122"/>
      <c r="K122"/>
      <c r="L122"/>
      <c r="M122"/>
      <c r="N122"/>
      <c r="O122"/>
      <c r="P122"/>
      <c r="Q122"/>
      <c r="R122"/>
      <c r="S122"/>
      <c r="T122"/>
      <c r="U122"/>
      <c r="V122"/>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row>
    <row r="123" spans="2:143">
      <c r="B123" s="3"/>
      <c r="C123" s="7"/>
      <c r="D123"/>
      <c r="E123" s="9"/>
      <c r="F123"/>
      <c r="G123"/>
      <c r="H123" s="9"/>
      <c r="I123" s="20"/>
      <c r="J123"/>
      <c r="K123"/>
      <c r="L123"/>
      <c r="M123"/>
      <c r="N123"/>
      <c r="O123"/>
      <c r="P123"/>
      <c r="Q123"/>
      <c r="R123"/>
      <c r="S123"/>
      <c r="T123"/>
      <c r="U123"/>
      <c r="V123"/>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row>
    <row r="124" spans="2:143">
      <c r="B124" s="3"/>
      <c r="C124" s="7"/>
      <c r="D124"/>
      <c r="E124" s="9"/>
      <c r="F124"/>
      <c r="G124"/>
      <c r="H124" s="9"/>
      <c r="I124" s="20"/>
      <c r="J124"/>
      <c r="K124"/>
      <c r="L124"/>
      <c r="M124"/>
      <c r="N124"/>
      <c r="O124"/>
      <c r="P124"/>
      <c r="Q124"/>
      <c r="R124"/>
      <c r="S124"/>
      <c r="T124"/>
      <c r="U124"/>
      <c r="V124"/>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row>
    <row r="125" spans="2:143">
      <c r="B125" s="3"/>
      <c r="C125" s="7"/>
      <c r="D125"/>
      <c r="E125" s="9"/>
      <c r="F125"/>
      <c r="G125"/>
      <c r="H125" s="9"/>
      <c r="I125" s="20"/>
      <c r="J125"/>
      <c r="K125"/>
      <c r="L125"/>
      <c r="M125"/>
      <c r="N125"/>
      <c r="O125"/>
      <c r="P125"/>
      <c r="Q125"/>
      <c r="R125"/>
      <c r="S125"/>
      <c r="T125"/>
      <c r="U125"/>
      <c r="V125"/>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row>
    <row r="126" spans="2:143">
      <c r="B126" s="3"/>
      <c r="C126" s="7"/>
      <c r="D126"/>
      <c r="E126" s="9"/>
      <c r="F126"/>
      <c r="G126"/>
      <c r="H126" s="9"/>
      <c r="I126" s="20"/>
      <c r="J126"/>
      <c r="K126"/>
      <c r="L126"/>
      <c r="M126"/>
      <c r="N126"/>
      <c r="O126"/>
      <c r="P126"/>
      <c r="Q126"/>
      <c r="R126"/>
      <c r="S126"/>
      <c r="T126"/>
      <c r="U126"/>
      <c r="V12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row>
    <row r="127" spans="2:143">
      <c r="B127" s="3"/>
      <c r="C127" s="7"/>
      <c r="D127"/>
      <c r="E127" s="9"/>
      <c r="F127"/>
      <c r="G127"/>
      <c r="H127" s="9"/>
      <c r="I127" s="20"/>
      <c r="J127"/>
      <c r="K127"/>
      <c r="L127"/>
      <c r="M127"/>
      <c r="N127"/>
      <c r="O127"/>
      <c r="P127"/>
      <c r="Q127"/>
      <c r="R127"/>
      <c r="S127"/>
      <c r="T127"/>
      <c r="U127"/>
      <c r="V127"/>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row>
    <row r="128" spans="2:143">
      <c r="B128" s="3"/>
      <c r="C128" s="7"/>
      <c r="D128"/>
      <c r="E128" s="9"/>
      <c r="F128"/>
      <c r="G128"/>
      <c r="H128" s="9"/>
      <c r="I128" s="20"/>
      <c r="J128"/>
      <c r="K128"/>
      <c r="L128"/>
      <c r="M128"/>
      <c r="N128"/>
      <c r="O128"/>
      <c r="P128"/>
      <c r="Q128"/>
      <c r="R128"/>
      <c r="S128"/>
      <c r="T128"/>
      <c r="U128"/>
      <c r="V128"/>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row>
    <row r="129" spans="2:143">
      <c r="B129" s="3"/>
      <c r="C129" s="7"/>
      <c r="D129"/>
      <c r="E129" s="9"/>
      <c r="F129"/>
      <c r="G129"/>
      <c r="H129" s="9"/>
      <c r="I129" s="20"/>
      <c r="J129"/>
      <c r="K129"/>
      <c r="L129"/>
      <c r="M129"/>
      <c r="N129"/>
      <c r="O129"/>
      <c r="P129"/>
      <c r="Q129"/>
      <c r="R129"/>
      <c r="S129"/>
      <c r="T129"/>
      <c r="U129"/>
      <c r="V129"/>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row>
    <row r="130" spans="2:143">
      <c r="B130" s="3"/>
      <c r="C130" s="7"/>
      <c r="D130"/>
      <c r="E130" s="9"/>
      <c r="F130"/>
      <c r="G130"/>
      <c r="H130" s="9"/>
      <c r="I130" s="20"/>
      <c r="J130"/>
      <c r="K130"/>
      <c r="L130"/>
      <c r="M130"/>
      <c r="N130"/>
      <c r="O130"/>
      <c r="P130"/>
      <c r="Q130"/>
      <c r="R130"/>
      <c r="S130"/>
      <c r="T130"/>
      <c r="U130"/>
      <c r="V130"/>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row>
    <row r="131" spans="2:143">
      <c r="B131" s="3"/>
      <c r="C131" s="7"/>
      <c r="D131"/>
      <c r="E131" s="9"/>
      <c r="F131"/>
      <c r="G131"/>
      <c r="H131" s="9"/>
      <c r="I131" s="20"/>
      <c r="J131"/>
      <c r="K131"/>
      <c r="L131"/>
      <c r="M131"/>
      <c r="N131"/>
      <c r="O131"/>
      <c r="P131"/>
      <c r="Q131"/>
      <c r="R131"/>
      <c r="S131"/>
      <c r="T131"/>
      <c r="U131"/>
      <c r="V131"/>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row>
    <row r="132" spans="2:143">
      <c r="B132" s="3"/>
      <c r="C132" s="7"/>
      <c r="D132"/>
      <c r="E132" s="9"/>
      <c r="F132"/>
      <c r="G132"/>
      <c r="H132" s="9"/>
      <c r="I132" s="20"/>
      <c r="J132"/>
      <c r="K132"/>
      <c r="L132"/>
      <c r="M132"/>
      <c r="N132"/>
      <c r="O132"/>
      <c r="P132"/>
      <c r="Q132"/>
      <c r="R132"/>
      <c r="S132"/>
      <c r="T132"/>
      <c r="U132"/>
      <c r="V132"/>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row>
    <row r="133" spans="2:143">
      <c r="B133" s="3"/>
      <c r="C133" s="7"/>
      <c r="D133"/>
      <c r="E133" s="9"/>
      <c r="F133"/>
      <c r="G133"/>
      <c r="H133" s="9"/>
      <c r="I133" s="20"/>
      <c r="J133"/>
      <c r="K133"/>
      <c r="L133"/>
      <c r="M133"/>
      <c r="N133"/>
      <c r="O133"/>
      <c r="P133"/>
      <c r="Q133"/>
      <c r="R133"/>
      <c r="S133"/>
      <c r="T133"/>
      <c r="U133"/>
      <c r="V133"/>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row>
    <row r="134" spans="2:143">
      <c r="B134" s="3"/>
      <c r="C134" s="7"/>
      <c r="D134"/>
      <c r="E134" s="9"/>
      <c r="F134"/>
      <c r="G134"/>
      <c r="H134" s="9"/>
      <c r="I134" s="20"/>
      <c r="J134"/>
      <c r="K134"/>
      <c r="L134"/>
      <c r="M134"/>
      <c r="N134"/>
      <c r="O134"/>
      <c r="P134"/>
      <c r="Q134"/>
      <c r="R134"/>
      <c r="S134"/>
      <c r="T134"/>
      <c r="U134"/>
      <c r="V134"/>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row>
    <row r="135" spans="2:143">
      <c r="B135" s="3"/>
      <c r="C135" s="7"/>
      <c r="D135"/>
      <c r="E135" s="9"/>
      <c r="F135"/>
      <c r="G135"/>
      <c r="H135" s="9"/>
      <c r="I135" s="20"/>
      <c r="J135"/>
      <c r="K135"/>
      <c r="L135"/>
      <c r="M135"/>
      <c r="N135"/>
      <c r="O135"/>
      <c r="P135"/>
      <c r="Q135"/>
      <c r="R135"/>
      <c r="S135"/>
      <c r="T135"/>
      <c r="U135"/>
      <c r="V135"/>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row>
    <row r="136" spans="2:143">
      <c r="B136" s="3"/>
      <c r="C136" s="7"/>
      <c r="D136"/>
      <c r="E136" s="9"/>
      <c r="F136"/>
      <c r="G136"/>
      <c r="H136" s="9"/>
      <c r="I136" s="20"/>
      <c r="J136"/>
      <c r="K136"/>
      <c r="L136"/>
      <c r="M136"/>
      <c r="N136"/>
      <c r="O136"/>
      <c r="P136"/>
      <c r="Q136"/>
      <c r="R136"/>
      <c r="S136"/>
      <c r="T136"/>
      <c r="U136"/>
      <c r="V13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row>
    <row r="137" spans="2:143">
      <c r="B137" s="3"/>
      <c r="C137" s="7"/>
      <c r="D137"/>
      <c r="E137" s="9"/>
      <c r="F137"/>
      <c r="G137"/>
      <c r="H137" s="9"/>
      <c r="I137" s="20"/>
      <c r="J137"/>
      <c r="K137"/>
      <c r="L137"/>
      <c r="M137"/>
      <c r="N137"/>
      <c r="O137"/>
      <c r="P137"/>
      <c r="Q137"/>
      <c r="R137"/>
      <c r="S137"/>
      <c r="T137"/>
      <c r="U137"/>
      <c r="V137"/>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row>
    <row r="138" spans="2:143">
      <c r="B138" s="3"/>
      <c r="C138" s="7"/>
      <c r="D138"/>
      <c r="E138" s="9"/>
      <c r="F138"/>
      <c r="G138"/>
      <c r="H138" s="9"/>
      <c r="I138" s="20"/>
      <c r="J138"/>
      <c r="K138"/>
      <c r="L138"/>
      <c r="M138"/>
      <c r="N138"/>
      <c r="O138"/>
      <c r="P138"/>
      <c r="Q138"/>
      <c r="R138"/>
      <c r="S138"/>
      <c r="T138"/>
      <c r="U138"/>
      <c r="V138"/>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row>
    <row r="139" spans="2:143">
      <c r="B139" s="3"/>
      <c r="C139" s="7"/>
      <c r="D139"/>
      <c r="E139" s="9"/>
      <c r="F139"/>
      <c r="G139"/>
      <c r="H139" s="9"/>
      <c r="I139" s="20"/>
      <c r="J139"/>
      <c r="K139"/>
      <c r="L139"/>
      <c r="M139"/>
      <c r="N139"/>
      <c r="O139"/>
      <c r="P139"/>
      <c r="Q139"/>
      <c r="R139"/>
      <c r="S139"/>
      <c r="T139"/>
      <c r="U139"/>
      <c r="V139"/>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row>
    <row r="140" spans="2:143">
      <c r="B140" s="3"/>
      <c r="C140" s="7"/>
      <c r="D140"/>
      <c r="E140" s="9"/>
      <c r="F140"/>
      <c r="G140"/>
      <c r="H140" s="9"/>
      <c r="I140" s="20"/>
      <c r="J140"/>
      <c r="K140"/>
      <c r="L140"/>
      <c r="M140"/>
      <c r="N140"/>
      <c r="O140"/>
      <c r="P140"/>
      <c r="Q140"/>
      <c r="R140"/>
      <c r="S140"/>
      <c r="T140"/>
      <c r="U140"/>
      <c r="V140"/>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row>
    <row r="141" spans="2:143">
      <c r="B141" s="3"/>
      <c r="C141" s="7"/>
      <c r="D141"/>
      <c r="E141" s="9"/>
      <c r="F141"/>
      <c r="G141"/>
      <c r="H141" s="9"/>
      <c r="I141" s="20"/>
      <c r="J141"/>
      <c r="K141"/>
      <c r="L141"/>
      <c r="M141"/>
      <c r="N141"/>
      <c r="O141"/>
      <c r="P141"/>
      <c r="Q141"/>
      <c r="R141"/>
      <c r="S141"/>
      <c r="T141"/>
      <c r="U141"/>
      <c r="V141"/>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row>
    <row r="142" spans="2:143">
      <c r="B142" s="3"/>
      <c r="C142" s="7"/>
      <c r="D142"/>
      <c r="E142" s="9"/>
      <c r="F142"/>
      <c r="G142"/>
      <c r="H142" s="9"/>
      <c r="I142" s="20"/>
      <c r="J142"/>
      <c r="K142"/>
      <c r="L142"/>
      <c r="M142"/>
      <c r="N142"/>
      <c r="O142"/>
      <c r="P142"/>
      <c r="Q142"/>
      <c r="R142"/>
      <c r="S142"/>
      <c r="T142"/>
      <c r="U142"/>
      <c r="V142"/>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row>
    <row r="143" spans="2:143">
      <c r="B143" s="3"/>
      <c r="C143" s="7"/>
      <c r="D143" s="6"/>
      <c r="E143" s="6"/>
      <c r="F143" s="6"/>
      <c r="G143" s="6"/>
      <c r="H143" s="6"/>
      <c r="I143" s="19"/>
      <c r="J143" s="6"/>
      <c r="K143" s="7"/>
      <c r="L143" s="7"/>
      <c r="M143" s="7"/>
      <c r="N143" s="7"/>
      <c r="O143" s="7"/>
      <c r="P143" s="7"/>
      <c r="Q143" s="7"/>
      <c r="R143" s="7"/>
      <c r="S143" s="7"/>
      <c r="T143" s="7"/>
      <c r="U143" s="7"/>
      <c r="V143" s="7"/>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row>
    <row r="144" spans="2:143">
      <c r="B144" s="3"/>
      <c r="C144" s="7"/>
      <c r="D144" s="6"/>
      <c r="E144" s="6"/>
      <c r="F144" s="6"/>
      <c r="G144" s="6"/>
      <c r="H144" s="6"/>
      <c r="I144" s="19"/>
      <c r="J144" s="6"/>
      <c r="K144" s="7"/>
      <c r="L144" s="7"/>
      <c r="M144" s="7"/>
      <c r="N144" s="7"/>
      <c r="O144" s="7"/>
      <c r="P144" s="7"/>
      <c r="Q144" s="7"/>
      <c r="R144" s="7"/>
      <c r="S144" s="7"/>
      <c r="T144" s="7"/>
      <c r="U144" s="7"/>
      <c r="V144" s="7"/>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row>
    <row r="145" spans="2:143">
      <c r="B145" s="3"/>
      <c r="C145" s="7"/>
      <c r="D145" s="6"/>
      <c r="E145" s="6"/>
      <c r="F145" s="6"/>
      <c r="G145" s="6"/>
      <c r="H145" s="6"/>
      <c r="I145" s="19"/>
      <c r="J145" s="6"/>
      <c r="K145" s="7"/>
      <c r="L145" s="7"/>
      <c r="M145" s="7"/>
      <c r="N145" s="7"/>
      <c r="O145" s="7"/>
      <c r="P145" s="7"/>
      <c r="Q145" s="7"/>
      <c r="R145" s="7"/>
      <c r="S145" s="7"/>
      <c r="T145" s="7"/>
      <c r="U145" s="7"/>
      <c r="V145" s="7"/>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row>
    <row r="146" spans="2:143">
      <c r="B146" s="3"/>
      <c r="C146" s="7"/>
      <c r="D146" s="6"/>
      <c r="E146" s="6"/>
      <c r="F146" s="6"/>
      <c r="G146" s="6"/>
      <c r="H146" s="6"/>
      <c r="I146" s="19"/>
      <c r="J146" s="6"/>
      <c r="K146" s="7"/>
      <c r="L146" s="7"/>
      <c r="M146" s="7"/>
      <c r="N146" s="7"/>
      <c r="O146" s="7"/>
      <c r="P146" s="7"/>
      <c r="Q146" s="7"/>
      <c r="R146" s="7"/>
      <c r="S146" s="7"/>
      <c r="T146" s="7"/>
      <c r="U146" s="7"/>
      <c r="V146" s="7"/>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row>
    <row r="147" spans="2:143">
      <c r="B147" s="3"/>
      <c r="C147" s="7"/>
      <c r="D147" s="6"/>
      <c r="E147" s="6"/>
      <c r="F147" s="6"/>
      <c r="G147" s="6"/>
      <c r="H147" s="6"/>
      <c r="I147" s="19"/>
      <c r="J147" s="6"/>
      <c r="K147" s="7"/>
      <c r="L147" s="7"/>
      <c r="M147" s="7"/>
      <c r="N147" s="7"/>
      <c r="O147" s="7"/>
      <c r="P147" s="7"/>
      <c r="Q147" s="7"/>
      <c r="R147" s="7"/>
      <c r="S147" s="7"/>
      <c r="T147" s="7"/>
      <c r="U147" s="7"/>
      <c r="V147" s="7"/>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row>
    <row r="148" spans="2:143">
      <c r="B148" s="3"/>
      <c r="C148" s="7"/>
      <c r="D148" s="6"/>
      <c r="E148" s="6"/>
      <c r="F148" s="6"/>
      <c r="G148" s="6"/>
      <c r="H148" s="6"/>
      <c r="I148" s="19"/>
      <c r="J148" s="6"/>
      <c r="K148" s="7"/>
      <c r="L148" s="7"/>
      <c r="M148" s="7"/>
      <c r="N148" s="7"/>
      <c r="O148" s="7"/>
      <c r="P148" s="7"/>
      <c r="Q148" s="7"/>
      <c r="R148" s="7"/>
      <c r="S148" s="7"/>
      <c r="T148" s="7"/>
      <c r="U148" s="7"/>
      <c r="V148" s="7"/>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row>
    <row r="149" spans="2:143">
      <c r="B149" s="3"/>
      <c r="C149" s="7"/>
      <c r="D149" s="6"/>
      <c r="E149" s="6"/>
      <c r="F149" s="6"/>
      <c r="G149" s="6"/>
      <c r="H149" s="6"/>
      <c r="I149" s="19"/>
      <c r="J149" s="6"/>
      <c r="K149" s="7"/>
      <c r="L149" s="7"/>
      <c r="M149" s="7"/>
      <c r="N149" s="7"/>
      <c r="O149" s="7"/>
      <c r="P149" s="7"/>
      <c r="Q149" s="7"/>
      <c r="R149" s="7"/>
      <c r="S149" s="7"/>
      <c r="T149" s="7"/>
      <c r="U149" s="7"/>
      <c r="V149" s="7"/>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row>
    <row r="150" spans="2:143">
      <c r="B150" s="3"/>
      <c r="C150" s="7"/>
      <c r="D150" s="6"/>
      <c r="E150" s="6"/>
      <c r="F150" s="6"/>
      <c r="G150" s="6"/>
      <c r="H150" s="6"/>
      <c r="I150" s="19"/>
      <c r="J150" s="6"/>
      <c r="K150" s="7"/>
      <c r="L150" s="7"/>
      <c r="M150" s="7"/>
      <c r="N150" s="7"/>
      <c r="O150" s="7"/>
      <c r="P150" s="7"/>
      <c r="Q150" s="7"/>
      <c r="R150" s="7"/>
      <c r="S150" s="7"/>
      <c r="T150" s="7"/>
      <c r="U150" s="7"/>
      <c r="V150" s="7"/>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row>
    <row r="151" spans="2:143">
      <c r="B151" s="3"/>
      <c r="C151" s="7"/>
      <c r="D151" s="6"/>
      <c r="E151" s="6"/>
      <c r="F151" s="6"/>
      <c r="G151" s="6"/>
      <c r="H151" s="6"/>
      <c r="I151" s="19"/>
      <c r="J151" s="6"/>
      <c r="K151" s="7"/>
      <c r="L151" s="7"/>
      <c r="M151" s="7"/>
      <c r="N151" s="7"/>
      <c r="O151" s="7"/>
      <c r="P151" s="7"/>
      <c r="Q151" s="7"/>
      <c r="R151" s="7"/>
      <c r="S151" s="7"/>
      <c r="T151" s="7"/>
      <c r="U151" s="7"/>
      <c r="V151" s="7"/>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row>
    <row r="152" spans="2:143">
      <c r="B152" s="3"/>
      <c r="C152" s="7"/>
      <c r="D152" s="6"/>
      <c r="E152" s="6"/>
      <c r="F152" s="6"/>
      <c r="G152" s="6"/>
      <c r="H152" s="6"/>
      <c r="I152" s="19"/>
      <c r="J152" s="6"/>
      <c r="K152" s="7"/>
      <c r="L152" s="7"/>
      <c r="M152" s="7"/>
      <c r="N152" s="7"/>
      <c r="O152" s="7"/>
      <c r="P152" s="7"/>
      <c r="Q152" s="7"/>
      <c r="R152" s="7"/>
      <c r="S152" s="7"/>
      <c r="T152" s="7"/>
      <c r="U152" s="7"/>
      <c r="V152" s="7"/>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row>
    <row r="153" spans="2:143">
      <c r="B153" s="3"/>
      <c r="C153" s="7"/>
      <c r="D153" s="6"/>
      <c r="E153" s="6"/>
      <c r="F153" s="6"/>
      <c r="G153" s="6"/>
      <c r="H153" s="6"/>
      <c r="I153" s="19"/>
      <c r="J153" s="6"/>
      <c r="K153" s="7"/>
      <c r="L153" s="7"/>
      <c r="M153" s="7"/>
      <c r="N153" s="7"/>
      <c r="O153" s="7"/>
      <c r="P153" s="7"/>
      <c r="Q153" s="7"/>
      <c r="R153" s="7"/>
      <c r="S153" s="7"/>
      <c r="T153" s="7"/>
      <c r="U153" s="7"/>
      <c r="V153" s="7"/>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row>
    <row r="154" spans="2:143">
      <c r="B154" s="3"/>
      <c r="C154" s="7"/>
      <c r="D154" s="6"/>
      <c r="E154" s="6"/>
      <c r="F154" s="6"/>
      <c r="G154" s="6"/>
      <c r="H154" s="6"/>
      <c r="I154" s="19"/>
      <c r="J154" s="6"/>
      <c r="K154" s="7"/>
      <c r="L154" s="7"/>
      <c r="M154" s="7"/>
      <c r="N154" s="7"/>
      <c r="O154" s="7"/>
      <c r="P154" s="7"/>
      <c r="Q154" s="7"/>
      <c r="R154" s="7"/>
      <c r="S154" s="7"/>
      <c r="T154" s="7"/>
      <c r="U154" s="7"/>
      <c r="V154" s="7"/>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row>
    <row r="155" spans="2:143">
      <c r="B155" s="3"/>
      <c r="C155" s="7"/>
      <c r="D155" s="6"/>
      <c r="E155" s="6"/>
      <c r="F155" s="6"/>
      <c r="G155" s="6"/>
      <c r="H155" s="6"/>
      <c r="I155" s="19"/>
      <c r="J155" s="6"/>
      <c r="K155" s="7"/>
      <c r="L155" s="7"/>
      <c r="M155" s="7"/>
      <c r="N155" s="7"/>
      <c r="O155" s="7"/>
      <c r="P155" s="7"/>
      <c r="Q155" s="7"/>
      <c r="R155" s="7"/>
      <c r="S155" s="7"/>
      <c r="T155" s="7"/>
      <c r="U155" s="7"/>
      <c r="V155" s="7"/>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row>
    <row r="156" spans="2:143">
      <c r="B156" s="3"/>
      <c r="C156" s="7"/>
      <c r="D156" s="6"/>
      <c r="E156" s="6"/>
      <c r="F156" s="6"/>
      <c r="G156" s="6"/>
      <c r="H156" s="6"/>
      <c r="I156" s="19"/>
      <c r="J156" s="6"/>
      <c r="K156" s="7"/>
      <c r="L156" s="7"/>
      <c r="M156" s="7"/>
      <c r="N156" s="7"/>
      <c r="O156" s="7"/>
      <c r="P156" s="7"/>
      <c r="Q156" s="7"/>
      <c r="R156" s="7"/>
      <c r="S156" s="7"/>
      <c r="T156" s="7"/>
      <c r="U156" s="7"/>
      <c r="V156" s="7"/>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row>
    <row r="157" spans="2:143">
      <c r="B157" s="3"/>
      <c r="C157" s="7"/>
      <c r="D157" s="6"/>
      <c r="E157" s="6"/>
      <c r="F157" s="6"/>
      <c r="G157" s="6"/>
      <c r="H157" s="6"/>
      <c r="I157" s="19"/>
      <c r="J157" s="6"/>
      <c r="K157" s="7"/>
      <c r="L157" s="7"/>
      <c r="M157" s="7"/>
      <c r="N157" s="7"/>
      <c r="O157" s="7"/>
      <c r="P157" s="7"/>
      <c r="Q157" s="7"/>
      <c r="R157" s="7"/>
      <c r="S157" s="7"/>
      <c r="T157" s="7"/>
      <c r="U157" s="7"/>
      <c r="V157" s="7"/>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row>
    <row r="158" spans="2:143">
      <c r="B158" s="3"/>
      <c r="C158" s="7"/>
      <c r="D158" s="6"/>
      <c r="E158" s="6"/>
      <c r="F158" s="6"/>
      <c r="G158" s="6"/>
      <c r="H158" s="6"/>
      <c r="I158" s="19"/>
      <c r="J158" s="6"/>
      <c r="K158" s="7"/>
      <c r="L158" s="7"/>
      <c r="M158" s="7"/>
      <c r="N158" s="7"/>
      <c r="O158" s="7"/>
      <c r="P158" s="7"/>
      <c r="Q158" s="7"/>
      <c r="R158" s="7"/>
      <c r="S158" s="7"/>
      <c r="T158" s="7"/>
      <c r="U158" s="7"/>
      <c r="V158" s="7"/>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row>
    <row r="159" spans="2:143">
      <c r="B159" s="3"/>
      <c r="C159" s="7"/>
      <c r="D159" s="6"/>
      <c r="E159" s="6"/>
      <c r="F159" s="6"/>
      <c r="G159" s="6"/>
      <c r="H159" s="6"/>
      <c r="I159" s="19"/>
      <c r="J159" s="6"/>
      <c r="K159" s="7"/>
      <c r="L159" s="7"/>
      <c r="M159" s="7"/>
      <c r="N159" s="7"/>
      <c r="O159" s="7"/>
      <c r="P159" s="7"/>
      <c r="Q159" s="7"/>
      <c r="R159" s="7"/>
      <c r="S159" s="7"/>
      <c r="T159" s="7"/>
      <c r="U159" s="7"/>
      <c r="V159" s="7"/>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row>
    <row r="160" spans="2:143">
      <c r="B160" s="3"/>
      <c r="C160" s="7"/>
      <c r="D160" s="6"/>
      <c r="E160" s="6"/>
      <c r="F160" s="6"/>
      <c r="G160" s="6"/>
      <c r="H160" s="6"/>
      <c r="I160" s="19"/>
      <c r="J160" s="6"/>
      <c r="K160" s="7"/>
      <c r="L160" s="7"/>
      <c r="M160" s="7"/>
      <c r="N160" s="7"/>
      <c r="O160" s="7"/>
      <c r="P160" s="7"/>
      <c r="Q160" s="7"/>
      <c r="R160" s="7"/>
      <c r="S160" s="7"/>
      <c r="T160" s="7"/>
      <c r="U160" s="7"/>
      <c r="V160" s="7"/>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row>
    <row r="161" spans="2:143">
      <c r="B161" s="3"/>
      <c r="C161" s="7"/>
      <c r="D161" s="6"/>
      <c r="E161" s="6"/>
      <c r="F161" s="6"/>
      <c r="G161" s="6"/>
      <c r="H161" s="6"/>
      <c r="I161" s="19"/>
      <c r="J161" s="6"/>
      <c r="K161" s="7"/>
      <c r="L161" s="7"/>
      <c r="M161" s="7"/>
      <c r="N161" s="7"/>
      <c r="O161" s="7"/>
      <c r="P161" s="7"/>
      <c r="Q161" s="7"/>
      <c r="R161" s="7"/>
      <c r="S161" s="7"/>
      <c r="T161" s="7"/>
      <c r="U161" s="7"/>
      <c r="V161" s="7"/>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row>
    <row r="162" spans="2:143">
      <c r="B162" s="3"/>
      <c r="C162" s="7"/>
      <c r="D162" s="6"/>
      <c r="E162" s="6"/>
      <c r="F162" s="6"/>
      <c r="G162" s="6"/>
      <c r="H162" s="6"/>
      <c r="I162" s="19"/>
      <c r="J162" s="6"/>
      <c r="K162" s="7"/>
      <c r="L162" s="7"/>
      <c r="M162" s="7"/>
      <c r="N162" s="7"/>
      <c r="O162" s="7"/>
      <c r="P162" s="7"/>
      <c r="Q162" s="7"/>
      <c r="R162" s="7"/>
      <c r="S162" s="7"/>
      <c r="T162" s="7"/>
      <c r="U162" s="7"/>
      <c r="V162" s="7"/>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row>
    <row r="163" spans="2:143">
      <c r="B163" s="3"/>
      <c r="C163" s="7"/>
      <c r="D163" s="6"/>
      <c r="E163" s="6"/>
      <c r="F163" s="6"/>
      <c r="G163" s="6"/>
      <c r="H163" s="6"/>
      <c r="I163" s="19"/>
      <c r="J163" s="6"/>
      <c r="K163" s="7"/>
      <c r="L163" s="7"/>
      <c r="M163" s="7"/>
      <c r="N163" s="7"/>
      <c r="O163" s="7"/>
      <c r="P163" s="7"/>
      <c r="Q163" s="7"/>
      <c r="R163" s="7"/>
      <c r="S163" s="7"/>
      <c r="T163" s="7"/>
      <c r="U163" s="7"/>
      <c r="V163" s="7"/>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row>
    <row r="164" spans="2:143">
      <c r="B164" s="3"/>
      <c r="C164" s="7"/>
      <c r="D164" s="6"/>
      <c r="E164" s="6"/>
      <c r="F164" s="6"/>
      <c r="G164" s="6"/>
      <c r="H164" s="6"/>
      <c r="I164" s="19"/>
      <c r="J164" s="6"/>
      <c r="K164" s="7"/>
      <c r="L164" s="7"/>
      <c r="M164" s="7"/>
      <c r="N164" s="7"/>
      <c r="O164" s="7"/>
      <c r="P164" s="7"/>
      <c r="Q164" s="7"/>
      <c r="R164" s="7"/>
      <c r="S164" s="7"/>
      <c r="T164" s="7"/>
      <c r="U164" s="7"/>
      <c r="V164" s="7"/>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row>
    <row r="165" spans="2:143">
      <c r="B165" s="3"/>
      <c r="C165" s="7"/>
      <c r="D165" s="6"/>
      <c r="E165" s="6"/>
      <c r="F165" s="6"/>
      <c r="G165" s="6"/>
      <c r="H165" s="6"/>
      <c r="I165" s="19"/>
      <c r="J165" s="6"/>
      <c r="K165" s="7"/>
      <c r="L165" s="7"/>
      <c r="M165" s="7"/>
      <c r="N165" s="7"/>
      <c r="O165" s="7"/>
      <c r="P165" s="7"/>
      <c r="Q165" s="7"/>
      <c r="R165" s="7"/>
      <c r="S165" s="7"/>
      <c r="T165" s="7"/>
      <c r="U165" s="7"/>
      <c r="V165" s="7"/>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row>
    <row r="166" spans="2:143">
      <c r="B166" s="3"/>
      <c r="C166" s="7"/>
      <c r="D166" s="6"/>
      <c r="E166" s="6"/>
      <c r="F166" s="6"/>
      <c r="G166" s="6"/>
      <c r="H166" s="6"/>
      <c r="I166" s="19"/>
      <c r="J166" s="6"/>
      <c r="K166" s="7"/>
      <c r="L166" s="7"/>
      <c r="M166" s="7"/>
      <c r="N166" s="7"/>
      <c r="O166" s="7"/>
      <c r="P166" s="7"/>
      <c r="Q166" s="7"/>
      <c r="R166" s="7"/>
      <c r="S166" s="7"/>
      <c r="T166" s="7"/>
      <c r="U166" s="7"/>
      <c r="V166" s="7"/>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row>
    <row r="167" spans="2:143">
      <c r="B167" s="3"/>
      <c r="C167" s="7"/>
      <c r="D167" s="6"/>
      <c r="E167" s="6"/>
      <c r="F167" s="6"/>
      <c r="G167" s="6"/>
      <c r="H167" s="6"/>
      <c r="I167" s="19"/>
      <c r="J167" s="6"/>
      <c r="K167" s="7"/>
      <c r="L167" s="7"/>
      <c r="M167" s="7"/>
      <c r="N167" s="7"/>
      <c r="O167" s="7"/>
      <c r="P167" s="7"/>
      <c r="Q167" s="7"/>
      <c r="R167" s="7"/>
      <c r="S167" s="7"/>
      <c r="T167" s="7"/>
      <c r="U167" s="7"/>
      <c r="V167" s="7"/>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row>
    <row r="168" spans="2:143">
      <c r="B168" s="3"/>
      <c r="C168" s="7"/>
      <c r="D168" s="6"/>
      <c r="E168" s="6"/>
      <c r="F168" s="6"/>
      <c r="G168" s="6"/>
      <c r="H168" s="6"/>
      <c r="I168" s="19"/>
      <c r="J168" s="6"/>
      <c r="K168" s="7"/>
      <c r="L168" s="7"/>
      <c r="M168" s="7"/>
      <c r="N168" s="7"/>
      <c r="O168" s="7"/>
      <c r="P168" s="7"/>
      <c r="Q168" s="7"/>
      <c r="R168" s="7"/>
      <c r="S168" s="7"/>
      <c r="T168" s="7"/>
      <c r="U168" s="7"/>
      <c r="V168" s="7"/>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row>
    <row r="169" spans="2:143">
      <c r="B169" s="3"/>
      <c r="C169" s="7"/>
      <c r="D169" s="6"/>
      <c r="E169" s="6"/>
      <c r="F169" s="6"/>
      <c r="G169" s="6"/>
      <c r="H169" s="6"/>
      <c r="I169" s="19"/>
      <c r="J169" s="6"/>
      <c r="K169" s="7"/>
      <c r="L169" s="7"/>
      <c r="M169" s="7"/>
      <c r="N169" s="7"/>
      <c r="O169" s="7"/>
      <c r="P169" s="7"/>
      <c r="Q169" s="7"/>
      <c r="R169" s="7"/>
      <c r="S169" s="7"/>
      <c r="T169" s="7"/>
      <c r="U169" s="7"/>
      <c r="V169" s="7"/>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row>
    <row r="170" spans="2:143">
      <c r="B170" s="3"/>
      <c r="C170" s="7"/>
      <c r="D170" s="6"/>
      <c r="E170" s="6"/>
      <c r="F170" s="6"/>
      <c r="G170" s="6"/>
      <c r="H170" s="6"/>
      <c r="I170" s="19"/>
      <c r="J170" s="6"/>
      <c r="K170" s="7"/>
      <c r="L170" s="7"/>
      <c r="M170" s="7"/>
      <c r="N170" s="7"/>
      <c r="O170" s="7"/>
      <c r="P170" s="7"/>
      <c r="Q170" s="7"/>
      <c r="R170" s="7"/>
      <c r="S170" s="7"/>
      <c r="T170" s="7"/>
      <c r="U170" s="7"/>
      <c r="V170" s="7"/>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row>
    <row r="171" spans="2:143">
      <c r="B171" s="3"/>
      <c r="C171" s="7"/>
      <c r="D171" s="6"/>
      <c r="E171" s="6"/>
      <c r="F171" s="6"/>
      <c r="G171" s="6"/>
      <c r="H171" s="6"/>
      <c r="I171" s="19"/>
      <c r="J171" s="6"/>
      <c r="K171" s="7"/>
      <c r="L171" s="7"/>
      <c r="M171" s="7"/>
      <c r="N171" s="7"/>
      <c r="O171" s="7"/>
      <c r="P171" s="7"/>
      <c r="Q171" s="7"/>
      <c r="R171" s="7"/>
      <c r="S171" s="7"/>
      <c r="T171" s="7"/>
      <c r="U171" s="7"/>
      <c r="V171" s="7"/>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row>
    <row r="172" spans="2:143">
      <c r="B172" s="3"/>
      <c r="C172" s="7"/>
      <c r="D172" s="6"/>
      <c r="E172" s="6"/>
      <c r="F172" s="6"/>
      <c r="G172" s="6"/>
      <c r="H172" s="6"/>
      <c r="I172" s="19"/>
      <c r="J172" s="6"/>
      <c r="K172" s="7"/>
      <c r="L172" s="7"/>
      <c r="M172" s="7"/>
      <c r="N172" s="7"/>
      <c r="O172" s="7"/>
      <c r="P172" s="7"/>
      <c r="Q172" s="7"/>
      <c r="R172" s="7"/>
      <c r="S172" s="7"/>
      <c r="T172" s="7"/>
      <c r="U172" s="7"/>
      <c r="V172" s="7"/>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row>
    <row r="173" spans="2:143">
      <c r="B173" s="3"/>
      <c r="C173" s="7"/>
      <c r="D173" s="6"/>
      <c r="E173" s="6"/>
      <c r="F173" s="6"/>
      <c r="G173" s="6"/>
      <c r="H173" s="6"/>
      <c r="I173" s="19"/>
      <c r="J173" s="6"/>
      <c r="K173" s="7"/>
      <c r="L173" s="7"/>
      <c r="M173" s="7"/>
      <c r="N173" s="7"/>
      <c r="O173" s="7"/>
      <c r="P173" s="7"/>
      <c r="Q173" s="7"/>
      <c r="R173" s="7"/>
      <c r="S173" s="7"/>
      <c r="T173" s="7"/>
      <c r="U173" s="7"/>
      <c r="V173" s="7"/>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row>
    <row r="174" spans="2:143">
      <c r="B174" s="3"/>
      <c r="C174" s="7"/>
      <c r="D174" s="6"/>
      <c r="E174" s="6"/>
      <c r="F174" s="6"/>
      <c r="G174" s="6"/>
      <c r="H174" s="6"/>
      <c r="I174" s="19"/>
      <c r="J174" s="6"/>
      <c r="K174" s="7"/>
      <c r="L174" s="7"/>
      <c r="M174" s="7"/>
      <c r="N174" s="7"/>
      <c r="O174" s="7"/>
      <c r="P174" s="7"/>
      <c r="Q174" s="7"/>
      <c r="R174" s="7"/>
      <c r="S174" s="7"/>
      <c r="T174" s="7"/>
      <c r="U174" s="7"/>
      <c r="V174" s="7"/>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row>
    <row r="175" spans="2:143">
      <c r="B175" s="3"/>
      <c r="C175" s="7"/>
      <c r="D175" s="6"/>
      <c r="E175" s="6"/>
      <c r="F175" s="6"/>
      <c r="G175" s="6"/>
      <c r="H175" s="6"/>
      <c r="I175" s="19"/>
      <c r="J175" s="6"/>
      <c r="K175" s="7"/>
      <c r="L175" s="7"/>
      <c r="M175" s="7"/>
      <c r="N175" s="7"/>
      <c r="O175" s="7"/>
      <c r="P175" s="7"/>
      <c r="Q175" s="7"/>
      <c r="R175" s="7"/>
      <c r="S175" s="7"/>
      <c r="T175" s="7"/>
      <c r="U175" s="7"/>
      <c r="V175" s="7"/>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row>
    <row r="176" spans="2:143">
      <c r="B176" s="3"/>
      <c r="C176" s="7"/>
      <c r="D176" s="6"/>
      <c r="E176" s="6"/>
      <c r="F176" s="6"/>
      <c r="G176" s="6"/>
      <c r="H176" s="6"/>
      <c r="I176" s="19"/>
      <c r="J176" s="6"/>
      <c r="K176" s="7"/>
      <c r="L176" s="7"/>
      <c r="M176" s="7"/>
      <c r="N176" s="7"/>
      <c r="O176" s="7"/>
      <c r="P176" s="7"/>
      <c r="Q176" s="7"/>
      <c r="R176" s="7"/>
      <c r="S176" s="7"/>
      <c r="T176" s="7"/>
      <c r="U176" s="7"/>
      <c r="V176" s="7"/>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row>
    <row r="177" spans="2:143">
      <c r="B177" s="3"/>
      <c r="C177" s="7"/>
      <c r="D177" s="6"/>
      <c r="E177" s="6"/>
      <c r="F177" s="6"/>
      <c r="G177" s="6"/>
      <c r="H177" s="6"/>
      <c r="I177" s="19"/>
      <c r="J177" s="6"/>
      <c r="K177" s="7"/>
      <c r="L177" s="7"/>
      <c r="M177" s="7"/>
      <c r="N177" s="7"/>
      <c r="O177" s="7"/>
      <c r="P177" s="7"/>
      <c r="Q177" s="7"/>
      <c r="R177" s="7"/>
      <c r="S177" s="7"/>
      <c r="T177" s="7"/>
      <c r="U177" s="7"/>
      <c r="V177" s="7"/>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row>
    <row r="178" spans="2:143">
      <c r="B178" s="3"/>
      <c r="C178" s="7"/>
      <c r="D178" s="6"/>
      <c r="E178" s="6"/>
      <c r="F178" s="6"/>
      <c r="G178" s="6"/>
      <c r="H178" s="6"/>
      <c r="I178" s="19"/>
      <c r="J178" s="6"/>
      <c r="K178" s="7"/>
      <c r="L178" s="7"/>
      <c r="M178" s="7"/>
      <c r="N178" s="7"/>
      <c r="O178" s="7"/>
      <c r="P178" s="7"/>
      <c r="Q178" s="7"/>
      <c r="R178" s="7"/>
      <c r="S178" s="7"/>
      <c r="T178" s="7"/>
      <c r="U178" s="7"/>
      <c r="V178" s="7"/>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row>
    <row r="179" spans="2:143">
      <c r="B179" s="3"/>
      <c r="C179" s="7"/>
      <c r="D179" s="6"/>
      <c r="E179" s="6"/>
      <c r="F179" s="6"/>
      <c r="G179" s="6"/>
      <c r="H179" s="6"/>
      <c r="I179" s="19"/>
      <c r="J179" s="6"/>
      <c r="K179" s="7"/>
      <c r="L179" s="7"/>
      <c r="M179" s="7"/>
      <c r="N179" s="7"/>
      <c r="O179" s="7"/>
      <c r="P179" s="7"/>
      <c r="Q179" s="7"/>
      <c r="R179" s="7"/>
      <c r="S179" s="7"/>
      <c r="T179" s="7"/>
      <c r="U179" s="7"/>
      <c r="V179" s="7"/>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row>
    <row r="180" spans="2:143">
      <c r="B180" s="3"/>
      <c r="C180" s="7"/>
      <c r="D180" s="6"/>
      <c r="E180" s="6"/>
      <c r="F180" s="6"/>
      <c r="G180" s="6"/>
      <c r="H180" s="6"/>
      <c r="I180" s="19"/>
      <c r="J180" s="6"/>
      <c r="K180" s="7"/>
      <c r="L180" s="7"/>
      <c r="M180" s="7"/>
      <c r="N180" s="7"/>
      <c r="O180" s="7"/>
      <c r="P180" s="7"/>
      <c r="Q180" s="7"/>
      <c r="R180" s="7"/>
      <c r="S180" s="7"/>
      <c r="T180" s="7"/>
      <c r="U180" s="7"/>
      <c r="V180" s="7"/>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row>
    <row r="181" spans="2:143">
      <c r="B181" s="3"/>
      <c r="C181" s="7"/>
      <c r="D181" s="6"/>
      <c r="E181" s="6"/>
      <c r="F181" s="6"/>
      <c r="G181" s="6"/>
      <c r="H181" s="6"/>
      <c r="I181" s="19"/>
      <c r="J181" s="6"/>
      <c r="K181" s="7"/>
      <c r="L181" s="7"/>
      <c r="M181" s="7"/>
      <c r="N181" s="7"/>
      <c r="O181" s="7"/>
      <c r="P181" s="7"/>
      <c r="Q181" s="7"/>
      <c r="R181" s="7"/>
      <c r="S181" s="7"/>
      <c r="T181" s="7"/>
      <c r="U181" s="7"/>
      <c r="V181" s="7"/>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row>
    <row r="182" spans="2:143">
      <c r="B182" s="3"/>
      <c r="C182" s="7"/>
      <c r="D182" s="6"/>
      <c r="E182" s="6"/>
      <c r="F182" s="6"/>
      <c r="G182" s="6"/>
      <c r="H182" s="6"/>
      <c r="I182" s="19"/>
      <c r="J182" s="6"/>
      <c r="K182" s="7"/>
      <c r="L182" s="7"/>
      <c r="M182" s="7"/>
      <c r="N182" s="7"/>
      <c r="O182" s="7"/>
      <c r="P182" s="7"/>
      <c r="Q182" s="7"/>
      <c r="R182" s="7"/>
      <c r="S182" s="7"/>
      <c r="T182" s="7"/>
      <c r="U182" s="7"/>
      <c r="V182" s="7"/>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row>
    <row r="183" spans="2:143">
      <c r="B183" s="3"/>
      <c r="C183" s="7"/>
      <c r="D183" s="6"/>
      <c r="E183" s="6"/>
      <c r="F183" s="6"/>
      <c r="G183" s="6"/>
      <c r="H183" s="6"/>
      <c r="I183" s="19"/>
      <c r="J183" s="6"/>
      <c r="K183" s="7"/>
      <c r="L183" s="7"/>
      <c r="M183" s="7"/>
      <c r="N183" s="7"/>
      <c r="O183" s="7"/>
      <c r="P183" s="7"/>
      <c r="Q183" s="7"/>
      <c r="R183" s="7"/>
      <c r="S183" s="7"/>
      <c r="T183" s="7"/>
      <c r="U183" s="7"/>
      <c r="V183" s="7"/>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row>
    <row r="184" spans="2:143">
      <c r="B184" s="3"/>
      <c r="C184" s="7"/>
      <c r="D184" s="6"/>
      <c r="E184" s="6"/>
      <c r="F184" s="6"/>
      <c r="G184" s="6"/>
      <c r="H184" s="6"/>
      <c r="I184" s="19"/>
      <c r="J184" s="6"/>
      <c r="K184" s="7"/>
      <c r="L184" s="7"/>
      <c r="M184" s="7"/>
      <c r="N184" s="7"/>
      <c r="O184" s="7"/>
      <c r="P184" s="7"/>
      <c r="Q184" s="7"/>
      <c r="R184" s="7"/>
      <c r="S184" s="7"/>
      <c r="T184" s="7"/>
      <c r="U184" s="7"/>
      <c r="V184" s="7"/>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row>
    <row r="185" spans="2:143">
      <c r="B185" s="3"/>
      <c r="C185" s="7"/>
      <c r="D185" s="6"/>
      <c r="E185" s="6"/>
      <c r="F185" s="6"/>
      <c r="G185" s="6"/>
      <c r="H185" s="6"/>
      <c r="I185" s="19"/>
      <c r="J185" s="6"/>
      <c r="K185" s="7"/>
      <c r="L185" s="7"/>
      <c r="M185" s="7"/>
      <c r="N185" s="7"/>
      <c r="O185" s="7"/>
      <c r="P185" s="7"/>
      <c r="Q185" s="7"/>
      <c r="R185" s="7"/>
      <c r="S185" s="7"/>
      <c r="T185" s="7"/>
      <c r="U185" s="7"/>
      <c r="V185" s="7"/>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row>
    <row r="186" spans="2:143">
      <c r="B186" s="3"/>
      <c r="C186" s="7"/>
      <c r="D186" s="6"/>
      <c r="E186" s="6"/>
      <c r="F186" s="6"/>
      <c r="G186" s="6"/>
      <c r="H186" s="6"/>
      <c r="I186" s="19"/>
      <c r="J186" s="6"/>
      <c r="K186" s="7"/>
      <c r="L186" s="7"/>
      <c r="M186" s="7"/>
      <c r="N186" s="7"/>
      <c r="O186" s="7"/>
      <c r="P186" s="7"/>
      <c r="Q186" s="7"/>
      <c r="R186" s="7"/>
      <c r="S186" s="7"/>
      <c r="T186" s="7"/>
      <c r="U186" s="7"/>
      <c r="V186" s="7"/>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row>
    <row r="187" spans="2:143">
      <c r="B187" s="3"/>
      <c r="C187" s="7"/>
      <c r="D187" s="6"/>
      <c r="E187" s="6"/>
      <c r="F187" s="6"/>
      <c r="G187" s="6"/>
      <c r="H187" s="6"/>
      <c r="I187" s="19"/>
      <c r="J187" s="6"/>
      <c r="K187" s="7"/>
      <c r="L187" s="7"/>
      <c r="M187" s="7"/>
      <c r="N187" s="7"/>
      <c r="O187" s="7"/>
      <c r="P187" s="7"/>
      <c r="Q187" s="7"/>
      <c r="R187" s="7"/>
      <c r="S187" s="7"/>
      <c r="T187" s="7"/>
      <c r="U187" s="7"/>
      <c r="V187" s="7"/>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row>
    <row r="188" spans="2:143">
      <c r="B188" s="3"/>
      <c r="C188" s="7"/>
      <c r="D188" s="6"/>
      <c r="E188" s="6"/>
      <c r="F188" s="6"/>
      <c r="G188" s="6"/>
      <c r="H188" s="6"/>
      <c r="I188" s="19"/>
      <c r="J188" s="6"/>
      <c r="K188" s="7"/>
      <c r="L188" s="7"/>
      <c r="M188" s="7"/>
      <c r="N188" s="7"/>
      <c r="O188" s="7"/>
      <c r="P188" s="7"/>
      <c r="Q188" s="7"/>
      <c r="R188" s="7"/>
      <c r="S188" s="7"/>
      <c r="T188" s="7"/>
      <c r="U188" s="7"/>
      <c r="V188" s="7"/>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row>
    <row r="189" spans="2:143">
      <c r="B189" s="3"/>
      <c r="C189" s="7"/>
      <c r="D189" s="6"/>
      <c r="E189" s="6"/>
      <c r="F189" s="6"/>
      <c r="G189" s="6"/>
      <c r="H189" s="6"/>
      <c r="I189" s="19"/>
      <c r="J189" s="6"/>
      <c r="K189" s="7"/>
      <c r="L189" s="7"/>
      <c r="M189" s="7"/>
      <c r="N189" s="7"/>
      <c r="O189" s="7"/>
      <c r="P189" s="7"/>
      <c r="Q189" s="7"/>
      <c r="R189" s="7"/>
      <c r="S189" s="7"/>
      <c r="T189" s="7"/>
      <c r="U189" s="7"/>
      <c r="V189" s="7"/>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row>
    <row r="190" spans="2:143">
      <c r="B190" s="3"/>
      <c r="C190" s="7"/>
      <c r="D190" s="6"/>
      <c r="E190" s="6"/>
      <c r="F190" s="6"/>
      <c r="G190" s="6"/>
      <c r="H190" s="6"/>
      <c r="I190" s="19"/>
      <c r="J190" s="6"/>
      <c r="K190" s="7"/>
      <c r="L190" s="7"/>
      <c r="M190" s="7"/>
      <c r="N190" s="7"/>
      <c r="O190" s="7"/>
      <c r="P190" s="7"/>
      <c r="Q190" s="7"/>
      <c r="R190" s="7"/>
      <c r="S190" s="7"/>
      <c r="T190" s="7"/>
      <c r="U190" s="7"/>
      <c r="V190" s="7"/>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row>
    <row r="191" spans="2:143">
      <c r="B191" s="3"/>
      <c r="C191" s="7"/>
      <c r="D191" s="6"/>
      <c r="E191" s="6"/>
      <c r="F191" s="6"/>
      <c r="G191" s="6"/>
      <c r="H191" s="6"/>
      <c r="I191" s="19"/>
      <c r="J191" s="6"/>
      <c r="K191" s="7"/>
      <c r="L191" s="7"/>
      <c r="M191" s="7"/>
      <c r="N191" s="7"/>
      <c r="O191" s="7"/>
      <c r="P191" s="7"/>
      <c r="Q191" s="7"/>
      <c r="R191" s="7"/>
      <c r="S191" s="7"/>
      <c r="T191" s="7"/>
      <c r="U191" s="7"/>
      <c r="V191" s="7"/>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row>
    <row r="192" spans="2:143">
      <c r="B192" s="3"/>
      <c r="C192" s="7"/>
      <c r="D192" s="6"/>
      <c r="E192" s="6"/>
      <c r="F192" s="6"/>
      <c r="G192" s="6"/>
      <c r="H192" s="6"/>
      <c r="I192" s="19"/>
      <c r="J192" s="6"/>
      <c r="K192" s="7"/>
      <c r="L192" s="7"/>
      <c r="M192" s="7"/>
      <c r="N192" s="7"/>
      <c r="O192" s="7"/>
      <c r="P192" s="7"/>
      <c r="Q192" s="7"/>
      <c r="R192" s="7"/>
      <c r="S192" s="7"/>
      <c r="T192" s="7"/>
      <c r="U192" s="7"/>
      <c r="V192" s="7"/>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row>
    <row r="193" spans="2:143">
      <c r="B193" s="3"/>
      <c r="C193" s="7"/>
      <c r="D193" s="6"/>
      <c r="E193" s="6"/>
      <c r="F193" s="6"/>
      <c r="G193" s="6"/>
      <c r="H193" s="6"/>
      <c r="I193" s="19"/>
      <c r="J193" s="6"/>
      <c r="K193" s="7"/>
      <c r="L193" s="7"/>
      <c r="M193" s="7"/>
      <c r="N193" s="7"/>
      <c r="O193" s="7"/>
      <c r="P193" s="7"/>
      <c r="Q193" s="7"/>
      <c r="R193" s="7"/>
      <c r="S193" s="7"/>
      <c r="T193" s="7"/>
      <c r="U193" s="7"/>
      <c r="V193" s="7"/>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row>
    <row r="194" spans="2:143">
      <c r="B194" s="3"/>
      <c r="C194" s="7"/>
      <c r="D194" s="6"/>
      <c r="E194" s="6"/>
      <c r="F194" s="6"/>
      <c r="G194" s="6"/>
      <c r="H194" s="6"/>
      <c r="I194" s="19"/>
      <c r="J194" s="6"/>
      <c r="K194" s="7"/>
      <c r="L194" s="7"/>
      <c r="M194" s="7"/>
      <c r="N194" s="7"/>
      <c r="O194" s="7"/>
      <c r="P194" s="7"/>
      <c r="Q194" s="7"/>
      <c r="R194" s="7"/>
      <c r="S194" s="7"/>
      <c r="T194" s="7"/>
      <c r="U194" s="7"/>
      <c r="V194" s="7"/>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row>
    <row r="195" spans="2:143">
      <c r="B195" s="3"/>
      <c r="C195" s="7"/>
      <c r="D195" s="6"/>
      <c r="E195" s="6"/>
      <c r="F195" s="6"/>
      <c r="G195" s="6"/>
      <c r="H195" s="6"/>
      <c r="I195" s="19"/>
      <c r="J195" s="6"/>
      <c r="K195" s="7"/>
      <c r="L195" s="7"/>
      <c r="M195" s="7"/>
      <c r="N195" s="7"/>
      <c r="O195" s="7"/>
      <c r="P195" s="7"/>
      <c r="Q195" s="7"/>
      <c r="R195" s="7"/>
      <c r="S195" s="7"/>
      <c r="T195" s="7"/>
      <c r="U195" s="7"/>
      <c r="V195" s="7"/>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row>
    <row r="196" spans="2:143">
      <c r="B196" s="3"/>
      <c r="C196" s="7"/>
      <c r="D196" s="6"/>
      <c r="E196" s="6"/>
      <c r="F196" s="6"/>
      <c r="G196" s="6"/>
      <c r="H196" s="6"/>
      <c r="I196" s="19"/>
      <c r="J196" s="6"/>
      <c r="K196" s="7"/>
      <c r="L196" s="7"/>
      <c r="M196" s="7"/>
      <c r="N196" s="7"/>
      <c r="O196" s="7"/>
      <c r="P196" s="7"/>
      <c r="Q196" s="7"/>
      <c r="R196" s="7"/>
      <c r="S196" s="7"/>
      <c r="T196" s="7"/>
      <c r="U196" s="7"/>
      <c r="V196" s="7"/>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row>
    <row r="197" spans="2:143">
      <c r="B197" s="3"/>
      <c r="C197" s="7"/>
      <c r="D197" s="6"/>
      <c r="E197" s="6"/>
      <c r="F197" s="6"/>
      <c r="G197" s="6"/>
      <c r="H197" s="6"/>
      <c r="I197" s="19"/>
      <c r="J197" s="6"/>
      <c r="K197" s="7"/>
      <c r="L197" s="7"/>
      <c r="M197" s="7"/>
      <c r="N197" s="7"/>
      <c r="O197" s="7"/>
      <c r="P197" s="7"/>
      <c r="Q197" s="7"/>
      <c r="R197" s="7"/>
      <c r="S197" s="7"/>
      <c r="T197" s="7"/>
      <c r="U197" s="7"/>
      <c r="V197" s="7"/>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row>
    <row r="198" spans="2:143">
      <c r="B198" s="3"/>
      <c r="C198" s="7"/>
      <c r="D198" s="6"/>
      <c r="E198" s="6"/>
      <c r="F198" s="6"/>
      <c r="G198" s="6"/>
      <c r="H198" s="6"/>
      <c r="I198" s="19"/>
      <c r="J198" s="6"/>
      <c r="K198" s="7"/>
      <c r="L198" s="7"/>
      <c r="M198" s="7"/>
      <c r="N198" s="7"/>
      <c r="O198" s="7"/>
      <c r="P198" s="7"/>
      <c r="Q198" s="7"/>
      <c r="R198" s="7"/>
      <c r="S198" s="7"/>
      <c r="T198" s="7"/>
      <c r="U198" s="7"/>
      <c r="V198" s="7"/>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row>
    <row r="199" spans="2:143">
      <c r="B199" s="3"/>
      <c r="C199" s="7"/>
      <c r="D199" s="6"/>
      <c r="E199" s="6"/>
      <c r="F199" s="6"/>
      <c r="G199" s="6"/>
      <c r="H199" s="6"/>
      <c r="I199" s="19"/>
      <c r="J199" s="6"/>
      <c r="K199" s="7"/>
      <c r="L199" s="7"/>
      <c r="M199" s="7"/>
      <c r="N199" s="7"/>
      <c r="O199" s="7"/>
      <c r="P199" s="7"/>
      <c r="Q199" s="7"/>
      <c r="R199" s="7"/>
      <c r="S199" s="7"/>
      <c r="T199" s="7"/>
      <c r="U199" s="7"/>
      <c r="V199" s="7"/>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row>
    <row r="200" spans="2:143">
      <c r="B200" s="3"/>
      <c r="C200" s="7"/>
      <c r="D200" s="6"/>
      <c r="E200" s="6"/>
      <c r="F200" s="6"/>
      <c r="G200" s="6"/>
      <c r="H200" s="6"/>
      <c r="I200" s="19"/>
      <c r="J200" s="6"/>
      <c r="K200" s="7"/>
      <c r="L200" s="7"/>
      <c r="M200" s="7"/>
      <c r="N200" s="7"/>
      <c r="O200" s="7"/>
      <c r="P200" s="7"/>
      <c r="Q200" s="7"/>
      <c r="R200" s="7"/>
      <c r="S200" s="7"/>
      <c r="T200" s="7"/>
      <c r="U200" s="7"/>
      <c r="V200" s="7"/>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row>
    <row r="201" spans="2:143">
      <c r="B201" s="3"/>
      <c r="C201" s="7"/>
      <c r="D201" s="6"/>
      <c r="E201" s="6"/>
      <c r="F201" s="6"/>
      <c r="G201" s="6"/>
      <c r="H201" s="6"/>
      <c r="I201" s="19"/>
      <c r="J201" s="6"/>
      <c r="K201" s="7"/>
      <c r="L201" s="7"/>
      <c r="M201" s="7"/>
      <c r="N201" s="7"/>
      <c r="O201" s="7"/>
      <c r="P201" s="7"/>
      <c r="Q201" s="7"/>
      <c r="R201" s="7"/>
      <c r="S201" s="7"/>
      <c r="T201" s="7"/>
      <c r="U201" s="7"/>
      <c r="V201" s="7"/>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row>
    <row r="202" spans="2:143">
      <c r="B202" s="3"/>
      <c r="C202" s="7"/>
      <c r="D202" s="6"/>
      <c r="E202" s="6"/>
      <c r="F202" s="6"/>
      <c r="G202" s="6"/>
      <c r="H202" s="6"/>
      <c r="I202" s="19"/>
      <c r="J202" s="6"/>
      <c r="K202" s="7"/>
      <c r="L202" s="7"/>
      <c r="M202" s="7"/>
      <c r="N202" s="7"/>
      <c r="O202" s="7"/>
      <c r="P202" s="7"/>
      <c r="Q202" s="7"/>
      <c r="R202" s="7"/>
      <c r="S202" s="7"/>
      <c r="T202" s="7"/>
      <c r="U202" s="7"/>
      <c r="V202" s="7"/>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row>
    <row r="203" spans="2:143">
      <c r="B203" s="3"/>
      <c r="C203" s="7"/>
      <c r="D203" s="6"/>
      <c r="E203" s="6"/>
      <c r="F203" s="6"/>
      <c r="G203" s="6"/>
      <c r="H203" s="6"/>
      <c r="I203" s="19"/>
      <c r="J203" s="6"/>
      <c r="K203" s="7"/>
      <c r="L203" s="7"/>
      <c r="M203" s="7"/>
      <c r="N203" s="7"/>
      <c r="O203" s="7"/>
      <c r="P203" s="7"/>
      <c r="Q203" s="7"/>
      <c r="R203" s="7"/>
      <c r="S203" s="7"/>
      <c r="T203" s="7"/>
      <c r="U203" s="7"/>
      <c r="V203" s="7"/>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row>
    <row r="204" spans="2:143">
      <c r="B204" s="3"/>
      <c r="C204" s="7"/>
      <c r="D204" s="6"/>
      <c r="E204" s="6"/>
      <c r="F204" s="6"/>
      <c r="G204" s="6"/>
      <c r="H204" s="6"/>
      <c r="I204" s="19"/>
      <c r="J204" s="6"/>
      <c r="K204" s="7"/>
      <c r="L204" s="7"/>
      <c r="M204" s="7"/>
      <c r="N204" s="7"/>
      <c r="O204" s="7"/>
      <c r="P204" s="7"/>
      <c r="Q204" s="7"/>
      <c r="R204" s="7"/>
      <c r="S204" s="7"/>
      <c r="T204" s="7"/>
      <c r="U204" s="7"/>
      <c r="V204" s="7"/>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row>
    <row r="205" spans="2:143">
      <c r="B205" s="3"/>
      <c r="C205" s="7"/>
      <c r="D205" s="6"/>
      <c r="E205" s="6"/>
      <c r="F205" s="6"/>
      <c r="G205" s="6"/>
      <c r="H205" s="6"/>
      <c r="I205" s="19"/>
      <c r="J205" s="6"/>
      <c r="K205" s="7"/>
      <c r="L205" s="7"/>
      <c r="M205" s="7"/>
      <c r="N205" s="7"/>
      <c r="O205" s="7"/>
      <c r="P205" s="7"/>
      <c r="Q205" s="7"/>
      <c r="R205" s="7"/>
      <c r="S205" s="7"/>
      <c r="T205" s="7"/>
      <c r="U205" s="7"/>
      <c r="V205" s="7"/>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row>
    <row r="206" spans="2:143">
      <c r="B206" s="3"/>
      <c r="C206" s="7"/>
      <c r="D206" s="6"/>
      <c r="E206" s="6"/>
      <c r="F206" s="6"/>
      <c r="G206" s="6"/>
      <c r="H206" s="6"/>
      <c r="I206" s="19"/>
      <c r="J206" s="6"/>
      <c r="K206" s="7"/>
      <c r="L206" s="7"/>
      <c r="M206" s="7"/>
      <c r="N206" s="7"/>
      <c r="O206" s="7"/>
      <c r="P206" s="7"/>
      <c r="Q206" s="7"/>
      <c r="R206" s="7"/>
      <c r="S206" s="7"/>
      <c r="T206" s="7"/>
      <c r="U206" s="7"/>
      <c r="V206" s="7"/>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row>
    <row r="207" spans="2:143">
      <c r="B207" s="3"/>
      <c r="C207" s="7"/>
      <c r="D207" s="6"/>
      <c r="E207" s="6"/>
      <c r="F207" s="6"/>
      <c r="G207" s="6"/>
      <c r="H207" s="6"/>
      <c r="I207" s="19"/>
      <c r="J207" s="6"/>
      <c r="K207" s="7"/>
      <c r="L207" s="7"/>
      <c r="M207" s="7"/>
      <c r="N207" s="7"/>
      <c r="O207" s="7"/>
      <c r="P207" s="7"/>
      <c r="Q207" s="7"/>
      <c r="R207" s="7"/>
      <c r="S207" s="7"/>
      <c r="T207" s="7"/>
      <c r="U207" s="7"/>
      <c r="V207" s="7"/>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row>
    <row r="208" spans="2:143">
      <c r="B208" s="3"/>
      <c r="C208" s="7"/>
      <c r="D208" s="6"/>
      <c r="E208" s="6"/>
      <c r="F208" s="6"/>
      <c r="G208" s="6"/>
      <c r="H208" s="6"/>
      <c r="I208" s="19"/>
      <c r="J208" s="6"/>
      <c r="K208" s="7"/>
      <c r="L208" s="7"/>
      <c r="M208" s="7"/>
      <c r="N208" s="7"/>
      <c r="O208" s="7"/>
      <c r="P208" s="7"/>
      <c r="Q208" s="7"/>
      <c r="R208" s="7"/>
      <c r="S208" s="7"/>
      <c r="T208" s="7"/>
      <c r="U208" s="7"/>
      <c r="V208" s="7"/>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row>
    <row r="209" spans="2:143">
      <c r="B209" s="3"/>
      <c r="C209" s="7"/>
      <c r="D209" s="6"/>
      <c r="E209" s="6"/>
      <c r="F209" s="6"/>
      <c r="G209" s="6"/>
      <c r="H209" s="6"/>
      <c r="I209" s="19"/>
      <c r="J209" s="6"/>
      <c r="K209" s="7"/>
      <c r="L209" s="7"/>
      <c r="M209" s="7"/>
      <c r="N209" s="7"/>
      <c r="O209" s="7"/>
      <c r="P209" s="7"/>
      <c r="Q209" s="7"/>
      <c r="R209" s="7"/>
      <c r="S209" s="7"/>
      <c r="T209" s="7"/>
      <c r="U209" s="7"/>
      <c r="V209" s="7"/>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row>
    <row r="210" spans="2:143">
      <c r="B210" s="3"/>
      <c r="C210" s="7"/>
      <c r="D210" s="6"/>
      <c r="E210" s="6"/>
      <c r="F210" s="6"/>
      <c r="G210" s="6"/>
      <c r="H210" s="6"/>
      <c r="I210" s="19"/>
      <c r="J210" s="6"/>
      <c r="K210" s="7"/>
      <c r="L210" s="7"/>
      <c r="M210" s="7"/>
      <c r="N210" s="7"/>
      <c r="O210" s="7"/>
      <c r="P210" s="7"/>
      <c r="Q210" s="7"/>
      <c r="R210" s="7"/>
      <c r="S210" s="7"/>
      <c r="T210" s="7"/>
      <c r="U210" s="7"/>
      <c r="V210" s="7"/>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row>
    <row r="211" spans="2:143">
      <c r="B211" s="3"/>
      <c r="C211" s="7"/>
      <c r="D211" s="6"/>
      <c r="E211" s="6"/>
      <c r="F211" s="6"/>
      <c r="G211" s="6"/>
      <c r="H211" s="6"/>
      <c r="I211" s="19"/>
      <c r="J211" s="6"/>
      <c r="K211" s="7"/>
      <c r="L211" s="7"/>
      <c r="M211" s="7"/>
      <c r="N211" s="7"/>
      <c r="O211" s="7"/>
      <c r="P211" s="7"/>
      <c r="Q211" s="7"/>
      <c r="R211" s="7"/>
      <c r="S211" s="7"/>
      <c r="T211" s="7"/>
      <c r="U211" s="7"/>
      <c r="V211" s="7"/>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row>
    <row r="212" spans="2:143">
      <c r="B212" s="3"/>
      <c r="C212" s="7"/>
      <c r="D212" s="6"/>
      <c r="E212" s="6"/>
      <c r="F212" s="6"/>
      <c r="G212" s="6"/>
      <c r="H212" s="6"/>
      <c r="I212" s="19"/>
      <c r="J212" s="6"/>
      <c r="K212" s="7"/>
      <c r="L212" s="7"/>
      <c r="M212" s="7"/>
      <c r="N212" s="7"/>
      <c r="O212" s="7"/>
      <c r="P212" s="7"/>
      <c r="Q212" s="7"/>
      <c r="R212" s="7"/>
      <c r="S212" s="7"/>
      <c r="T212" s="7"/>
      <c r="U212" s="7"/>
      <c r="V212" s="7"/>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row>
    <row r="213" spans="2:143">
      <c r="B213" s="3"/>
      <c r="C213" s="7"/>
      <c r="D213" s="6"/>
      <c r="E213" s="6"/>
      <c r="F213" s="6"/>
      <c r="G213" s="6"/>
      <c r="H213" s="6"/>
      <c r="I213" s="19"/>
      <c r="J213" s="6"/>
      <c r="K213" s="7"/>
      <c r="L213" s="7"/>
      <c r="M213" s="7"/>
      <c r="N213" s="7"/>
      <c r="O213" s="7"/>
      <c r="P213" s="7"/>
      <c r="Q213" s="7"/>
      <c r="R213" s="7"/>
      <c r="S213" s="7"/>
      <c r="T213" s="7"/>
      <c r="U213" s="7"/>
      <c r="V213" s="7"/>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row>
    <row r="214" spans="2:143">
      <c r="B214" s="3"/>
      <c r="C214" s="7"/>
      <c r="D214" s="6"/>
      <c r="E214" s="6"/>
      <c r="F214" s="6"/>
      <c r="G214" s="6"/>
      <c r="H214" s="6"/>
      <c r="I214" s="19"/>
      <c r="J214" s="6"/>
      <c r="K214" s="7"/>
      <c r="L214" s="7"/>
      <c r="M214" s="7"/>
      <c r="N214" s="7"/>
      <c r="O214" s="7"/>
      <c r="P214" s="7"/>
      <c r="Q214" s="7"/>
      <c r="R214" s="7"/>
      <c r="S214" s="7"/>
      <c r="T214" s="7"/>
      <c r="U214" s="7"/>
      <c r="V214" s="7"/>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row>
    <row r="215" spans="2:143">
      <c r="B215" s="3"/>
      <c r="C215" s="7"/>
      <c r="D215" s="6"/>
      <c r="E215" s="6"/>
      <c r="F215" s="6"/>
      <c r="G215" s="6"/>
      <c r="H215" s="6"/>
      <c r="I215" s="19"/>
      <c r="J215" s="6"/>
      <c r="K215" s="7"/>
      <c r="L215" s="7"/>
      <c r="M215" s="7"/>
      <c r="N215" s="7"/>
      <c r="O215" s="7"/>
      <c r="P215" s="7"/>
      <c r="Q215" s="7"/>
      <c r="R215" s="7"/>
      <c r="S215" s="7"/>
      <c r="T215" s="7"/>
      <c r="U215" s="7"/>
      <c r="V215" s="7"/>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row>
    <row r="216" spans="2:143">
      <c r="B216" s="3"/>
      <c r="C216" s="7"/>
      <c r="D216" s="6"/>
      <c r="E216" s="6"/>
      <c r="F216" s="6"/>
      <c r="G216" s="6"/>
      <c r="H216" s="6"/>
      <c r="I216" s="19"/>
      <c r="J216" s="6"/>
      <c r="K216" s="7"/>
      <c r="L216" s="7"/>
      <c r="M216" s="7"/>
      <c r="N216" s="7"/>
      <c r="O216" s="7"/>
      <c r="P216" s="7"/>
      <c r="Q216" s="7"/>
      <c r="R216" s="7"/>
      <c r="S216" s="7"/>
      <c r="T216" s="7"/>
      <c r="U216" s="7"/>
      <c r="V216" s="7"/>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row>
    <row r="217" spans="2:143">
      <c r="B217" s="3"/>
      <c r="C217" s="7"/>
      <c r="D217" s="6"/>
      <c r="E217" s="6"/>
      <c r="F217" s="6"/>
      <c r="G217" s="6"/>
      <c r="H217" s="6"/>
      <c r="I217" s="19"/>
      <c r="J217" s="6"/>
      <c r="K217" s="7"/>
      <c r="L217" s="7"/>
      <c r="M217" s="7"/>
      <c r="N217" s="7"/>
      <c r="O217" s="7"/>
      <c r="P217" s="7"/>
      <c r="Q217" s="7"/>
      <c r="R217" s="7"/>
      <c r="S217" s="7"/>
      <c r="T217" s="7"/>
      <c r="U217" s="7"/>
      <c r="V217" s="7"/>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row>
    <row r="218" spans="2:143">
      <c r="B218" s="3"/>
      <c r="C218" s="7"/>
      <c r="D218" s="6"/>
      <c r="E218" s="6"/>
      <c r="F218" s="6"/>
      <c r="G218" s="6"/>
      <c r="H218" s="6"/>
      <c r="I218" s="19"/>
      <c r="J218" s="6"/>
      <c r="K218" s="7"/>
      <c r="L218" s="7"/>
      <c r="M218" s="7"/>
      <c r="N218" s="7"/>
      <c r="O218" s="7"/>
      <c r="P218" s="7"/>
      <c r="Q218" s="7"/>
      <c r="R218" s="7"/>
      <c r="S218" s="7"/>
      <c r="T218" s="7"/>
      <c r="U218" s="7"/>
      <c r="V218" s="7"/>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row>
    <row r="219" spans="2:143">
      <c r="B219" s="3"/>
      <c r="C219" s="7"/>
      <c r="D219" s="6"/>
      <c r="E219" s="6"/>
      <c r="F219" s="6"/>
      <c r="G219" s="6"/>
      <c r="H219" s="6"/>
      <c r="I219" s="19"/>
      <c r="J219" s="6"/>
      <c r="K219" s="7"/>
      <c r="L219" s="7"/>
      <c r="M219" s="7"/>
      <c r="N219" s="7"/>
      <c r="O219" s="7"/>
      <c r="P219" s="7"/>
      <c r="Q219" s="7"/>
      <c r="R219" s="7"/>
      <c r="S219" s="7"/>
      <c r="T219" s="7"/>
      <c r="U219" s="7"/>
      <c r="V219" s="7"/>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row>
    <row r="220" spans="2:143">
      <c r="B220" s="3"/>
      <c r="C220" s="7"/>
      <c r="D220" s="6"/>
      <c r="E220" s="6"/>
      <c r="F220" s="6"/>
      <c r="G220" s="6"/>
      <c r="H220" s="6"/>
      <c r="I220" s="19"/>
      <c r="J220" s="6"/>
      <c r="K220" s="7"/>
      <c r="L220" s="7"/>
      <c r="M220" s="7"/>
      <c r="N220" s="7"/>
      <c r="O220" s="7"/>
      <c r="P220" s="7"/>
      <c r="Q220" s="7"/>
      <c r="R220" s="7"/>
      <c r="S220" s="7"/>
      <c r="T220" s="7"/>
      <c r="U220" s="7"/>
      <c r="V220" s="7"/>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row>
    <row r="221" spans="2:143">
      <c r="B221" s="3"/>
      <c r="C221" s="7"/>
      <c r="D221" s="6"/>
      <c r="E221" s="6"/>
      <c r="F221" s="6"/>
      <c r="G221" s="6"/>
      <c r="H221" s="6"/>
      <c r="I221" s="19"/>
      <c r="J221" s="6"/>
      <c r="K221" s="7"/>
      <c r="L221" s="7"/>
      <c r="M221" s="7"/>
      <c r="N221" s="7"/>
      <c r="O221" s="7"/>
      <c r="P221" s="7"/>
      <c r="Q221" s="7"/>
      <c r="R221" s="7"/>
      <c r="S221" s="7"/>
      <c r="T221" s="7"/>
      <c r="U221" s="7"/>
      <c r="V221" s="7"/>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row>
    <row r="222" spans="2:143">
      <c r="B222" s="3"/>
      <c r="C222" s="7"/>
      <c r="D222" s="6"/>
      <c r="E222" s="6"/>
      <c r="F222" s="6"/>
      <c r="G222" s="6"/>
      <c r="H222" s="6"/>
      <c r="I222" s="19"/>
      <c r="J222" s="6"/>
      <c r="K222" s="7"/>
      <c r="L222" s="7"/>
      <c r="M222" s="7"/>
      <c r="N222" s="7"/>
      <c r="O222" s="7"/>
      <c r="P222" s="7"/>
      <c r="Q222" s="7"/>
      <c r="R222" s="7"/>
      <c r="S222" s="7"/>
      <c r="T222" s="7"/>
      <c r="U222" s="7"/>
      <c r="V222" s="7"/>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row>
    <row r="223" spans="2:143">
      <c r="B223" s="3"/>
      <c r="C223" s="7"/>
      <c r="D223" s="6"/>
      <c r="E223" s="6"/>
      <c r="F223" s="6"/>
      <c r="G223" s="6"/>
      <c r="H223" s="6"/>
      <c r="I223" s="19"/>
      <c r="J223" s="6"/>
      <c r="K223" s="7"/>
      <c r="L223" s="7"/>
      <c r="M223" s="7"/>
      <c r="N223" s="7"/>
      <c r="O223" s="7"/>
      <c r="P223" s="7"/>
      <c r="Q223" s="7"/>
      <c r="R223" s="7"/>
      <c r="S223" s="7"/>
      <c r="T223" s="7"/>
      <c r="U223" s="7"/>
      <c r="V223" s="7"/>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row>
    <row r="224" spans="2:143">
      <c r="B224" s="3"/>
      <c r="C224" s="7"/>
      <c r="D224" s="6"/>
      <c r="E224" s="6"/>
      <c r="F224" s="6"/>
      <c r="G224" s="6"/>
      <c r="H224" s="6"/>
      <c r="I224" s="19"/>
      <c r="J224" s="6"/>
      <c r="K224" s="7"/>
      <c r="L224" s="7"/>
      <c r="M224" s="7"/>
      <c r="N224" s="7"/>
      <c r="O224" s="7"/>
      <c r="P224" s="7"/>
      <c r="Q224" s="7"/>
      <c r="R224" s="7"/>
      <c r="S224" s="7"/>
      <c r="T224" s="7"/>
      <c r="U224" s="7"/>
      <c r="V224" s="7"/>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row>
    <row r="225" spans="2:143">
      <c r="B225" s="3"/>
      <c r="C225" s="7"/>
      <c r="D225" s="6"/>
      <c r="E225" s="6"/>
      <c r="F225" s="6"/>
      <c r="G225" s="6"/>
      <c r="H225" s="6"/>
      <c r="I225" s="19"/>
      <c r="J225" s="6"/>
      <c r="K225" s="7"/>
      <c r="L225" s="7"/>
      <c r="M225" s="7"/>
      <c r="N225" s="7"/>
      <c r="O225" s="7"/>
      <c r="P225" s="7"/>
      <c r="Q225" s="7"/>
      <c r="R225" s="7"/>
      <c r="S225" s="7"/>
      <c r="T225" s="7"/>
      <c r="U225" s="7"/>
      <c r="V225" s="7"/>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row>
    <row r="226" spans="2:143">
      <c r="B226" s="3"/>
      <c r="C226" s="7"/>
      <c r="D226" s="6"/>
      <c r="E226" s="6"/>
      <c r="F226" s="6"/>
      <c r="G226" s="6"/>
      <c r="H226" s="6"/>
      <c r="I226" s="19"/>
      <c r="J226" s="6"/>
      <c r="K226" s="7"/>
      <c r="L226" s="7"/>
      <c r="M226" s="7"/>
      <c r="N226" s="7"/>
      <c r="O226" s="7"/>
      <c r="P226" s="7"/>
      <c r="Q226" s="7"/>
      <c r="R226" s="7"/>
      <c r="S226" s="7"/>
      <c r="T226" s="7"/>
      <c r="U226" s="7"/>
      <c r="V226" s="7"/>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row>
    <row r="227" spans="2:143">
      <c r="B227" s="3"/>
      <c r="C227" s="7"/>
      <c r="D227" s="6"/>
      <c r="E227" s="6"/>
      <c r="F227" s="6"/>
      <c r="G227" s="6"/>
      <c r="H227" s="6"/>
      <c r="I227" s="19"/>
      <c r="J227" s="6"/>
      <c r="K227" s="7"/>
      <c r="L227" s="7"/>
      <c r="M227" s="7"/>
      <c r="N227" s="7"/>
      <c r="O227" s="7"/>
      <c r="P227" s="7"/>
      <c r="Q227" s="7"/>
      <c r="R227" s="7"/>
      <c r="S227" s="7"/>
      <c r="T227" s="7"/>
      <c r="U227" s="7"/>
      <c r="V227" s="7"/>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row>
    <row r="228" spans="2:143">
      <c r="B228" s="3"/>
      <c r="C228" s="7"/>
      <c r="D228" s="6"/>
      <c r="E228" s="6"/>
      <c r="F228" s="6"/>
      <c r="G228" s="6"/>
      <c r="H228" s="6"/>
      <c r="I228" s="19"/>
      <c r="J228" s="6"/>
      <c r="K228" s="7"/>
      <c r="L228" s="7"/>
      <c r="M228" s="7"/>
      <c r="N228" s="7"/>
      <c r="O228" s="7"/>
      <c r="P228" s="7"/>
      <c r="Q228" s="7"/>
      <c r="R228" s="7"/>
      <c r="S228" s="7"/>
      <c r="T228" s="7"/>
      <c r="U228" s="7"/>
      <c r="V228" s="7"/>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row>
    <row r="229" spans="2:143">
      <c r="B229" s="3"/>
      <c r="C229" s="7"/>
      <c r="D229" s="6"/>
      <c r="E229" s="6"/>
      <c r="F229" s="6"/>
      <c r="G229" s="6"/>
      <c r="H229" s="6"/>
      <c r="I229" s="19"/>
      <c r="J229" s="6"/>
      <c r="K229" s="7"/>
      <c r="L229" s="7"/>
      <c r="M229" s="7"/>
      <c r="N229" s="7"/>
      <c r="O229" s="7"/>
      <c r="P229" s="7"/>
      <c r="Q229" s="7"/>
      <c r="R229" s="7"/>
      <c r="S229" s="7"/>
      <c r="T229" s="7"/>
      <c r="U229" s="7"/>
      <c r="V229" s="7"/>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row>
    <row r="230" spans="2:143">
      <c r="B230" s="3"/>
      <c r="C230" s="7"/>
      <c r="D230" s="6"/>
      <c r="E230" s="6"/>
      <c r="F230" s="6"/>
      <c r="G230" s="6"/>
      <c r="H230" s="6"/>
      <c r="I230" s="19"/>
      <c r="J230" s="6"/>
      <c r="K230" s="7"/>
      <c r="L230" s="7"/>
      <c r="M230" s="7"/>
      <c r="N230" s="7"/>
      <c r="O230" s="7"/>
      <c r="P230" s="7"/>
      <c r="Q230" s="7"/>
      <c r="R230" s="7"/>
      <c r="S230" s="7"/>
      <c r="T230" s="7"/>
      <c r="U230" s="7"/>
      <c r="V230" s="7"/>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row>
    <row r="231" spans="2:143">
      <c r="B231" s="3"/>
      <c r="C231" s="7"/>
      <c r="D231" s="6"/>
      <c r="E231" s="6"/>
      <c r="F231" s="6"/>
      <c r="G231" s="6"/>
      <c r="H231" s="6"/>
      <c r="I231" s="19"/>
      <c r="J231" s="6"/>
      <c r="K231" s="7"/>
      <c r="L231" s="7"/>
      <c r="M231" s="7"/>
      <c r="N231" s="7"/>
      <c r="O231" s="7"/>
      <c r="P231" s="7"/>
      <c r="Q231" s="7"/>
      <c r="R231" s="7"/>
      <c r="S231" s="7"/>
      <c r="T231" s="7"/>
      <c r="U231" s="7"/>
      <c r="V231" s="7"/>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row>
    <row r="232" spans="2:143">
      <c r="B232" s="3"/>
      <c r="C232" s="7"/>
      <c r="D232" s="6"/>
      <c r="E232" s="6"/>
      <c r="F232" s="6"/>
      <c r="G232" s="6"/>
      <c r="H232" s="6"/>
      <c r="I232" s="19"/>
      <c r="J232" s="6"/>
      <c r="K232" s="7"/>
      <c r="L232" s="7"/>
      <c r="M232" s="7"/>
      <c r="N232" s="7"/>
      <c r="O232" s="7"/>
      <c r="P232" s="7"/>
      <c r="Q232" s="7"/>
      <c r="R232" s="7"/>
      <c r="S232" s="7"/>
      <c r="T232" s="7"/>
      <c r="U232" s="7"/>
      <c r="V232" s="7"/>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row>
    <row r="233" spans="2:143">
      <c r="B233" s="3"/>
      <c r="C233" s="7"/>
      <c r="D233" s="6"/>
      <c r="E233" s="6"/>
      <c r="F233" s="6"/>
      <c r="G233" s="6"/>
      <c r="H233" s="6"/>
      <c r="I233" s="19"/>
      <c r="J233" s="6"/>
      <c r="K233" s="7"/>
      <c r="L233" s="7"/>
      <c r="M233" s="7"/>
      <c r="N233" s="7"/>
      <c r="O233" s="7"/>
      <c r="P233" s="7"/>
      <c r="Q233" s="7"/>
      <c r="R233" s="7"/>
      <c r="S233" s="7"/>
      <c r="T233" s="7"/>
      <c r="U233" s="7"/>
      <c r="V233" s="7"/>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row>
    <row r="234" spans="2:143">
      <c r="B234" s="3"/>
      <c r="C234" s="7"/>
      <c r="D234" s="6"/>
      <c r="E234" s="6"/>
      <c r="F234" s="6"/>
      <c r="G234" s="6"/>
      <c r="H234" s="6"/>
      <c r="I234" s="19"/>
      <c r="J234" s="6"/>
      <c r="K234" s="7"/>
      <c r="L234" s="7"/>
      <c r="M234" s="7"/>
      <c r="N234" s="7"/>
      <c r="O234" s="7"/>
      <c r="P234" s="7"/>
      <c r="Q234" s="7"/>
      <c r="R234" s="7"/>
      <c r="S234" s="7"/>
      <c r="T234" s="7"/>
      <c r="U234" s="7"/>
      <c r="V234" s="7"/>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row>
    <row r="235" spans="2:143">
      <c r="B235" s="3"/>
      <c r="C235" s="7"/>
      <c r="D235" s="6"/>
      <c r="E235" s="6"/>
      <c r="F235" s="6"/>
      <c r="G235" s="6"/>
      <c r="H235" s="6"/>
      <c r="I235" s="19"/>
      <c r="J235" s="6"/>
      <c r="K235" s="7"/>
      <c r="L235" s="7"/>
      <c r="M235" s="7"/>
      <c r="N235" s="7"/>
      <c r="O235" s="7"/>
      <c r="P235" s="7"/>
      <c r="Q235" s="7"/>
      <c r="R235" s="7"/>
      <c r="S235" s="7"/>
      <c r="T235" s="7"/>
      <c r="U235" s="7"/>
      <c r="V235" s="7"/>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row>
    <row r="236" spans="2:143">
      <c r="B236" s="3"/>
      <c r="C236" s="7"/>
      <c r="D236" s="6"/>
      <c r="E236" s="6"/>
      <c r="F236" s="6"/>
      <c r="G236" s="6"/>
      <c r="H236" s="6"/>
      <c r="I236" s="19"/>
      <c r="J236" s="6"/>
      <c r="K236" s="7"/>
      <c r="L236" s="7"/>
      <c r="M236" s="7"/>
      <c r="N236" s="7"/>
      <c r="O236" s="7"/>
      <c r="P236" s="7"/>
      <c r="Q236" s="7"/>
      <c r="R236" s="7"/>
      <c r="S236" s="7"/>
      <c r="T236" s="7"/>
      <c r="U236" s="7"/>
      <c r="V236" s="7"/>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row>
    <row r="237" spans="2:143">
      <c r="B237" s="3"/>
      <c r="C237" s="7"/>
      <c r="D237" s="6"/>
      <c r="E237" s="6"/>
      <c r="F237" s="6"/>
      <c r="G237" s="6"/>
      <c r="H237" s="6"/>
      <c r="I237" s="19"/>
      <c r="J237" s="6"/>
      <c r="K237" s="7"/>
      <c r="L237" s="7"/>
      <c r="M237" s="7"/>
      <c r="N237" s="7"/>
      <c r="O237" s="7"/>
      <c r="P237" s="7"/>
      <c r="Q237" s="7"/>
      <c r="R237" s="7"/>
      <c r="S237" s="7"/>
      <c r="T237" s="7"/>
      <c r="U237" s="7"/>
      <c r="V237" s="7"/>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row>
    <row r="238" spans="2:143">
      <c r="B238" s="3"/>
      <c r="C238" s="7"/>
      <c r="D238" s="6"/>
      <c r="E238" s="6"/>
      <c r="F238" s="6"/>
      <c r="G238" s="6"/>
      <c r="H238" s="6"/>
      <c r="I238" s="19"/>
      <c r="J238" s="6"/>
      <c r="K238" s="7"/>
      <c r="L238" s="7"/>
      <c r="M238" s="7"/>
      <c r="N238" s="7"/>
      <c r="O238" s="7"/>
      <c r="P238" s="7"/>
      <c r="Q238" s="7"/>
      <c r="R238" s="7"/>
      <c r="S238" s="7"/>
      <c r="T238" s="7"/>
      <c r="U238" s="7"/>
      <c r="V238" s="7"/>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row>
    <row r="239" spans="2:143">
      <c r="B239" s="3"/>
      <c r="C239" s="7"/>
      <c r="D239" s="6"/>
      <c r="E239" s="6"/>
      <c r="F239" s="6"/>
      <c r="G239" s="6"/>
      <c r="H239" s="6"/>
      <c r="I239" s="19"/>
      <c r="J239" s="6"/>
      <c r="K239" s="7"/>
      <c r="L239" s="7"/>
      <c r="M239" s="7"/>
      <c r="N239" s="7"/>
      <c r="O239" s="7"/>
      <c r="P239" s="7"/>
      <c r="Q239" s="7"/>
      <c r="R239" s="7"/>
      <c r="S239" s="7"/>
      <c r="T239" s="7"/>
      <c r="U239" s="7"/>
      <c r="V239" s="7"/>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row>
    <row r="240" spans="2:143">
      <c r="B240" s="3"/>
      <c r="C240" s="7"/>
      <c r="D240" s="6"/>
      <c r="E240" s="6"/>
      <c r="F240" s="6"/>
      <c r="G240" s="6"/>
      <c r="H240" s="6"/>
      <c r="I240" s="19"/>
      <c r="J240" s="6"/>
      <c r="K240" s="7"/>
      <c r="L240" s="7"/>
      <c r="M240" s="7"/>
      <c r="N240" s="7"/>
      <c r="O240" s="7"/>
      <c r="P240" s="7"/>
      <c r="Q240" s="7"/>
      <c r="R240" s="7"/>
      <c r="S240" s="7"/>
      <c r="T240" s="7"/>
      <c r="U240" s="7"/>
      <c r="V240" s="7"/>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row>
    <row r="241" spans="2:143">
      <c r="B241" s="3"/>
      <c r="C241" s="7"/>
      <c r="D241" s="6"/>
      <c r="E241" s="6"/>
      <c r="F241" s="6"/>
      <c r="G241" s="6"/>
      <c r="H241" s="6"/>
      <c r="I241" s="19"/>
      <c r="J241" s="6"/>
      <c r="K241" s="7"/>
      <c r="L241" s="7"/>
      <c r="M241" s="7"/>
      <c r="N241" s="7"/>
      <c r="O241" s="7"/>
      <c r="P241" s="7"/>
      <c r="Q241" s="7"/>
      <c r="R241" s="7"/>
      <c r="S241" s="7"/>
      <c r="T241" s="7"/>
      <c r="U241" s="7"/>
      <c r="V241" s="7"/>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row>
    <row r="242" spans="2:143">
      <c r="B242" s="3"/>
      <c r="C242" s="7"/>
      <c r="D242" s="6"/>
      <c r="E242" s="6"/>
      <c r="F242" s="6"/>
      <c r="G242" s="6"/>
      <c r="H242" s="6"/>
      <c r="I242" s="19"/>
      <c r="J242" s="6"/>
      <c r="K242" s="7"/>
      <c r="L242" s="7"/>
      <c r="M242" s="7"/>
      <c r="N242" s="7"/>
      <c r="O242" s="7"/>
      <c r="P242" s="7"/>
      <c r="Q242" s="7"/>
      <c r="R242" s="7"/>
      <c r="S242" s="7"/>
      <c r="T242" s="7"/>
      <c r="U242" s="7"/>
      <c r="V242" s="7"/>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row>
    <row r="243" spans="2:143">
      <c r="B243" s="3"/>
      <c r="C243" s="7"/>
      <c r="D243" s="6"/>
      <c r="E243" s="6"/>
      <c r="F243" s="6"/>
      <c r="G243" s="6"/>
      <c r="H243" s="6"/>
      <c r="I243" s="19"/>
      <c r="J243" s="6"/>
      <c r="K243" s="7"/>
      <c r="L243" s="7"/>
      <c r="M243" s="7"/>
      <c r="N243" s="7"/>
      <c r="O243" s="7"/>
      <c r="P243" s="7"/>
      <c r="Q243" s="7"/>
      <c r="R243" s="7"/>
      <c r="S243" s="7"/>
      <c r="T243" s="7"/>
      <c r="U243" s="7"/>
      <c r="V243" s="7"/>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row>
    <row r="244" spans="2:143">
      <c r="B244" s="3"/>
      <c r="C244" s="7"/>
      <c r="D244" s="6"/>
      <c r="E244" s="6"/>
      <c r="F244" s="6"/>
      <c r="G244" s="6"/>
      <c r="H244" s="6"/>
      <c r="I244" s="19"/>
      <c r="J244" s="6"/>
      <c r="K244" s="7"/>
      <c r="L244" s="7"/>
      <c r="M244" s="7"/>
      <c r="N244" s="7"/>
      <c r="O244" s="7"/>
      <c r="P244" s="7"/>
      <c r="Q244" s="7"/>
      <c r="R244" s="7"/>
      <c r="S244" s="7"/>
      <c r="T244" s="7"/>
      <c r="U244" s="7"/>
      <c r="V244" s="7"/>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row>
    <row r="245" spans="2:143">
      <c r="B245" s="3"/>
      <c r="C245" s="7"/>
      <c r="D245" s="6"/>
      <c r="E245" s="6"/>
      <c r="F245" s="6"/>
      <c r="G245" s="6"/>
      <c r="H245" s="6"/>
      <c r="I245" s="19"/>
      <c r="J245" s="6"/>
      <c r="K245" s="7"/>
      <c r="L245" s="7"/>
      <c r="M245" s="7"/>
      <c r="N245" s="7"/>
      <c r="O245" s="7"/>
      <c r="P245" s="7"/>
      <c r="Q245" s="7"/>
      <c r="R245" s="7"/>
      <c r="S245" s="7"/>
      <c r="T245" s="7"/>
      <c r="U245" s="7"/>
      <c r="V245" s="7"/>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row>
    <row r="246" spans="2:143">
      <c r="B246" s="3"/>
      <c r="C246" s="7"/>
      <c r="D246" s="6"/>
      <c r="E246" s="6"/>
      <c r="F246" s="6"/>
      <c r="G246" s="6"/>
      <c r="H246" s="6"/>
      <c r="I246" s="19"/>
      <c r="J246" s="6"/>
      <c r="K246" s="7"/>
      <c r="L246" s="7"/>
      <c r="M246" s="7"/>
      <c r="N246" s="7"/>
      <c r="O246" s="7"/>
      <c r="P246" s="7"/>
      <c r="Q246" s="7"/>
      <c r="R246" s="7"/>
      <c r="S246" s="7"/>
      <c r="T246" s="7"/>
      <c r="U246" s="7"/>
      <c r="V246" s="7"/>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row>
    <row r="247" spans="2:143">
      <c r="B247" s="3"/>
      <c r="C247" s="7"/>
      <c r="D247" s="6"/>
      <c r="E247" s="6"/>
      <c r="F247" s="6"/>
      <c r="G247" s="6"/>
      <c r="H247" s="6"/>
      <c r="I247" s="19"/>
      <c r="J247" s="6"/>
      <c r="K247" s="7"/>
      <c r="L247" s="7"/>
      <c r="M247" s="7"/>
      <c r="N247" s="7"/>
      <c r="O247" s="7"/>
      <c r="P247" s="7"/>
      <c r="Q247" s="7"/>
      <c r="R247" s="7"/>
      <c r="S247" s="7"/>
      <c r="T247" s="7"/>
      <c r="U247" s="7"/>
      <c r="V247" s="7"/>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row>
    <row r="248" spans="2:143">
      <c r="B248" s="3"/>
      <c r="C248" s="7"/>
      <c r="D248" s="6"/>
      <c r="E248" s="6"/>
      <c r="F248" s="6"/>
      <c r="G248" s="6"/>
      <c r="H248" s="6"/>
      <c r="I248" s="19"/>
      <c r="J248" s="6"/>
      <c r="K248" s="7"/>
      <c r="L248" s="7"/>
      <c r="M248" s="7"/>
      <c r="N248" s="7"/>
      <c r="O248" s="7"/>
      <c r="P248" s="7"/>
      <c r="Q248" s="7"/>
      <c r="R248" s="7"/>
      <c r="S248" s="7"/>
      <c r="T248" s="7"/>
      <c r="U248" s="7"/>
      <c r="V248" s="7"/>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row>
    <row r="249" spans="2:143">
      <c r="B249" s="3"/>
      <c r="C249" s="7"/>
      <c r="D249" s="6"/>
      <c r="E249" s="6"/>
      <c r="F249" s="6"/>
      <c r="G249" s="6"/>
      <c r="H249" s="6"/>
      <c r="I249" s="19"/>
      <c r="J249" s="6"/>
      <c r="K249" s="7"/>
      <c r="L249" s="7"/>
      <c r="M249" s="7"/>
      <c r="N249" s="7"/>
      <c r="O249" s="7"/>
      <c r="P249" s="7"/>
      <c r="Q249" s="7"/>
      <c r="R249" s="7"/>
      <c r="S249" s="7"/>
      <c r="T249" s="7"/>
      <c r="U249" s="7"/>
      <c r="V249" s="7"/>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row>
    <row r="250" spans="2:143">
      <c r="B250" s="3"/>
      <c r="C250" s="7"/>
      <c r="D250" s="6"/>
      <c r="E250" s="6"/>
      <c r="F250" s="6"/>
      <c r="G250" s="6"/>
      <c r="H250" s="6"/>
      <c r="I250" s="19"/>
      <c r="J250" s="6"/>
      <c r="K250" s="7"/>
      <c r="L250" s="7"/>
      <c r="M250" s="7"/>
      <c r="N250" s="7"/>
      <c r="O250" s="7"/>
      <c r="P250" s="7"/>
      <c r="Q250" s="7"/>
      <c r="R250" s="7"/>
      <c r="S250" s="7"/>
      <c r="T250" s="7"/>
      <c r="U250" s="7"/>
      <c r="V250" s="7"/>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row>
    <row r="251" spans="2:143">
      <c r="B251" s="3"/>
      <c r="C251" s="7"/>
      <c r="D251" s="6"/>
      <c r="E251" s="6"/>
      <c r="F251" s="6"/>
      <c r="G251" s="6"/>
      <c r="H251" s="6"/>
      <c r="I251" s="19"/>
      <c r="J251" s="6"/>
      <c r="K251" s="7"/>
      <c r="L251" s="7"/>
      <c r="M251" s="7"/>
      <c r="N251" s="7"/>
      <c r="O251" s="7"/>
      <c r="P251" s="7"/>
      <c r="Q251" s="7"/>
      <c r="R251" s="7"/>
      <c r="S251" s="7"/>
      <c r="T251" s="7"/>
      <c r="U251" s="7"/>
      <c r="V251" s="7"/>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row>
    <row r="252" spans="2:143">
      <c r="B252" s="3"/>
      <c r="C252" s="7"/>
      <c r="D252" s="6"/>
      <c r="E252" s="6"/>
      <c r="F252" s="6"/>
      <c r="G252" s="6"/>
      <c r="H252" s="6"/>
      <c r="I252" s="19"/>
      <c r="J252" s="6"/>
      <c r="K252" s="7"/>
      <c r="L252" s="7"/>
      <c r="M252" s="7"/>
      <c r="N252" s="7"/>
      <c r="O252" s="7"/>
      <c r="P252" s="7"/>
      <c r="Q252" s="7"/>
      <c r="R252" s="7"/>
      <c r="S252" s="7"/>
      <c r="T252" s="7"/>
      <c r="U252" s="7"/>
      <c r="V252" s="7"/>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row>
    <row r="253" spans="2:143">
      <c r="B253" s="3"/>
      <c r="C253" s="7"/>
      <c r="D253" s="6"/>
      <c r="E253" s="6"/>
      <c r="F253" s="6"/>
      <c r="G253" s="6"/>
      <c r="H253" s="6"/>
      <c r="I253" s="19"/>
      <c r="J253" s="6"/>
      <c r="K253" s="7"/>
      <c r="L253" s="7"/>
      <c r="M253" s="7"/>
      <c r="N253" s="7"/>
      <c r="O253" s="7"/>
      <c r="P253" s="7"/>
      <c r="Q253" s="7"/>
      <c r="R253" s="7"/>
      <c r="S253" s="7"/>
      <c r="T253" s="7"/>
      <c r="U253" s="7"/>
      <c r="V253" s="7"/>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row>
    <row r="254" spans="2:143">
      <c r="B254" s="3"/>
      <c r="C254" s="7"/>
      <c r="D254" s="6"/>
      <c r="E254" s="6"/>
      <c r="F254" s="6"/>
      <c r="G254" s="6"/>
      <c r="H254" s="6"/>
      <c r="I254" s="19"/>
      <c r="J254" s="6"/>
      <c r="K254" s="7"/>
      <c r="L254" s="7"/>
      <c r="M254" s="7"/>
      <c r="N254" s="7"/>
      <c r="O254" s="7"/>
      <c r="P254" s="7"/>
      <c r="Q254" s="7"/>
      <c r="R254" s="7"/>
      <c r="S254" s="7"/>
      <c r="T254" s="7"/>
      <c r="U254" s="7"/>
      <c r="V254" s="7"/>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row>
    <row r="255" spans="2:143">
      <c r="B255" s="3"/>
      <c r="C255" s="7"/>
      <c r="D255" s="6"/>
      <c r="E255" s="6"/>
      <c r="F255" s="6"/>
      <c r="G255" s="6"/>
      <c r="H255" s="6"/>
      <c r="I255" s="19"/>
      <c r="J255" s="6"/>
      <c r="K255" s="7"/>
      <c r="L255" s="7"/>
      <c r="M255" s="7"/>
      <c r="N255" s="7"/>
      <c r="O255" s="7"/>
      <c r="P255" s="7"/>
      <c r="Q255" s="7"/>
      <c r="R255" s="7"/>
      <c r="S255" s="7"/>
      <c r="T255" s="7"/>
      <c r="U255" s="7"/>
      <c r="V255" s="7"/>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row>
    <row r="256" spans="2:143">
      <c r="B256" s="3"/>
      <c r="C256" s="7"/>
      <c r="D256" s="6"/>
      <c r="E256" s="6"/>
      <c r="F256" s="6"/>
      <c r="G256" s="6"/>
      <c r="H256" s="6"/>
      <c r="I256" s="19"/>
      <c r="J256" s="6"/>
      <c r="K256" s="7"/>
      <c r="L256" s="7"/>
      <c r="M256" s="7"/>
      <c r="N256" s="7"/>
      <c r="O256" s="7"/>
      <c r="P256" s="7"/>
      <c r="Q256" s="7"/>
      <c r="R256" s="7"/>
      <c r="S256" s="7"/>
      <c r="T256" s="7"/>
      <c r="U256" s="7"/>
      <c r="V256" s="7"/>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row>
    <row r="257" spans="2:143">
      <c r="B257" s="3"/>
      <c r="C257" s="7"/>
      <c r="D257" s="6"/>
      <c r="E257" s="6"/>
      <c r="F257" s="6"/>
      <c r="G257" s="6"/>
      <c r="H257" s="6"/>
      <c r="I257" s="19"/>
      <c r="J257" s="6"/>
      <c r="K257" s="7"/>
      <c r="L257" s="7"/>
      <c r="M257" s="7"/>
      <c r="N257" s="7"/>
      <c r="O257" s="7"/>
      <c r="P257" s="7"/>
      <c r="Q257" s="7"/>
      <c r="R257" s="7"/>
      <c r="S257" s="7"/>
      <c r="T257" s="7"/>
      <c r="U257" s="7"/>
      <c r="V257" s="7"/>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row>
    <row r="258" spans="2:143">
      <c r="B258" s="3"/>
      <c r="C258" s="7"/>
      <c r="D258" s="6"/>
      <c r="E258" s="6"/>
      <c r="F258" s="6"/>
      <c r="G258" s="6"/>
      <c r="H258" s="6"/>
      <c r="I258" s="19"/>
      <c r="J258" s="6"/>
      <c r="K258" s="7"/>
      <c r="L258" s="7"/>
      <c r="M258" s="7"/>
      <c r="N258" s="7"/>
      <c r="O258" s="7"/>
      <c r="P258" s="7"/>
      <c r="Q258" s="7"/>
      <c r="R258" s="7"/>
      <c r="S258" s="7"/>
      <c r="T258" s="7"/>
      <c r="U258" s="7"/>
      <c r="V258" s="7"/>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row>
    <row r="259" spans="2:143">
      <c r="B259" s="3"/>
      <c r="C259" s="7"/>
      <c r="D259" s="6"/>
      <c r="E259" s="6"/>
      <c r="F259" s="6"/>
      <c r="G259" s="6"/>
      <c r="H259" s="6"/>
      <c r="I259" s="19"/>
      <c r="J259" s="6"/>
      <c r="K259" s="7"/>
      <c r="L259" s="7"/>
      <c r="M259" s="7"/>
      <c r="N259" s="7"/>
      <c r="O259" s="7"/>
      <c r="P259" s="7"/>
      <c r="Q259" s="7"/>
      <c r="R259" s="7"/>
      <c r="S259" s="7"/>
      <c r="T259" s="7"/>
      <c r="U259" s="7"/>
      <c r="V259" s="7"/>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row>
    <row r="260" spans="2:143">
      <c r="B260" s="3"/>
      <c r="C260" s="7"/>
      <c r="D260" s="6"/>
      <c r="E260" s="6"/>
      <c r="F260" s="6"/>
      <c r="G260" s="6"/>
      <c r="H260" s="6"/>
      <c r="I260" s="19"/>
      <c r="J260" s="6"/>
      <c r="K260" s="7"/>
      <c r="L260" s="7"/>
      <c r="M260" s="7"/>
      <c r="N260" s="7"/>
      <c r="O260" s="7"/>
      <c r="P260" s="7"/>
      <c r="Q260" s="7"/>
      <c r="R260" s="7"/>
      <c r="S260" s="7"/>
      <c r="T260" s="7"/>
      <c r="U260" s="7"/>
      <c r="V260" s="7"/>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row>
    <row r="261" spans="2:143">
      <c r="B261" s="3"/>
      <c r="C261" s="7"/>
      <c r="D261" s="6"/>
      <c r="E261" s="6"/>
      <c r="F261" s="6"/>
      <c r="G261" s="6"/>
      <c r="H261" s="6"/>
      <c r="I261" s="19"/>
      <c r="J261" s="6"/>
      <c r="K261" s="7"/>
      <c r="L261" s="7"/>
      <c r="M261" s="7"/>
      <c r="N261" s="7"/>
      <c r="O261" s="7"/>
      <c r="P261" s="7"/>
      <c r="Q261" s="7"/>
      <c r="R261" s="7"/>
      <c r="S261" s="7"/>
      <c r="T261" s="7"/>
      <c r="U261" s="7"/>
      <c r="V261" s="7"/>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row>
    <row r="262" spans="2:143">
      <c r="B262" s="3"/>
      <c r="C262" s="7"/>
      <c r="D262" s="6"/>
      <c r="E262" s="6"/>
      <c r="F262" s="6"/>
      <c r="G262" s="6"/>
      <c r="H262" s="6"/>
      <c r="I262" s="19"/>
      <c r="J262" s="6"/>
      <c r="K262" s="7"/>
      <c r="L262" s="7"/>
      <c r="M262" s="7"/>
      <c r="N262" s="7"/>
      <c r="O262" s="7"/>
      <c r="P262" s="7"/>
      <c r="Q262" s="7"/>
      <c r="R262" s="7"/>
      <c r="S262" s="7"/>
      <c r="T262" s="7"/>
      <c r="U262" s="7"/>
      <c r="V262" s="7"/>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row>
    <row r="263" spans="2:143">
      <c r="B263" s="3"/>
      <c r="C263" s="7"/>
      <c r="D263" s="6"/>
      <c r="E263" s="6"/>
      <c r="F263" s="6"/>
      <c r="G263" s="6"/>
      <c r="H263" s="6"/>
      <c r="I263" s="19"/>
      <c r="J263" s="6"/>
      <c r="K263" s="7"/>
      <c r="L263" s="7"/>
      <c r="M263" s="7"/>
      <c r="N263" s="7"/>
      <c r="O263" s="7"/>
      <c r="P263" s="7"/>
      <c r="Q263" s="7"/>
      <c r="R263" s="7"/>
      <c r="S263" s="7"/>
      <c r="T263" s="7"/>
      <c r="U263" s="7"/>
      <c r="V263" s="7"/>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row>
    <row r="264" spans="2:143">
      <c r="B264" s="3"/>
      <c r="C264" s="7"/>
      <c r="D264" s="6"/>
      <c r="E264" s="6"/>
      <c r="F264" s="6"/>
      <c r="G264" s="6"/>
      <c r="H264" s="6"/>
      <c r="I264" s="19"/>
      <c r="J264" s="6"/>
      <c r="K264" s="7"/>
      <c r="L264" s="7"/>
      <c r="M264" s="7"/>
      <c r="N264" s="7"/>
      <c r="O264" s="7"/>
      <c r="P264" s="7"/>
      <c r="Q264" s="7"/>
      <c r="R264" s="7"/>
      <c r="S264" s="7"/>
      <c r="T264" s="7"/>
      <c r="U264" s="7"/>
      <c r="V264" s="7"/>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row>
    <row r="265" spans="2:143">
      <c r="B265" s="3"/>
      <c r="C265" s="7"/>
      <c r="D265" s="6"/>
      <c r="E265" s="6"/>
      <c r="F265" s="6"/>
      <c r="G265" s="6"/>
      <c r="H265" s="6"/>
      <c r="I265" s="19"/>
      <c r="J265" s="6"/>
      <c r="K265" s="7"/>
      <c r="L265" s="7"/>
      <c r="M265" s="7"/>
      <c r="N265" s="7"/>
      <c r="O265" s="7"/>
      <c r="P265" s="7"/>
      <c r="Q265" s="7"/>
      <c r="R265" s="7"/>
      <c r="S265" s="7"/>
      <c r="T265" s="7"/>
      <c r="U265" s="7"/>
      <c r="V265" s="7"/>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row>
    <row r="266" spans="2:143">
      <c r="B266" s="3"/>
      <c r="C266" s="7"/>
      <c r="D266" s="6"/>
      <c r="E266" s="6"/>
      <c r="F266" s="6"/>
      <c r="G266" s="6"/>
      <c r="H266" s="6"/>
      <c r="I266" s="19"/>
      <c r="J266" s="6"/>
      <c r="K266" s="7"/>
      <c r="L266" s="7"/>
      <c r="M266" s="7"/>
      <c r="N266" s="7"/>
      <c r="O266" s="7"/>
      <c r="P266" s="7"/>
      <c r="Q266" s="7"/>
      <c r="R266" s="7"/>
      <c r="S266" s="7"/>
      <c r="T266" s="7"/>
      <c r="U266" s="7"/>
      <c r="V266" s="7"/>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row>
    <row r="267" spans="2:143">
      <c r="B267" s="3"/>
      <c r="C267" s="7"/>
      <c r="D267" s="6"/>
      <c r="E267" s="6"/>
      <c r="F267" s="6"/>
      <c r="G267" s="6"/>
      <c r="H267" s="6"/>
      <c r="I267" s="19"/>
      <c r="J267" s="6"/>
      <c r="K267" s="7"/>
      <c r="L267" s="7"/>
      <c r="M267" s="7"/>
      <c r="N267" s="7"/>
      <c r="O267" s="7"/>
      <c r="P267" s="7"/>
      <c r="Q267" s="7"/>
      <c r="R267" s="7"/>
      <c r="S267" s="7"/>
      <c r="T267" s="7"/>
      <c r="U267" s="7"/>
      <c r="V267" s="7"/>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row>
    <row r="268" spans="2:143">
      <c r="B268" s="3"/>
      <c r="C268" s="7"/>
      <c r="D268" s="6"/>
      <c r="E268" s="6"/>
      <c r="F268" s="6"/>
      <c r="G268" s="6"/>
      <c r="H268" s="6"/>
      <c r="I268" s="19"/>
      <c r="J268" s="6"/>
      <c r="K268" s="7"/>
      <c r="L268" s="7"/>
      <c r="M268" s="7"/>
      <c r="N268" s="7"/>
      <c r="O268" s="7"/>
      <c r="P268" s="7"/>
      <c r="Q268" s="7"/>
      <c r="R268" s="7"/>
      <c r="S268" s="7"/>
      <c r="T268" s="7"/>
      <c r="U268" s="7"/>
      <c r="V268" s="7"/>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row>
    <row r="269" spans="2:143">
      <c r="B269" s="3"/>
      <c r="C269" s="7"/>
      <c r="D269" s="6"/>
      <c r="E269" s="6"/>
      <c r="F269" s="6"/>
      <c r="G269" s="6"/>
      <c r="H269" s="6"/>
      <c r="I269" s="19"/>
      <c r="J269" s="6"/>
      <c r="K269" s="7"/>
      <c r="L269" s="7"/>
      <c r="M269" s="7"/>
      <c r="N269" s="7"/>
      <c r="O269" s="7"/>
      <c r="P269" s="7"/>
      <c r="Q269" s="7"/>
      <c r="R269" s="7"/>
      <c r="S269" s="7"/>
      <c r="T269" s="7"/>
      <c r="U269" s="7"/>
      <c r="V269" s="7"/>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row>
    <row r="270" spans="2:143">
      <c r="B270" s="3"/>
      <c r="C270" s="7"/>
      <c r="D270" s="6"/>
      <c r="E270" s="6"/>
      <c r="F270" s="6"/>
      <c r="G270" s="6"/>
      <c r="H270" s="6"/>
      <c r="I270" s="19"/>
      <c r="J270" s="6"/>
      <c r="K270" s="7"/>
      <c r="L270" s="7"/>
      <c r="M270" s="7"/>
      <c r="N270" s="7"/>
      <c r="O270" s="7"/>
      <c r="P270" s="7"/>
      <c r="Q270" s="7"/>
      <c r="R270" s="7"/>
      <c r="S270" s="7"/>
      <c r="T270" s="7"/>
      <c r="U270" s="7"/>
      <c r="V270" s="7"/>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row>
    <row r="271" spans="2:143">
      <c r="B271" s="3"/>
      <c r="C271" s="7"/>
      <c r="D271" s="6"/>
      <c r="E271" s="6"/>
      <c r="F271" s="6"/>
      <c r="G271" s="6"/>
      <c r="H271" s="6"/>
      <c r="I271" s="19"/>
      <c r="J271" s="6"/>
      <c r="K271" s="7"/>
      <c r="L271" s="7"/>
      <c r="M271" s="7"/>
      <c r="N271" s="7"/>
      <c r="O271" s="7"/>
      <c r="P271" s="7"/>
      <c r="Q271" s="7"/>
      <c r="R271" s="7"/>
      <c r="S271" s="7"/>
      <c r="T271" s="7"/>
      <c r="U271" s="7"/>
      <c r="V271" s="7"/>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row>
    <row r="272" spans="2:143">
      <c r="B272" s="3"/>
      <c r="C272" s="7"/>
      <c r="D272" s="6"/>
      <c r="E272" s="6"/>
      <c r="F272" s="6"/>
      <c r="G272" s="6"/>
      <c r="H272" s="6"/>
      <c r="I272" s="19"/>
      <c r="J272" s="6"/>
      <c r="K272" s="7"/>
      <c r="L272" s="7"/>
      <c r="M272" s="7"/>
      <c r="N272" s="7"/>
      <c r="O272" s="7"/>
      <c r="P272" s="7"/>
      <c r="Q272" s="7"/>
      <c r="R272" s="7"/>
      <c r="S272" s="7"/>
      <c r="T272" s="7"/>
      <c r="U272" s="7"/>
      <c r="V272" s="7"/>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row>
    <row r="273" spans="2:143">
      <c r="B273" s="3"/>
      <c r="C273" s="7"/>
      <c r="D273" s="6"/>
      <c r="E273" s="6"/>
      <c r="F273" s="6"/>
      <c r="G273" s="6"/>
      <c r="H273" s="6"/>
      <c r="I273" s="19"/>
      <c r="J273" s="6"/>
      <c r="K273" s="7"/>
      <c r="L273" s="7"/>
      <c r="M273" s="7"/>
      <c r="N273" s="7"/>
      <c r="O273" s="7"/>
      <c r="P273" s="7"/>
      <c r="Q273" s="7"/>
      <c r="R273" s="7"/>
      <c r="S273" s="7"/>
      <c r="T273" s="7"/>
      <c r="U273" s="7"/>
      <c r="V273" s="7"/>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row>
    <row r="274" spans="2:143">
      <c r="B274" s="3"/>
      <c r="C274" s="7"/>
      <c r="D274" s="6"/>
      <c r="E274" s="6"/>
      <c r="F274" s="6"/>
      <c r="G274" s="6"/>
      <c r="H274" s="6"/>
      <c r="I274" s="19"/>
      <c r="J274" s="6"/>
      <c r="K274" s="7"/>
      <c r="L274" s="7"/>
      <c r="M274" s="7"/>
      <c r="N274" s="7"/>
      <c r="O274" s="7"/>
      <c r="P274" s="7"/>
      <c r="Q274" s="7"/>
      <c r="R274" s="7"/>
      <c r="S274" s="7"/>
      <c r="T274" s="7"/>
      <c r="U274" s="7"/>
      <c r="V274" s="7"/>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row>
    <row r="275" spans="2:143">
      <c r="B275" s="3"/>
      <c r="C275" s="7"/>
      <c r="D275" s="6"/>
      <c r="E275" s="6"/>
      <c r="F275" s="6"/>
      <c r="G275" s="6"/>
      <c r="H275" s="6"/>
      <c r="I275" s="19"/>
      <c r="J275" s="6"/>
      <c r="K275" s="7"/>
      <c r="L275" s="7"/>
      <c r="M275" s="7"/>
      <c r="N275" s="7"/>
      <c r="O275" s="7"/>
      <c r="P275" s="7"/>
      <c r="Q275" s="7"/>
      <c r="R275" s="7"/>
      <c r="S275" s="7"/>
      <c r="T275" s="7"/>
      <c r="U275" s="7"/>
      <c r="V275" s="7"/>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row>
    <row r="276" spans="2:143">
      <c r="B276" s="3"/>
      <c r="C276" s="7"/>
      <c r="D276" s="6"/>
      <c r="E276" s="6"/>
      <c r="F276" s="6"/>
      <c r="G276" s="6"/>
      <c r="H276" s="6"/>
      <c r="I276" s="19"/>
      <c r="J276" s="6"/>
      <c r="K276" s="7"/>
      <c r="L276" s="7"/>
      <c r="M276" s="7"/>
      <c r="N276" s="7"/>
      <c r="O276" s="7"/>
      <c r="P276" s="7"/>
      <c r="Q276" s="7"/>
      <c r="R276" s="7"/>
      <c r="S276" s="7"/>
      <c r="T276" s="7"/>
      <c r="U276" s="7"/>
      <c r="V276" s="7"/>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row>
    <row r="277" spans="2:143">
      <c r="B277" s="3"/>
      <c r="C277" s="7"/>
      <c r="D277" s="6"/>
      <c r="E277" s="6"/>
      <c r="F277" s="6"/>
      <c r="G277" s="6"/>
      <c r="H277" s="6"/>
      <c r="I277" s="19"/>
      <c r="J277" s="6"/>
      <c r="K277" s="7"/>
      <c r="L277" s="7"/>
      <c r="M277" s="7"/>
      <c r="N277" s="7"/>
      <c r="O277" s="7"/>
      <c r="P277" s="7"/>
      <c r="Q277" s="7"/>
      <c r="R277" s="7"/>
      <c r="S277" s="7"/>
      <c r="T277" s="7"/>
      <c r="U277" s="7"/>
      <c r="V277" s="7"/>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row>
    <row r="278" spans="2:143">
      <c r="B278" s="3"/>
      <c r="C278" s="7"/>
      <c r="D278" s="6"/>
      <c r="E278" s="6"/>
      <c r="F278" s="6"/>
      <c r="G278" s="6"/>
      <c r="H278" s="6"/>
      <c r="I278" s="19"/>
      <c r="J278" s="6"/>
      <c r="K278" s="7"/>
      <c r="L278" s="7"/>
      <c r="M278" s="7"/>
      <c r="N278" s="7"/>
      <c r="O278" s="7"/>
      <c r="P278" s="7"/>
      <c r="Q278" s="7"/>
      <c r="R278" s="7"/>
      <c r="S278" s="7"/>
      <c r="T278" s="7"/>
      <c r="U278" s="7"/>
      <c r="V278" s="7"/>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row>
    <row r="279" spans="2:143">
      <c r="B279" s="3"/>
      <c r="C279" s="7"/>
      <c r="D279" s="6"/>
      <c r="E279" s="6"/>
      <c r="F279" s="6"/>
      <c r="G279" s="6"/>
      <c r="H279" s="6"/>
      <c r="I279" s="19"/>
      <c r="J279" s="6"/>
      <c r="K279" s="7"/>
      <c r="L279" s="7"/>
      <c r="M279" s="7"/>
      <c r="N279" s="7"/>
      <c r="O279" s="7"/>
      <c r="P279" s="7"/>
      <c r="Q279" s="7"/>
      <c r="R279" s="7"/>
      <c r="S279" s="7"/>
      <c r="T279" s="7"/>
      <c r="U279" s="7"/>
      <c r="V279" s="7"/>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row>
    <row r="280" spans="2:143">
      <c r="B280" s="3"/>
      <c r="C280" s="7"/>
      <c r="D280" s="6"/>
      <c r="E280" s="6"/>
      <c r="F280" s="6"/>
      <c r="G280" s="6"/>
      <c r="H280" s="6"/>
      <c r="I280" s="19"/>
      <c r="J280" s="6"/>
      <c r="K280" s="7"/>
      <c r="L280" s="7"/>
      <c r="M280" s="7"/>
      <c r="N280" s="7"/>
      <c r="O280" s="7"/>
      <c r="P280" s="7"/>
      <c r="Q280" s="7"/>
      <c r="R280" s="7"/>
      <c r="S280" s="7"/>
      <c r="T280" s="7"/>
      <c r="U280" s="7"/>
      <c r="V280" s="7"/>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row>
    <row r="281" spans="2:143">
      <c r="B281" s="3"/>
      <c r="C281" s="7"/>
      <c r="D281" s="6"/>
      <c r="E281" s="6"/>
      <c r="F281" s="6"/>
      <c r="G281" s="6"/>
      <c r="H281" s="6"/>
      <c r="I281" s="19"/>
      <c r="J281" s="6"/>
      <c r="K281" s="7"/>
      <c r="L281" s="7"/>
      <c r="M281" s="7"/>
      <c r="N281" s="7"/>
      <c r="O281" s="7"/>
      <c r="P281" s="7"/>
      <c r="Q281" s="7"/>
      <c r="R281" s="7"/>
      <c r="S281" s="7"/>
      <c r="T281" s="7"/>
      <c r="U281" s="7"/>
      <c r="V281" s="7"/>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row>
    <row r="282" spans="2:143">
      <c r="B282" s="3"/>
      <c r="C282" s="7"/>
      <c r="D282" s="6"/>
      <c r="E282" s="6"/>
      <c r="F282" s="6"/>
      <c r="G282" s="6"/>
      <c r="H282" s="6"/>
      <c r="I282" s="19"/>
      <c r="J282" s="6"/>
      <c r="K282" s="7"/>
      <c r="L282" s="7"/>
      <c r="M282" s="7"/>
      <c r="N282" s="7"/>
      <c r="O282" s="7"/>
      <c r="P282" s="7"/>
      <c r="Q282" s="7"/>
      <c r="R282" s="7"/>
      <c r="S282" s="7"/>
      <c r="T282" s="7"/>
      <c r="U282" s="7"/>
      <c r="V282" s="7"/>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row>
    <row r="283" spans="2:143">
      <c r="B283" s="3"/>
      <c r="C283" s="7"/>
      <c r="D283" s="6"/>
      <c r="E283" s="6"/>
      <c r="F283" s="6"/>
      <c r="G283" s="6"/>
      <c r="H283" s="6"/>
      <c r="I283" s="19"/>
      <c r="J283" s="6"/>
      <c r="K283" s="7"/>
      <c r="L283" s="7"/>
      <c r="M283" s="7"/>
      <c r="N283" s="7"/>
      <c r="O283" s="7"/>
      <c r="P283" s="7"/>
      <c r="Q283" s="7"/>
      <c r="R283" s="7"/>
      <c r="S283" s="7"/>
      <c r="T283" s="7"/>
      <c r="U283" s="7"/>
      <c r="V283" s="7"/>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row>
    <row r="284" spans="2:143">
      <c r="B284" s="3"/>
      <c r="C284" s="7"/>
      <c r="D284" s="6"/>
      <c r="E284" s="6"/>
      <c r="F284" s="6"/>
      <c r="G284" s="6"/>
      <c r="H284" s="6"/>
      <c r="I284" s="19"/>
      <c r="J284" s="6"/>
      <c r="K284" s="7"/>
      <c r="L284" s="7"/>
      <c r="M284" s="7"/>
      <c r="N284" s="7"/>
      <c r="O284" s="7"/>
      <c r="P284" s="7"/>
      <c r="Q284" s="7"/>
      <c r="R284" s="7"/>
      <c r="S284" s="7"/>
      <c r="T284" s="7"/>
      <c r="U284" s="7"/>
      <c r="V284" s="7"/>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row>
    <row r="285" spans="2:143">
      <c r="B285" s="3"/>
      <c r="C285" s="7"/>
      <c r="D285" s="6"/>
      <c r="E285" s="6"/>
      <c r="F285" s="6"/>
      <c r="G285" s="6"/>
      <c r="H285" s="6"/>
      <c r="I285" s="19"/>
      <c r="J285" s="6"/>
      <c r="K285" s="7"/>
      <c r="L285" s="7"/>
      <c r="M285" s="7"/>
      <c r="N285" s="7"/>
      <c r="O285" s="7"/>
      <c r="P285" s="7"/>
      <c r="Q285" s="7"/>
      <c r="R285" s="7"/>
      <c r="S285" s="7"/>
      <c r="T285" s="7"/>
      <c r="U285" s="7"/>
      <c r="V285" s="7"/>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row>
    <row r="286" spans="2:143">
      <c r="B286" s="3"/>
      <c r="C286" s="7"/>
      <c r="D286" s="6"/>
      <c r="E286" s="6"/>
      <c r="F286" s="6"/>
      <c r="G286" s="6"/>
      <c r="H286" s="6"/>
      <c r="I286" s="19"/>
      <c r="J286" s="6"/>
      <c r="K286" s="7"/>
      <c r="L286" s="7"/>
      <c r="M286" s="7"/>
      <c r="N286" s="7"/>
      <c r="O286" s="7"/>
      <c r="P286" s="7"/>
      <c r="Q286" s="7"/>
      <c r="R286" s="7"/>
      <c r="S286" s="7"/>
      <c r="T286" s="7"/>
      <c r="U286" s="7"/>
      <c r="V286" s="7"/>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row>
    <row r="287" spans="2:143">
      <c r="B287" s="3"/>
      <c r="C287" s="7"/>
      <c r="D287" s="6"/>
      <c r="E287" s="6"/>
      <c r="F287" s="6"/>
      <c r="G287" s="6"/>
      <c r="H287" s="6"/>
      <c r="I287" s="19"/>
      <c r="J287" s="6"/>
      <c r="K287" s="7"/>
      <c r="L287" s="7"/>
      <c r="M287" s="7"/>
      <c r="N287" s="7"/>
      <c r="O287" s="7"/>
      <c r="P287" s="7"/>
      <c r="Q287" s="7"/>
      <c r="R287" s="7"/>
      <c r="S287" s="7"/>
      <c r="T287" s="7"/>
      <c r="U287" s="7"/>
      <c r="V287" s="7"/>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row>
    <row r="288" spans="2:143">
      <c r="B288" s="3"/>
      <c r="C288" s="7"/>
      <c r="D288" s="6"/>
      <c r="E288" s="6"/>
      <c r="F288" s="6"/>
      <c r="G288" s="6"/>
      <c r="H288" s="6"/>
      <c r="I288" s="19"/>
      <c r="J288" s="6"/>
      <c r="K288" s="7"/>
      <c r="L288" s="7"/>
      <c r="M288" s="7"/>
      <c r="N288" s="7"/>
      <c r="O288" s="7"/>
      <c r="P288" s="7"/>
      <c r="Q288" s="7"/>
      <c r="R288" s="7"/>
      <c r="S288" s="7"/>
      <c r="T288" s="7"/>
      <c r="U288" s="7"/>
      <c r="V288" s="7"/>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row>
    <row r="289" spans="2:143">
      <c r="B289" s="3"/>
      <c r="C289" s="7"/>
      <c r="D289" s="6"/>
      <c r="E289" s="6"/>
      <c r="F289" s="6"/>
      <c r="G289" s="6"/>
      <c r="H289" s="6"/>
      <c r="I289" s="19"/>
      <c r="J289" s="6"/>
      <c r="K289" s="7"/>
      <c r="L289" s="7"/>
      <c r="M289" s="7"/>
      <c r="N289" s="7"/>
      <c r="O289" s="7"/>
      <c r="P289" s="7"/>
      <c r="Q289" s="7"/>
      <c r="R289" s="7"/>
      <c r="S289" s="7"/>
      <c r="T289" s="7"/>
      <c r="U289" s="7"/>
      <c r="V289" s="7"/>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row>
    <row r="290" spans="2:143">
      <c r="B290" s="3"/>
      <c r="C290" s="7"/>
      <c r="D290" s="6"/>
      <c r="E290" s="6"/>
      <c r="F290" s="6"/>
      <c r="G290" s="6"/>
      <c r="H290" s="6"/>
      <c r="I290" s="19"/>
      <c r="J290" s="6"/>
      <c r="K290" s="7"/>
      <c r="L290" s="7"/>
      <c r="M290" s="7"/>
      <c r="N290" s="7"/>
      <c r="O290" s="7"/>
      <c r="P290" s="7"/>
      <c r="Q290" s="7"/>
      <c r="R290" s="7"/>
      <c r="S290" s="7"/>
      <c r="T290" s="7"/>
      <c r="U290" s="7"/>
      <c r="V290" s="7"/>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row>
    <row r="291" spans="2:143">
      <c r="B291" s="3"/>
      <c r="C291" s="7"/>
      <c r="D291" s="6"/>
      <c r="E291" s="6"/>
      <c r="F291" s="6"/>
      <c r="G291" s="6"/>
      <c r="H291" s="6"/>
      <c r="I291" s="19"/>
      <c r="J291" s="6"/>
      <c r="K291" s="7"/>
      <c r="L291" s="7"/>
      <c r="M291" s="7"/>
      <c r="N291" s="7"/>
      <c r="O291" s="7"/>
      <c r="P291" s="7"/>
      <c r="Q291" s="7"/>
      <c r="R291" s="7"/>
      <c r="S291" s="7"/>
      <c r="T291" s="7"/>
      <c r="U291" s="7"/>
      <c r="V291" s="7"/>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row>
    <row r="292" spans="2:143">
      <c r="B292" s="3"/>
      <c r="C292" s="7"/>
      <c r="D292" s="6"/>
      <c r="E292" s="6"/>
      <c r="F292" s="6"/>
      <c r="G292" s="6"/>
      <c r="H292" s="6"/>
      <c r="I292" s="19"/>
      <c r="J292" s="6"/>
      <c r="K292" s="7"/>
      <c r="L292" s="7"/>
      <c r="M292" s="7"/>
      <c r="N292" s="7"/>
      <c r="O292" s="7"/>
      <c r="P292" s="7"/>
      <c r="Q292" s="7"/>
      <c r="R292" s="7"/>
      <c r="S292" s="7"/>
      <c r="T292" s="7"/>
      <c r="U292" s="7"/>
      <c r="V292" s="7"/>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row>
    <row r="293" spans="2:143">
      <c r="B293" s="3"/>
      <c r="C293" s="7"/>
      <c r="D293" s="6"/>
      <c r="E293" s="6"/>
      <c r="F293" s="6"/>
      <c r="G293" s="6"/>
      <c r="H293" s="6"/>
      <c r="I293" s="19"/>
      <c r="J293" s="6"/>
      <c r="K293" s="7"/>
      <c r="L293" s="7"/>
      <c r="M293" s="7"/>
      <c r="N293" s="7"/>
      <c r="O293" s="7"/>
      <c r="P293" s="7"/>
      <c r="Q293" s="7"/>
      <c r="R293" s="7"/>
      <c r="S293" s="7"/>
      <c r="T293" s="7"/>
      <c r="U293" s="7"/>
      <c r="V293" s="7"/>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row>
    <row r="294" spans="2:143">
      <c r="B294" s="3"/>
      <c r="C294" s="7"/>
      <c r="D294" s="6"/>
      <c r="E294" s="6"/>
      <c r="F294" s="6"/>
      <c r="G294" s="6"/>
      <c r="H294" s="6"/>
      <c r="I294" s="19"/>
      <c r="J294" s="6"/>
      <c r="K294" s="7"/>
      <c r="L294" s="7"/>
      <c r="M294" s="7"/>
      <c r="N294" s="7"/>
      <c r="O294" s="7"/>
      <c r="P294" s="7"/>
      <c r="Q294" s="7"/>
      <c r="R294" s="7"/>
      <c r="S294" s="7"/>
      <c r="T294" s="7"/>
      <c r="U294" s="7"/>
      <c r="V294" s="7"/>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row>
    <row r="295" spans="2:143">
      <c r="B295" s="3"/>
      <c r="C295" s="7"/>
      <c r="D295" s="6"/>
      <c r="E295" s="6"/>
      <c r="F295" s="6"/>
      <c r="G295" s="6"/>
      <c r="H295" s="6"/>
      <c r="I295" s="19"/>
      <c r="J295" s="6"/>
      <c r="K295" s="7"/>
      <c r="L295" s="7"/>
      <c r="M295" s="7"/>
      <c r="N295" s="7"/>
      <c r="O295" s="7"/>
      <c r="P295" s="7"/>
      <c r="Q295" s="7"/>
      <c r="R295" s="7"/>
      <c r="S295" s="7"/>
      <c r="T295" s="7"/>
      <c r="U295" s="7"/>
      <c r="V295" s="7"/>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row>
    <row r="296" spans="2:143">
      <c r="B296" s="3"/>
      <c r="C296" s="7"/>
      <c r="D296" s="6"/>
      <c r="E296" s="6"/>
      <c r="F296" s="6"/>
      <c r="G296" s="6"/>
      <c r="H296" s="6"/>
      <c r="I296" s="19"/>
      <c r="J296" s="6"/>
      <c r="K296" s="7"/>
      <c r="L296" s="7"/>
      <c r="M296" s="7"/>
      <c r="N296" s="7"/>
      <c r="O296" s="7"/>
      <c r="P296" s="7"/>
      <c r="Q296" s="7"/>
      <c r="R296" s="7"/>
      <c r="S296" s="7"/>
      <c r="T296" s="7"/>
      <c r="U296" s="7"/>
      <c r="V296" s="7"/>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row>
    <row r="297" spans="2:143">
      <c r="B297" s="3"/>
      <c r="C297" s="7"/>
      <c r="D297" s="6"/>
      <c r="E297" s="6"/>
      <c r="F297" s="6"/>
      <c r="G297" s="6"/>
      <c r="H297" s="6"/>
      <c r="I297" s="19"/>
      <c r="J297" s="6"/>
      <c r="K297" s="7"/>
      <c r="L297" s="7"/>
      <c r="M297" s="7"/>
      <c r="N297" s="7"/>
      <c r="O297" s="7"/>
      <c r="P297" s="7"/>
      <c r="Q297" s="7"/>
      <c r="R297" s="7"/>
      <c r="S297" s="7"/>
      <c r="T297" s="7"/>
      <c r="U297" s="7"/>
      <c r="V297" s="7"/>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row>
    <row r="298" spans="2:143">
      <c r="B298" s="3"/>
      <c r="C298" s="7"/>
      <c r="D298" s="6"/>
      <c r="E298" s="6"/>
      <c r="F298" s="6"/>
      <c r="G298" s="6"/>
      <c r="H298" s="6"/>
      <c r="I298" s="19"/>
      <c r="J298" s="6"/>
      <c r="K298" s="7"/>
      <c r="L298" s="7"/>
      <c r="M298" s="7"/>
      <c r="N298" s="7"/>
      <c r="O298" s="7"/>
      <c r="P298" s="7"/>
      <c r="Q298" s="7"/>
      <c r="R298" s="7"/>
      <c r="S298" s="7"/>
      <c r="T298" s="7"/>
      <c r="U298" s="7"/>
      <c r="V298" s="7"/>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row>
    <row r="299" spans="2:143">
      <c r="B299" s="3"/>
      <c r="C299" s="7"/>
      <c r="D299" s="6"/>
      <c r="E299" s="6"/>
      <c r="F299" s="6"/>
      <c r="G299" s="6"/>
      <c r="H299" s="6"/>
      <c r="I299" s="19"/>
      <c r="J299" s="6"/>
      <c r="K299" s="7"/>
      <c r="L299" s="7"/>
      <c r="M299" s="7"/>
      <c r="N299" s="7"/>
      <c r="O299" s="7"/>
      <c r="P299" s="7"/>
      <c r="Q299" s="7"/>
      <c r="R299" s="7"/>
      <c r="S299" s="7"/>
      <c r="T299" s="7"/>
      <c r="U299" s="7"/>
      <c r="V299" s="7"/>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row>
    <row r="300" spans="2:143">
      <c r="B300" s="3"/>
      <c r="C300" s="7"/>
    </row>
  </sheetData>
  <mergeCells count="14">
    <mergeCell ref="B1:W2"/>
    <mergeCell ref="H3:I3"/>
    <mergeCell ref="H20:I20"/>
    <mergeCell ref="B22:C22"/>
    <mergeCell ref="B23:B29"/>
    <mergeCell ref="D28:D29"/>
    <mergeCell ref="B11:B14"/>
    <mergeCell ref="B21:J21"/>
    <mergeCell ref="B15:B17"/>
    <mergeCell ref="B9:B10"/>
    <mergeCell ref="D13:D14"/>
    <mergeCell ref="B6:B8"/>
    <mergeCell ref="B4:J4"/>
    <mergeCell ref="B5:C5"/>
  </mergeCells>
  <phoneticPr fontId="56" type="noConversion"/>
  <conditionalFormatting sqref="K8:R8">
    <cfRule type="cellIs" dxfId="34" priority="83" operator="greaterThanOrEqual">
      <formula>$I$8</formula>
    </cfRule>
  </conditionalFormatting>
  <conditionalFormatting sqref="K6:R6">
    <cfRule type="cellIs" dxfId="33" priority="78" operator="greaterThanOrEqual">
      <formula>$I$6</formula>
    </cfRule>
  </conditionalFormatting>
  <conditionalFormatting sqref="K22:V22">
    <cfRule type="cellIs" dxfId="32" priority="30" operator="greaterThanOrEqual">
      <formula>$I$22</formula>
    </cfRule>
    <cfRule type="cellIs" dxfId="31" priority="59" operator="lessThan">
      <formula>$I$22</formula>
    </cfRule>
  </conditionalFormatting>
  <conditionalFormatting sqref="K7:V7">
    <cfRule type="cellIs" dxfId="30" priority="52" operator="greaterThanOrEqual">
      <formula>$I$6</formula>
    </cfRule>
  </conditionalFormatting>
  <conditionalFormatting sqref="K5:V5">
    <cfRule type="cellIs" dxfId="29" priority="49" operator="greaterThanOrEqual">
      <formula>$I$5</formula>
    </cfRule>
    <cfRule type="cellIs" dxfId="28" priority="50" operator="lessThan">
      <formula>$I$5</formula>
    </cfRule>
  </conditionalFormatting>
  <conditionalFormatting sqref="S8:V8">
    <cfRule type="cellIs" dxfId="27" priority="48" operator="greaterThanOrEqual">
      <formula>$I$8</formula>
    </cfRule>
  </conditionalFormatting>
  <conditionalFormatting sqref="S6:V6">
    <cfRule type="cellIs" dxfId="26" priority="46" operator="greaterThanOrEqual">
      <formula>$I$6</formula>
    </cfRule>
  </conditionalFormatting>
  <conditionalFormatting sqref="K18:V18">
    <cfRule type="cellIs" dxfId="25" priority="38" stopIfTrue="1" operator="greaterThan">
      <formula>$I$18</formula>
    </cfRule>
  </conditionalFormatting>
  <conditionalFormatting sqref="K15:V15">
    <cfRule type="cellIs" dxfId="24" priority="27" operator="greaterThanOrEqual">
      <formula>$I$15</formula>
    </cfRule>
  </conditionalFormatting>
  <conditionalFormatting sqref="K11:R11">
    <cfRule type="cellIs" dxfId="23" priority="26" operator="greaterThanOrEqual">
      <formula>$I$12</formula>
    </cfRule>
  </conditionalFormatting>
  <conditionalFormatting sqref="S11:V11">
    <cfRule type="cellIs" dxfId="22" priority="25" operator="greaterThanOrEqual">
      <formula>$I$12</formula>
    </cfRule>
  </conditionalFormatting>
  <conditionalFormatting sqref="K12:R12">
    <cfRule type="cellIs" dxfId="21" priority="23" operator="lessThanOrEqual">
      <formula>$I$12</formula>
    </cfRule>
  </conditionalFormatting>
  <conditionalFormatting sqref="S12:V12">
    <cfRule type="cellIs" dxfId="20" priority="22" operator="lessThan">
      <formula>$I$12</formula>
    </cfRule>
  </conditionalFormatting>
  <conditionalFormatting sqref="W9:W10">
    <cfRule type="cellIs" dxfId="19" priority="21" operator="greaterThanOrEqual">
      <formula>$I$9</formula>
    </cfRule>
  </conditionalFormatting>
  <conditionalFormatting sqref="W7">
    <cfRule type="cellIs" dxfId="18" priority="20" operator="greaterThanOrEqual">
      <formula>$I$6</formula>
    </cfRule>
  </conditionalFormatting>
  <conditionalFormatting sqref="W5">
    <cfRule type="cellIs" dxfId="17" priority="18" operator="greaterThanOrEqual">
      <formula>$I$5</formula>
    </cfRule>
    <cfRule type="cellIs" dxfId="16" priority="19" operator="lessThan">
      <formula>$I$5</formula>
    </cfRule>
  </conditionalFormatting>
  <conditionalFormatting sqref="W8">
    <cfRule type="cellIs" dxfId="15" priority="17" operator="greaterThanOrEqual">
      <formula>$I$8</formula>
    </cfRule>
  </conditionalFormatting>
  <conditionalFormatting sqref="W6">
    <cfRule type="cellIs" dxfId="14" priority="16" operator="greaterThanOrEqual">
      <formula>$I$6</formula>
    </cfRule>
  </conditionalFormatting>
  <conditionalFormatting sqref="W18">
    <cfRule type="cellIs" dxfId="13" priority="15" stopIfTrue="1" operator="greaterThan">
      <formula>$I$18</formula>
    </cfRule>
  </conditionalFormatting>
  <conditionalFormatting sqref="W15">
    <cfRule type="cellIs" dxfId="12" priority="14" operator="greaterThanOrEqual">
      <formula>$I$15</formula>
    </cfRule>
  </conditionalFormatting>
  <conditionalFormatting sqref="W13:W14">
    <cfRule type="cellIs" dxfId="11" priority="13" operator="greaterThanOrEqual">
      <formula>$I$9</formula>
    </cfRule>
  </conditionalFormatting>
  <conditionalFormatting sqref="W11">
    <cfRule type="cellIs" dxfId="10" priority="12" operator="greaterThanOrEqual">
      <formula>$I$12</formula>
    </cfRule>
  </conditionalFormatting>
  <conditionalFormatting sqref="W12">
    <cfRule type="cellIs" dxfId="9" priority="11" operator="lessThan">
      <formula>$I$12</formula>
    </cfRule>
  </conditionalFormatting>
  <conditionalFormatting sqref="W22">
    <cfRule type="cellIs" dxfId="8" priority="9" operator="greaterThanOrEqual">
      <formula>$I$5</formula>
    </cfRule>
    <cfRule type="cellIs" dxfId="7" priority="10" operator="lessThan">
      <formula>$I$5</formula>
    </cfRule>
  </conditionalFormatting>
  <conditionalFormatting sqref="W23:W30">
    <cfRule type="cellIs" dxfId="6" priority="8" operator="greaterThanOrEqual">
      <formula>$I$6</formula>
    </cfRule>
  </conditionalFormatting>
  <conditionalFormatting sqref="L14:V14">
    <cfRule type="cellIs" dxfId="5" priority="6" operator="greaterThanOrEqual">
      <formula>$I$15</formula>
    </cfRule>
  </conditionalFormatting>
  <conditionalFormatting sqref="K14">
    <cfRule type="cellIs" dxfId="4" priority="5" operator="greaterThanOrEqual">
      <formula>$I$9</formula>
    </cfRule>
  </conditionalFormatting>
  <conditionalFormatting sqref="L13:V13">
    <cfRule type="cellIs" dxfId="3" priority="4" operator="greaterThanOrEqual">
      <formula>$I$13</formula>
    </cfRule>
  </conditionalFormatting>
  <conditionalFormatting sqref="K13">
    <cfRule type="cellIs" dxfId="2" priority="3" operator="greaterThanOrEqual">
      <formula>$I$13</formula>
    </cfRule>
  </conditionalFormatting>
  <conditionalFormatting sqref="K9:V9">
    <cfRule type="cellIs" dxfId="1" priority="2" operator="greaterThanOrEqual">
      <formula>$I$9</formula>
    </cfRule>
  </conditionalFormatting>
  <conditionalFormatting sqref="K10:V10">
    <cfRule type="cellIs" dxfId="0" priority="1" operator="greaterThanOrEqual">
      <formula>$I$10</formula>
    </cfRule>
  </conditionalFormatting>
  <pageMargins left="0.7" right="0.7" top="0.75" bottom="0.75" header="0.3" footer="0.3"/>
  <pageSetup paperSize="9" scale="15"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R25"/>
  <sheetViews>
    <sheetView view="pageBreakPreview" zoomScaleNormal="85" zoomScaleSheetLayoutView="100" workbookViewId="0">
      <selection activeCell="D12" sqref="D12"/>
    </sheetView>
  </sheetViews>
  <sheetFormatPr baseColWidth="10" defaultRowHeight="16.5"/>
  <cols>
    <col min="1" max="1" width="3.7109375" style="4" customWidth="1"/>
    <col min="2" max="2" width="7.28515625" style="4" customWidth="1"/>
    <col min="3" max="3" width="15.85546875" style="4" customWidth="1"/>
    <col min="4" max="4" width="21" style="4" customWidth="1"/>
    <col min="5" max="6" width="21.42578125" style="4" customWidth="1"/>
    <col min="7" max="7" width="4" style="4" customWidth="1"/>
    <col min="8" max="8" width="31.7109375" style="4" customWidth="1"/>
    <col min="9" max="9" width="10.140625" style="4" customWidth="1"/>
    <col min="10" max="10" width="4.28515625" style="4" customWidth="1"/>
    <col min="11" max="11" width="19.28515625" style="4" customWidth="1"/>
    <col min="12" max="12" width="17.28515625" style="4" customWidth="1"/>
    <col min="13" max="13" width="16.7109375" style="4" customWidth="1"/>
    <col min="14" max="14" width="19.7109375" style="4" bestFit="1" customWidth="1"/>
    <col min="15" max="15" width="20.85546875" style="4" customWidth="1"/>
    <col min="16" max="16" width="11.42578125" style="4"/>
    <col min="17" max="17" width="20.42578125" style="4" bestFit="1" customWidth="1"/>
    <col min="18" max="18" width="15.85546875" style="4" bestFit="1" customWidth="1"/>
    <col min="19" max="32" width="13" style="4" customWidth="1"/>
    <col min="33" max="33" width="5" style="4" bestFit="1" customWidth="1"/>
    <col min="34" max="34" width="13" style="4" customWidth="1"/>
    <col min="35" max="37" width="11.42578125" style="4"/>
    <col min="38" max="38" width="21" style="4" customWidth="1"/>
    <col min="39" max="43" width="11.42578125" style="4"/>
    <col min="44" max="44" width="11.42578125" style="4" customWidth="1"/>
    <col min="45" max="16384" width="11.42578125" style="4"/>
  </cols>
  <sheetData>
    <row r="1" spans="1:39">
      <c r="A1" s="63"/>
      <c r="B1" s="63"/>
      <c r="C1" s="63"/>
      <c r="D1" s="63"/>
      <c r="E1" s="63"/>
      <c r="F1" s="63"/>
      <c r="G1" s="63"/>
      <c r="H1" s="63"/>
      <c r="I1" s="63"/>
      <c r="J1" s="63"/>
      <c r="K1" s="63"/>
      <c r="L1" s="63"/>
      <c r="M1" s="63"/>
    </row>
    <row r="2" spans="1:39" ht="22.5" customHeight="1">
      <c r="A2" s="243"/>
      <c r="B2" s="248" t="s">
        <v>92</v>
      </c>
      <c r="C2" s="249"/>
      <c r="D2" s="249"/>
      <c r="E2" s="249"/>
      <c r="F2" s="250"/>
      <c r="G2" s="254"/>
      <c r="H2" s="251" t="s">
        <v>121</v>
      </c>
      <c r="I2" s="251"/>
      <c r="J2" s="244"/>
      <c r="K2" s="216"/>
      <c r="L2" s="216"/>
      <c r="M2" s="216"/>
      <c r="N2" s="48"/>
    </row>
    <row r="3" spans="1:39" ht="27.75" customHeight="1">
      <c r="A3" s="243"/>
      <c r="B3" s="147" t="s">
        <v>55</v>
      </c>
      <c r="C3" s="148" t="s">
        <v>56</v>
      </c>
      <c r="D3" s="149" t="s">
        <v>151</v>
      </c>
      <c r="E3" s="149" t="s">
        <v>144</v>
      </c>
      <c r="F3" s="149" t="s">
        <v>145</v>
      </c>
      <c r="G3" s="254"/>
      <c r="H3" s="246" t="s">
        <v>120</v>
      </c>
      <c r="I3" s="246"/>
      <c r="J3" s="244"/>
      <c r="K3" s="46"/>
      <c r="L3" s="46"/>
      <c r="M3" s="46"/>
      <c r="N3" s="47"/>
      <c r="AE3" s="15"/>
    </row>
    <row r="4" spans="1:39" ht="19.5" customHeight="1">
      <c r="A4" s="243"/>
      <c r="B4" s="247">
        <v>2021</v>
      </c>
      <c r="C4" s="125" t="s">
        <v>58</v>
      </c>
      <c r="D4" s="140">
        <v>3898</v>
      </c>
      <c r="E4" s="140">
        <f>964+2471</f>
        <v>3435</v>
      </c>
      <c r="F4" s="140">
        <f>D4-E4</f>
        <v>463</v>
      </c>
      <c r="G4" s="254"/>
      <c r="H4" s="130" t="s">
        <v>119</v>
      </c>
      <c r="I4" s="128">
        <v>5</v>
      </c>
      <c r="J4" s="244"/>
      <c r="K4" s="46"/>
      <c r="L4" s="46"/>
      <c r="M4" s="46"/>
      <c r="N4" s="47"/>
      <c r="AE4" s="14"/>
      <c r="AF4" s="31"/>
      <c r="AG4" s="14"/>
      <c r="AH4" s="14"/>
      <c r="AI4" s="14"/>
      <c r="AJ4" s="14"/>
      <c r="AK4" s="14"/>
      <c r="AL4" s="14"/>
      <c r="AM4" s="14"/>
    </row>
    <row r="5" spans="1:39" ht="19.5" customHeight="1">
      <c r="A5" s="243"/>
      <c r="B5" s="247"/>
      <c r="C5" s="126" t="s">
        <v>1</v>
      </c>
      <c r="D5" s="140">
        <v>3373</v>
      </c>
      <c r="E5" s="140">
        <v>3250</v>
      </c>
      <c r="F5" s="140">
        <f t="shared" ref="F5:F15" si="0">D5-E5</f>
        <v>123</v>
      </c>
      <c r="G5" s="254"/>
      <c r="H5" s="129" t="s">
        <v>118</v>
      </c>
      <c r="I5" s="140">
        <f>I4*(1/1000)*(3600/1)*(12/1)*(30/1)</f>
        <v>6480</v>
      </c>
      <c r="J5" s="244"/>
      <c r="K5" s="216"/>
      <c r="L5" s="216"/>
      <c r="M5" s="216"/>
      <c r="N5" s="49"/>
      <c r="O5" s="34"/>
      <c r="P5" s="34"/>
      <c r="Q5" s="34"/>
      <c r="R5" s="34"/>
      <c r="S5" s="34"/>
      <c r="T5" s="34"/>
      <c r="U5" s="34"/>
      <c r="V5" s="34"/>
      <c r="W5" s="34"/>
      <c r="X5" s="34"/>
      <c r="Y5" s="34"/>
      <c r="Z5" s="34"/>
      <c r="AA5" s="34"/>
      <c r="AB5" s="34"/>
      <c r="AC5" s="34"/>
      <c r="AD5" s="34"/>
      <c r="AE5" s="34"/>
      <c r="AF5" s="35"/>
      <c r="AG5" s="14"/>
      <c r="AH5" s="14"/>
      <c r="AI5" s="14"/>
      <c r="AJ5" s="14"/>
      <c r="AK5" s="14"/>
      <c r="AL5" s="14"/>
      <c r="AM5" s="14"/>
    </row>
    <row r="6" spans="1:39" ht="19.5" customHeight="1">
      <c r="A6" s="243"/>
      <c r="B6" s="247"/>
      <c r="C6" s="126" t="s">
        <v>2</v>
      </c>
      <c r="D6" s="140">
        <v>4895</v>
      </c>
      <c r="E6" s="140">
        <v>3892</v>
      </c>
      <c r="F6" s="140">
        <f t="shared" si="0"/>
        <v>1003</v>
      </c>
      <c r="G6" s="254"/>
      <c r="H6" s="252"/>
      <c r="I6" s="252"/>
      <c r="J6" s="244"/>
      <c r="K6" s="217"/>
      <c r="L6" s="217"/>
      <c r="M6" s="217"/>
      <c r="N6" s="49"/>
      <c r="O6" s="38"/>
      <c r="P6" s="38"/>
      <c r="Q6" s="34"/>
      <c r="R6" s="34"/>
      <c r="S6" s="38"/>
      <c r="T6" s="38"/>
      <c r="U6" s="38"/>
      <c r="V6" s="38"/>
      <c r="W6" s="38"/>
      <c r="X6" s="38"/>
      <c r="Y6" s="38"/>
      <c r="Z6" s="38"/>
      <c r="AA6" s="34"/>
      <c r="AB6" s="34"/>
      <c r="AC6" s="34"/>
      <c r="AD6" s="34"/>
      <c r="AE6" s="34"/>
      <c r="AF6" s="35"/>
      <c r="AG6" s="14"/>
      <c r="AH6" s="14"/>
      <c r="AI6" s="14"/>
      <c r="AJ6" s="14"/>
      <c r="AK6" s="14"/>
      <c r="AL6" s="14"/>
      <c r="AM6" s="14"/>
    </row>
    <row r="7" spans="1:39" ht="19.5" customHeight="1">
      <c r="A7" s="243"/>
      <c r="B7" s="247"/>
      <c r="C7" s="126" t="s">
        <v>3</v>
      </c>
      <c r="D7" s="140">
        <v>5084</v>
      </c>
      <c r="E7" s="146">
        <v>3792</v>
      </c>
      <c r="F7" s="140">
        <f t="shared" si="0"/>
        <v>1292</v>
      </c>
      <c r="G7" s="254"/>
      <c r="H7" s="253"/>
      <c r="I7" s="253"/>
      <c r="J7" s="244"/>
      <c r="K7" s="217"/>
      <c r="L7" s="217"/>
      <c r="M7" s="217"/>
      <c r="N7" s="50"/>
      <c r="O7" s="38"/>
      <c r="P7" s="38"/>
      <c r="Q7" s="38"/>
      <c r="R7" s="38"/>
      <c r="S7" s="38"/>
      <c r="T7" s="38"/>
      <c r="U7" s="38"/>
      <c r="V7" s="38"/>
      <c r="W7" s="38"/>
      <c r="X7" s="38"/>
      <c r="Y7" s="38"/>
      <c r="Z7" s="38"/>
      <c r="AA7" s="38"/>
      <c r="AB7" s="38"/>
      <c r="AC7" s="38"/>
      <c r="AD7" s="34"/>
      <c r="AE7" s="34"/>
      <c r="AF7" s="32"/>
      <c r="AG7" s="32"/>
      <c r="AH7" s="32"/>
      <c r="AI7" s="32"/>
      <c r="AJ7" s="32"/>
      <c r="AK7" s="32"/>
      <c r="AL7" s="32"/>
      <c r="AM7" s="14"/>
    </row>
    <row r="8" spans="1:39" ht="19.5" customHeight="1">
      <c r="A8" s="243"/>
      <c r="B8" s="247"/>
      <c r="C8" s="126" t="s">
        <v>4</v>
      </c>
      <c r="D8" s="140">
        <v>5144</v>
      </c>
      <c r="E8" s="146">
        <v>3427</v>
      </c>
      <c r="F8" s="140">
        <f t="shared" si="0"/>
        <v>1717</v>
      </c>
      <c r="G8" s="254"/>
      <c r="H8" s="253"/>
      <c r="I8" s="253"/>
      <c r="J8" s="244"/>
      <c r="K8" s="218"/>
      <c r="L8" s="219"/>
      <c r="M8" s="219"/>
      <c r="N8" s="51"/>
      <c r="O8" s="37"/>
      <c r="P8" s="37"/>
      <c r="Q8" s="37"/>
      <c r="R8" s="37"/>
      <c r="S8" s="38"/>
      <c r="T8" s="38"/>
      <c r="U8" s="38"/>
      <c r="V8" s="38"/>
      <c r="W8" s="38"/>
      <c r="X8" s="38"/>
      <c r="Y8" s="38"/>
      <c r="Z8" s="38"/>
      <c r="AA8" s="38"/>
      <c r="AB8" s="38"/>
      <c r="AC8" s="38"/>
      <c r="AD8" s="34"/>
      <c r="AE8" s="34"/>
      <c r="AF8" s="32"/>
      <c r="AG8" s="32"/>
      <c r="AH8" s="32"/>
      <c r="AI8" s="32"/>
      <c r="AJ8" s="32"/>
      <c r="AK8" s="32"/>
      <c r="AL8" s="32"/>
      <c r="AM8" s="14"/>
    </row>
    <row r="9" spans="1:39" ht="19.5" customHeight="1">
      <c r="A9" s="243"/>
      <c r="B9" s="247"/>
      <c r="C9" s="126" t="s">
        <v>5</v>
      </c>
      <c r="D9" s="140">
        <v>3890</v>
      </c>
      <c r="E9" s="146">
        <v>3034</v>
      </c>
      <c r="F9" s="140">
        <f t="shared" si="0"/>
        <v>856</v>
      </c>
      <c r="G9" s="254"/>
      <c r="H9" s="253"/>
      <c r="I9" s="253"/>
      <c r="J9" s="244"/>
      <c r="K9" s="219"/>
      <c r="L9" s="219"/>
      <c r="M9" s="219"/>
      <c r="N9" s="51"/>
      <c r="O9" s="37"/>
      <c r="P9" s="37"/>
      <c r="Q9" s="37"/>
      <c r="R9" s="37"/>
      <c r="S9" s="38"/>
      <c r="T9" s="38"/>
      <c r="U9" s="38"/>
      <c r="V9" s="38"/>
      <c r="W9" s="38"/>
      <c r="X9" s="38"/>
      <c r="Y9" s="38"/>
      <c r="Z9" s="38"/>
      <c r="AA9" s="38"/>
      <c r="AB9" s="38"/>
      <c r="AC9" s="38"/>
      <c r="AD9" s="34"/>
      <c r="AE9" s="34"/>
      <c r="AF9" s="32"/>
      <c r="AG9" s="32"/>
      <c r="AH9" s="32"/>
      <c r="AI9" s="32"/>
      <c r="AJ9" s="32"/>
      <c r="AK9" s="32"/>
      <c r="AL9" s="32"/>
      <c r="AM9" s="14"/>
    </row>
    <row r="10" spans="1:39" ht="19.5" customHeight="1">
      <c r="A10" s="243"/>
      <c r="B10" s="247"/>
      <c r="C10" s="125" t="s">
        <v>103</v>
      </c>
      <c r="D10" s="140">
        <v>4477</v>
      </c>
      <c r="E10" s="146">
        <v>3201</v>
      </c>
      <c r="F10" s="140">
        <f t="shared" si="0"/>
        <v>1276</v>
      </c>
      <c r="G10" s="254"/>
      <c r="H10" s="253"/>
      <c r="I10" s="253"/>
      <c r="J10" s="244"/>
      <c r="K10" s="219"/>
      <c r="L10" s="219"/>
      <c r="M10" s="219"/>
      <c r="N10" s="51"/>
      <c r="O10" s="37"/>
      <c r="P10" s="37"/>
      <c r="Q10" s="37"/>
      <c r="R10" s="37"/>
      <c r="S10" s="38"/>
      <c r="T10" s="38"/>
      <c r="U10" s="38"/>
      <c r="V10" s="38"/>
      <c r="W10" s="38"/>
      <c r="X10" s="38"/>
      <c r="Y10" s="38"/>
      <c r="Z10" s="38"/>
      <c r="AA10" s="38"/>
      <c r="AB10" s="38"/>
      <c r="AC10" s="38"/>
      <c r="AD10" s="34"/>
      <c r="AE10" s="34"/>
      <c r="AF10" s="32"/>
      <c r="AG10" s="32"/>
      <c r="AH10" s="32"/>
      <c r="AI10" s="32"/>
      <c r="AJ10" s="32"/>
      <c r="AK10" s="32"/>
      <c r="AL10" s="32"/>
      <c r="AM10" s="14"/>
    </row>
    <row r="11" spans="1:39" ht="19.5" customHeight="1">
      <c r="A11" s="243"/>
      <c r="B11" s="247"/>
      <c r="C11" s="126" t="s">
        <v>104</v>
      </c>
      <c r="D11" s="140">
        <v>4064</v>
      </c>
      <c r="E11" s="146">
        <v>3249</v>
      </c>
      <c r="F11" s="140">
        <f t="shared" si="0"/>
        <v>815</v>
      </c>
      <c r="G11" s="254"/>
      <c r="H11" s="253"/>
      <c r="I11" s="253"/>
      <c r="J11" s="244"/>
      <c r="K11" s="219"/>
      <c r="L11" s="219"/>
      <c r="M11" s="219"/>
      <c r="N11" s="51"/>
      <c r="O11" s="37"/>
      <c r="P11" s="37"/>
      <c r="Q11" s="37"/>
      <c r="R11" s="37"/>
      <c r="S11" s="38"/>
      <c r="T11" s="38"/>
      <c r="U11" s="38"/>
      <c r="V11" s="38"/>
      <c r="W11" s="38"/>
      <c r="X11" s="38"/>
      <c r="Y11" s="38"/>
      <c r="Z11" s="38"/>
      <c r="AA11" s="38"/>
      <c r="AB11" s="38"/>
      <c r="AC11" s="38"/>
      <c r="AD11" s="34"/>
      <c r="AE11" s="34"/>
      <c r="AF11" s="32"/>
      <c r="AG11" s="32"/>
      <c r="AH11" s="32"/>
      <c r="AI11" s="32"/>
      <c r="AJ11" s="32"/>
      <c r="AK11" s="32"/>
      <c r="AL11" s="32"/>
      <c r="AM11" s="14"/>
    </row>
    <row r="12" spans="1:39" ht="19.5" customHeight="1">
      <c r="A12" s="243"/>
      <c r="B12" s="247"/>
      <c r="C12" s="126" t="s">
        <v>105</v>
      </c>
      <c r="D12" s="140"/>
      <c r="E12" s="146"/>
      <c r="F12" s="140">
        <f t="shared" si="0"/>
        <v>0</v>
      </c>
      <c r="G12" s="254"/>
      <c r="H12" s="253"/>
      <c r="I12" s="253"/>
      <c r="J12" s="244"/>
      <c r="K12" s="219"/>
      <c r="L12" s="219"/>
      <c r="M12" s="219"/>
      <c r="N12" s="51"/>
      <c r="O12" s="37"/>
      <c r="P12" s="37"/>
      <c r="Q12" s="37"/>
      <c r="R12" s="37"/>
      <c r="S12" s="38"/>
      <c r="T12" s="38"/>
      <c r="U12" s="38"/>
      <c r="V12" s="38"/>
      <c r="W12" s="38"/>
      <c r="X12" s="38"/>
      <c r="Y12" s="38"/>
      <c r="Z12" s="38"/>
      <c r="AA12" s="38"/>
      <c r="AB12" s="38"/>
      <c r="AC12" s="38"/>
      <c r="AD12" s="34"/>
      <c r="AE12" s="34"/>
      <c r="AF12" s="32"/>
      <c r="AG12" s="32"/>
      <c r="AH12" s="32"/>
      <c r="AI12" s="32"/>
      <c r="AJ12" s="32"/>
      <c r="AK12" s="32"/>
      <c r="AL12" s="32"/>
      <c r="AM12" s="14"/>
    </row>
    <row r="13" spans="1:39" ht="19.5" customHeight="1">
      <c r="A13" s="243"/>
      <c r="B13" s="247"/>
      <c r="C13" s="126" t="s">
        <v>106</v>
      </c>
      <c r="D13" s="140"/>
      <c r="E13" s="146"/>
      <c r="F13" s="140">
        <f t="shared" si="0"/>
        <v>0</v>
      </c>
      <c r="G13" s="254"/>
      <c r="H13" s="253"/>
      <c r="I13" s="253"/>
      <c r="J13" s="244"/>
      <c r="K13" s="219"/>
      <c r="L13" s="219"/>
      <c r="M13" s="219"/>
      <c r="N13" s="51"/>
      <c r="O13" s="37"/>
      <c r="P13" s="37"/>
      <c r="Q13" s="37"/>
      <c r="R13" s="37"/>
      <c r="S13" s="38"/>
      <c r="T13" s="38"/>
      <c r="U13" s="38"/>
      <c r="V13" s="38"/>
      <c r="W13" s="38"/>
      <c r="X13" s="38"/>
      <c r="Y13" s="38"/>
      <c r="Z13" s="38"/>
      <c r="AA13" s="38"/>
      <c r="AB13" s="38"/>
      <c r="AC13" s="38"/>
      <c r="AD13" s="34"/>
      <c r="AE13" s="34"/>
      <c r="AF13" s="32"/>
      <c r="AG13" s="32"/>
      <c r="AH13" s="32"/>
      <c r="AI13" s="32"/>
      <c r="AJ13" s="32"/>
      <c r="AK13" s="32"/>
      <c r="AL13" s="32"/>
      <c r="AM13" s="14"/>
    </row>
    <row r="14" spans="1:39" ht="19.5" customHeight="1">
      <c r="A14" s="243"/>
      <c r="B14" s="247"/>
      <c r="C14" s="126" t="s">
        <v>107</v>
      </c>
      <c r="D14" s="140"/>
      <c r="E14" s="146"/>
      <c r="F14" s="140">
        <f t="shared" si="0"/>
        <v>0</v>
      </c>
      <c r="G14" s="254"/>
      <c r="H14" s="253"/>
      <c r="I14" s="253"/>
      <c r="J14" s="244"/>
      <c r="K14" s="219"/>
      <c r="L14" s="219"/>
      <c r="M14" s="219"/>
      <c r="N14" s="51"/>
      <c r="O14" s="37"/>
      <c r="P14" s="37"/>
      <c r="Q14" s="37"/>
      <c r="R14" s="37"/>
      <c r="S14" s="38"/>
      <c r="T14" s="38"/>
      <c r="U14" s="38"/>
      <c r="V14" s="38"/>
      <c r="W14" s="38"/>
      <c r="X14" s="38"/>
      <c r="Y14" s="38"/>
      <c r="Z14" s="38"/>
      <c r="AA14" s="38"/>
      <c r="AB14" s="38"/>
      <c r="AC14" s="38"/>
      <c r="AD14" s="34"/>
      <c r="AE14" s="34"/>
      <c r="AF14" s="32"/>
      <c r="AG14" s="32"/>
      <c r="AH14" s="32"/>
      <c r="AI14" s="32"/>
      <c r="AJ14" s="32"/>
      <c r="AK14" s="32"/>
      <c r="AL14" s="32"/>
      <c r="AM14" s="14"/>
    </row>
    <row r="15" spans="1:39" ht="19.5" customHeight="1">
      <c r="A15" s="243"/>
      <c r="B15" s="247"/>
      <c r="C15" s="126" t="s">
        <v>108</v>
      </c>
      <c r="D15" s="140"/>
      <c r="E15" s="146"/>
      <c r="F15" s="140">
        <f t="shared" si="0"/>
        <v>0</v>
      </c>
      <c r="G15" s="254"/>
      <c r="H15" s="253"/>
      <c r="I15" s="253"/>
      <c r="J15" s="244"/>
      <c r="K15" s="220"/>
      <c r="L15" s="220"/>
      <c r="M15" s="220"/>
      <c r="N15" s="52"/>
      <c r="O15" s="36"/>
      <c r="P15" s="36"/>
      <c r="Q15" s="36"/>
      <c r="R15" s="36"/>
      <c r="S15" s="38"/>
      <c r="T15" s="38"/>
      <c r="U15" s="38"/>
      <c r="V15" s="38"/>
      <c r="W15" s="38"/>
      <c r="X15" s="38"/>
      <c r="Y15" s="38"/>
      <c r="Z15" s="38"/>
      <c r="AA15" s="38"/>
      <c r="AB15" s="38"/>
      <c r="AC15" s="38"/>
      <c r="AD15" s="34"/>
      <c r="AE15" s="34"/>
      <c r="AF15" s="35"/>
      <c r="AG15" s="14"/>
      <c r="AH15" s="14"/>
      <c r="AI15" s="14"/>
      <c r="AJ15" s="14"/>
      <c r="AK15" s="14"/>
      <c r="AL15" s="14"/>
      <c r="AM15" s="14"/>
    </row>
    <row r="16" spans="1:39" ht="19.5" customHeight="1">
      <c r="A16" s="243"/>
      <c r="B16" s="247"/>
      <c r="C16" s="126" t="s">
        <v>54</v>
      </c>
      <c r="D16" s="140">
        <f>+SUM(D4:D15)</f>
        <v>34825</v>
      </c>
      <c r="E16" s="140">
        <f>+SUM(E4:E15)</f>
        <v>27280</v>
      </c>
      <c r="F16" s="140">
        <f>+SUM(F4:F15)</f>
        <v>7545</v>
      </c>
      <c r="G16" s="254"/>
      <c r="H16" s="253"/>
      <c r="I16" s="253"/>
      <c r="J16" s="244"/>
      <c r="K16" s="220"/>
      <c r="L16" s="220"/>
      <c r="M16" s="220"/>
      <c r="N16" s="52"/>
      <c r="O16" s="36"/>
      <c r="P16" s="36"/>
      <c r="Q16" s="36"/>
      <c r="R16" s="36"/>
      <c r="S16" s="38"/>
      <c r="T16" s="38"/>
      <c r="U16" s="38"/>
      <c r="V16" s="38"/>
      <c r="W16" s="38"/>
      <c r="X16" s="38"/>
      <c r="Y16" s="38"/>
      <c r="Z16" s="38"/>
      <c r="AA16" s="38"/>
      <c r="AB16" s="38"/>
      <c r="AC16" s="38"/>
      <c r="AD16" s="34"/>
      <c r="AE16" s="34"/>
      <c r="AF16" s="35"/>
      <c r="AG16" s="14"/>
      <c r="AH16" s="14"/>
      <c r="AI16" s="14"/>
      <c r="AJ16" s="14"/>
      <c r="AK16" s="14"/>
      <c r="AL16" s="14"/>
      <c r="AM16" s="14"/>
    </row>
    <row r="17" spans="1:44" ht="15.75" customHeight="1">
      <c r="A17" s="245"/>
      <c r="B17" s="245"/>
      <c r="C17" s="245"/>
      <c r="D17" s="245"/>
      <c r="E17" s="245"/>
      <c r="F17" s="245"/>
      <c r="G17" s="245"/>
      <c r="H17" s="245"/>
      <c r="I17" s="245"/>
      <c r="J17" s="245"/>
      <c r="K17" s="221"/>
      <c r="L17" s="216"/>
      <c r="M17" s="220"/>
      <c r="N17" s="52"/>
      <c r="O17" s="36"/>
      <c r="P17" s="36"/>
      <c r="Q17" s="36"/>
      <c r="R17" s="36"/>
      <c r="S17" s="36"/>
      <c r="T17" s="38"/>
      <c r="U17" s="38"/>
      <c r="V17" s="38"/>
      <c r="W17" s="38"/>
      <c r="X17" s="38"/>
      <c r="Y17" s="38"/>
      <c r="Z17" s="38"/>
      <c r="AA17" s="38"/>
      <c r="AB17" s="38"/>
      <c r="AC17" s="38"/>
      <c r="AD17" s="38"/>
      <c r="AE17" s="36"/>
      <c r="AF17" s="36"/>
      <c r="AG17" s="34"/>
      <c r="AJ17" s="15"/>
    </row>
    <row r="18" spans="1:44">
      <c r="AR18"/>
    </row>
    <row r="19" spans="1:44">
      <c r="AR19" s="16"/>
    </row>
    <row r="20" spans="1:44">
      <c r="AR20" s="16"/>
    </row>
    <row r="21" spans="1:44">
      <c r="AP21" s="16"/>
    </row>
    <row r="22" spans="1:44">
      <c r="AP22" s="17"/>
    </row>
    <row r="23" spans="1:44">
      <c r="AR23" s="17"/>
    </row>
    <row r="24" spans="1:44">
      <c r="AR24" s="17"/>
    </row>
    <row r="25" spans="1:44">
      <c r="AR25" s="16" t="s">
        <v>99</v>
      </c>
    </row>
  </sheetData>
  <mergeCells count="9">
    <mergeCell ref="A2:A16"/>
    <mergeCell ref="J2:J16"/>
    <mergeCell ref="A17:J17"/>
    <mergeCell ref="H3:I3"/>
    <mergeCell ref="B4:B16"/>
    <mergeCell ref="B2:F2"/>
    <mergeCell ref="H2:I2"/>
    <mergeCell ref="H6:I16"/>
    <mergeCell ref="G2:G16"/>
  </mergeCells>
  <phoneticPr fontId="56" type="noConversion"/>
  <pageMargins left="0.7" right="0.7" top="0.75" bottom="0.75" header="0.3" footer="0.3"/>
  <pageSetup scale="15" orientation="portrait" r:id="rId1"/>
  <colBreaks count="1" manualBreakCount="1">
    <brk id="1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W34"/>
  <sheetViews>
    <sheetView view="pageBreakPreview" zoomScale="115" zoomScaleNormal="98" zoomScaleSheetLayoutView="115" workbookViewId="0">
      <selection activeCell="D11" sqref="D11"/>
    </sheetView>
  </sheetViews>
  <sheetFormatPr baseColWidth="10" defaultRowHeight="16.5"/>
  <cols>
    <col min="1" max="1" width="3.5703125" style="4" customWidth="1"/>
    <col min="2" max="2" width="11.42578125" style="4"/>
    <col min="3" max="3" width="15.7109375" style="4" customWidth="1"/>
    <col min="4" max="4" width="16.85546875" style="4" customWidth="1"/>
    <col min="5" max="5" width="24.140625" style="4" customWidth="1"/>
    <col min="6" max="6" width="4" style="4" customWidth="1"/>
    <col min="7" max="7" width="17.5703125" style="4" customWidth="1"/>
    <col min="8" max="9" width="15.85546875" style="4" customWidth="1"/>
    <col min="10" max="10" width="17.28515625" customWidth="1"/>
    <col min="11" max="11" width="18" style="4" customWidth="1"/>
    <col min="12" max="12" width="14.42578125" style="4" customWidth="1"/>
    <col min="13" max="13" width="11.7109375" style="4" customWidth="1"/>
    <col min="14" max="14" width="14.140625" style="4" customWidth="1"/>
    <col min="15" max="15" width="10.140625" style="4" customWidth="1"/>
    <col min="16" max="16" width="3.42578125" style="4" customWidth="1"/>
    <col min="17" max="17" width="11.28515625" style="4" bestFit="1" customWidth="1"/>
    <col min="18" max="18" width="7.5703125" style="4" customWidth="1"/>
    <col min="19" max="19" width="6.42578125" style="4" customWidth="1"/>
    <col min="20" max="20" width="7.5703125" style="4" customWidth="1"/>
    <col min="21" max="21" width="6.42578125" style="4" bestFit="1" customWidth="1"/>
    <col min="22" max="22" width="7.5703125" style="4" bestFit="1" customWidth="1"/>
    <col min="23" max="23" width="6.42578125" style="4" bestFit="1" customWidth="1"/>
    <col min="24" max="24" width="7.5703125" style="4" bestFit="1" customWidth="1"/>
    <col min="25" max="25" width="6.42578125" style="4" bestFit="1" customWidth="1"/>
    <col min="26" max="26" width="7.5703125" style="4" bestFit="1" customWidth="1"/>
    <col min="27" max="27" width="6.42578125" style="4" bestFit="1" customWidth="1"/>
    <col min="28" max="28" width="7.5703125" style="4" bestFit="1" customWidth="1"/>
    <col min="29" max="29" width="7.42578125" style="4" bestFit="1" customWidth="1"/>
    <col min="30" max="30" width="7.5703125" style="4" bestFit="1" customWidth="1"/>
    <col min="31" max="31" width="6.42578125" style="4" bestFit="1" customWidth="1"/>
    <col min="32" max="32" width="7.5703125" style="4" bestFit="1" customWidth="1"/>
    <col min="33" max="16384" width="11.42578125" style="4"/>
  </cols>
  <sheetData>
    <row r="1" spans="1:13" ht="27" customHeight="1">
      <c r="A1" s="63"/>
      <c r="B1" s="255" t="s">
        <v>122</v>
      </c>
      <c r="C1" s="255"/>
      <c r="D1" s="255"/>
      <c r="E1" s="255"/>
      <c r="F1" s="70"/>
      <c r="G1" s="6"/>
      <c r="H1" s="6"/>
      <c r="I1" s="6"/>
      <c r="J1" s="6"/>
      <c r="K1" s="6"/>
      <c r="L1" s="6"/>
      <c r="M1" s="6"/>
    </row>
    <row r="2" spans="1:13" ht="21" customHeight="1">
      <c r="A2" s="63"/>
      <c r="B2" s="131" t="s">
        <v>55</v>
      </c>
      <c r="C2" s="132" t="s">
        <v>56</v>
      </c>
      <c r="D2" s="132" t="s">
        <v>100</v>
      </c>
      <c r="E2" s="131" t="s">
        <v>57</v>
      </c>
      <c r="F2" s="70"/>
      <c r="J2" s="4"/>
    </row>
    <row r="3" spans="1:13">
      <c r="A3" s="63"/>
      <c r="B3" s="256">
        <v>2020</v>
      </c>
      <c r="C3" s="71" t="s">
        <v>58</v>
      </c>
      <c r="D3" s="222">
        <v>790.33</v>
      </c>
      <c r="E3" s="124" t="s">
        <v>63</v>
      </c>
      <c r="F3" s="70"/>
      <c r="J3" s="4"/>
    </row>
    <row r="4" spans="1:13">
      <c r="A4" s="63"/>
      <c r="B4" s="256"/>
      <c r="C4" s="71" t="s">
        <v>1</v>
      </c>
      <c r="D4" s="222">
        <v>709.91</v>
      </c>
      <c r="E4" s="124" t="str">
        <f>E3</f>
        <v>M3</v>
      </c>
      <c r="F4" s="70"/>
      <c r="G4" s="33"/>
      <c r="J4" s="4"/>
    </row>
    <row r="5" spans="1:13">
      <c r="A5" s="63"/>
      <c r="B5" s="256"/>
      <c r="C5" s="71" t="s">
        <v>2</v>
      </c>
      <c r="D5" s="222">
        <v>1020.49</v>
      </c>
      <c r="E5" s="124" t="str">
        <f>E3</f>
        <v>M3</v>
      </c>
      <c r="F5" s="72"/>
      <c r="G5" s="33"/>
      <c r="J5" s="4"/>
    </row>
    <row r="6" spans="1:13">
      <c r="A6" s="63"/>
      <c r="B6" s="256"/>
      <c r="C6" s="71" t="s">
        <v>3</v>
      </c>
      <c r="D6" s="222">
        <v>1195.8900000000001</v>
      </c>
      <c r="E6" s="124" t="str">
        <f>E3</f>
        <v>M3</v>
      </c>
      <c r="F6" s="72"/>
      <c r="G6" s="33"/>
      <c r="J6" s="4"/>
    </row>
    <row r="7" spans="1:13">
      <c r="A7" s="63"/>
      <c r="B7" s="256"/>
      <c r="C7" s="71" t="s">
        <v>4</v>
      </c>
      <c r="D7" s="222">
        <v>904.3</v>
      </c>
      <c r="E7" s="124" t="str">
        <f>E3</f>
        <v>M3</v>
      </c>
      <c r="F7" s="72"/>
      <c r="G7" s="33"/>
      <c r="J7" s="4"/>
    </row>
    <row r="8" spans="1:13">
      <c r="A8" s="63"/>
      <c r="B8" s="256"/>
      <c r="C8" s="71" t="s">
        <v>5</v>
      </c>
      <c r="D8" s="222">
        <v>702.31</v>
      </c>
      <c r="E8" s="124" t="str">
        <f>E4</f>
        <v>M3</v>
      </c>
      <c r="F8" s="72"/>
      <c r="G8" s="33"/>
      <c r="J8" s="4"/>
    </row>
    <row r="9" spans="1:13">
      <c r="A9" s="63"/>
      <c r="B9" s="256"/>
      <c r="C9" s="71" t="s">
        <v>103</v>
      </c>
      <c r="D9" s="222">
        <v>840.23</v>
      </c>
      <c r="E9" s="124" t="str">
        <f>E4</f>
        <v>M3</v>
      </c>
      <c r="F9" s="70"/>
      <c r="G9" s="33"/>
      <c r="J9" s="4"/>
    </row>
    <row r="10" spans="1:13">
      <c r="A10" s="63"/>
      <c r="B10" s="256"/>
      <c r="C10" s="71" t="s">
        <v>104</v>
      </c>
      <c r="D10" s="222">
        <v>1026.1199999999999</v>
      </c>
      <c r="E10" s="124" t="str">
        <f>E5</f>
        <v>M3</v>
      </c>
      <c r="F10" s="70"/>
      <c r="G10" s="33"/>
      <c r="J10" s="4"/>
    </row>
    <row r="11" spans="1:13">
      <c r="A11" s="63"/>
      <c r="B11" s="256"/>
      <c r="C11" s="71" t="s">
        <v>105</v>
      </c>
      <c r="D11" s="222"/>
      <c r="E11" s="124" t="str">
        <f>E6</f>
        <v>M3</v>
      </c>
      <c r="F11" s="70"/>
      <c r="G11" s="33"/>
      <c r="J11" s="4"/>
    </row>
    <row r="12" spans="1:13">
      <c r="A12" s="63"/>
      <c r="B12" s="256"/>
      <c r="C12" s="71" t="s">
        <v>106</v>
      </c>
      <c r="D12" s="222"/>
      <c r="E12" s="124" t="str">
        <f>E7</f>
        <v>M3</v>
      </c>
      <c r="F12" s="70"/>
      <c r="G12" s="33"/>
      <c r="J12" s="4"/>
    </row>
    <row r="13" spans="1:13">
      <c r="A13" s="63"/>
      <c r="B13" s="256"/>
      <c r="C13" s="71" t="s">
        <v>107</v>
      </c>
      <c r="D13" s="222"/>
      <c r="E13" s="124" t="str">
        <f>E8</f>
        <v>M3</v>
      </c>
      <c r="F13" s="70"/>
      <c r="J13" s="4"/>
    </row>
    <row r="14" spans="1:13">
      <c r="A14" s="63"/>
      <c r="B14" s="256"/>
      <c r="C14" s="71" t="s">
        <v>108</v>
      </c>
      <c r="D14" s="222"/>
      <c r="E14" s="124" t="str">
        <f t="shared" ref="E14:E15" si="0">E9</f>
        <v>M3</v>
      </c>
      <c r="F14" s="6"/>
      <c r="J14" s="4"/>
    </row>
    <row r="15" spans="1:13">
      <c r="A15" s="63"/>
      <c r="B15" s="256"/>
      <c r="C15" s="71" t="s">
        <v>54</v>
      </c>
      <c r="D15" s="222">
        <f>SUM(D3:D14)</f>
        <v>7189.579999999999</v>
      </c>
      <c r="E15" s="124" t="str">
        <f t="shared" si="0"/>
        <v>M3</v>
      </c>
      <c r="F15" s="63"/>
      <c r="J15" s="4"/>
    </row>
    <row r="16" spans="1:13" s="68" customFormat="1" ht="7.5" customHeight="1">
      <c r="B16" s="67"/>
      <c r="C16" s="44"/>
      <c r="D16" s="44"/>
      <c r="E16" s="44"/>
      <c r="F16" s="63"/>
      <c r="G16" s="44"/>
      <c r="H16" s="63"/>
    </row>
    <row r="17" spans="2:13" s="68" customFormat="1">
      <c r="B17" s="67"/>
      <c r="C17" s="44"/>
      <c r="D17" s="44"/>
      <c r="E17" s="44"/>
      <c r="F17" s="6"/>
      <c r="G17" s="44"/>
      <c r="H17" s="6"/>
    </row>
    <row r="18" spans="2:13">
      <c r="B18" s="46"/>
      <c r="C18" s="6"/>
      <c r="D18" s="6"/>
      <c r="E18" s="6"/>
      <c r="F18" s="6"/>
      <c r="G18" s="6"/>
      <c r="H18" s="6"/>
      <c r="J18" s="4"/>
    </row>
    <row r="19" spans="2:13">
      <c r="B19" s="46"/>
      <c r="C19" s="6"/>
      <c r="D19" s="6"/>
      <c r="E19" s="6"/>
      <c r="F19" s="6"/>
      <c r="G19" s="6"/>
      <c r="J19" s="4"/>
    </row>
    <row r="20" spans="2:13">
      <c r="B20" s="6"/>
      <c r="C20" s="6"/>
      <c r="D20" s="6"/>
      <c r="E20" s="6"/>
      <c r="F20" s="6"/>
      <c r="G20" s="6"/>
      <c r="J20" s="4"/>
    </row>
    <row r="21" spans="2:13">
      <c r="B21" s="6"/>
      <c r="C21" s="6"/>
      <c r="D21" s="6"/>
      <c r="E21" s="6"/>
      <c r="F21" s="6"/>
      <c r="G21" s="6"/>
      <c r="J21" s="4"/>
    </row>
    <row r="22" spans="2:13" ht="16.5" customHeight="1">
      <c r="B22" s="6"/>
      <c r="C22" s="6"/>
      <c r="D22" s="6"/>
      <c r="E22" s="6"/>
      <c r="F22" s="6"/>
      <c r="G22" s="6"/>
      <c r="J22" s="4"/>
    </row>
    <row r="23" spans="2:13">
      <c r="B23" s="6"/>
      <c r="C23" s="6"/>
      <c r="D23" s="6"/>
      <c r="E23" s="6"/>
      <c r="F23" s="6"/>
      <c r="G23" s="6"/>
      <c r="J23" s="4"/>
    </row>
    <row r="24" spans="2:13">
      <c r="B24" s="6"/>
      <c r="C24" s="6"/>
      <c r="D24" s="6"/>
      <c r="E24" s="6"/>
      <c r="F24" s="6"/>
      <c r="G24" s="6"/>
      <c r="H24" s="6"/>
      <c r="J24" s="4"/>
    </row>
    <row r="25" spans="2:13">
      <c r="B25" s="46"/>
      <c r="C25" s="6"/>
      <c r="D25" s="6"/>
      <c r="E25" s="6"/>
      <c r="F25" s="6"/>
      <c r="G25" s="6"/>
      <c r="H25" s="6"/>
      <c r="J25" s="4"/>
    </row>
    <row r="26" spans="2:13">
      <c r="B26" s="46"/>
      <c r="C26" s="6"/>
      <c r="D26" s="6"/>
      <c r="E26" s="6"/>
      <c r="F26" s="6"/>
      <c r="G26" s="6"/>
      <c r="H26" s="6"/>
      <c r="J26" s="4"/>
    </row>
    <row r="27" spans="2:13" ht="18.75" customHeight="1">
      <c r="B27" s="46"/>
      <c r="C27" s="6"/>
      <c r="D27" s="6"/>
      <c r="E27" s="6"/>
      <c r="F27" s="6"/>
      <c r="G27" s="6"/>
      <c r="H27" s="6"/>
      <c r="J27" s="4"/>
    </row>
    <row r="28" spans="2:13" ht="27.75" customHeight="1">
      <c r="B28" s="46"/>
      <c r="C28" s="6"/>
      <c r="D28" s="6"/>
      <c r="E28" s="6"/>
      <c r="F28" s="6"/>
      <c r="G28" s="6"/>
      <c r="H28" s="6"/>
      <c r="J28" s="4"/>
    </row>
    <row r="29" spans="2:13" ht="25.5" customHeight="1">
      <c r="B29" s="46"/>
      <c r="C29" s="6"/>
      <c r="D29" s="6"/>
      <c r="E29" s="6"/>
      <c r="G29" s="6"/>
      <c r="J29" s="4"/>
    </row>
    <row r="30" spans="2:13" ht="29.25" customHeight="1">
      <c r="J30" s="4"/>
    </row>
    <row r="31" spans="2:13" ht="14.25" customHeight="1">
      <c r="F31" s="70"/>
      <c r="H31" s="6"/>
      <c r="J31" s="4"/>
    </row>
    <row r="32" spans="2:13">
      <c r="B32" s="70"/>
      <c r="E32" s="70"/>
      <c r="F32" s="70"/>
      <c r="G32" s="46"/>
      <c r="H32" s="6"/>
      <c r="I32" s="6"/>
      <c r="J32" s="6"/>
      <c r="K32" s="6"/>
      <c r="L32" s="6"/>
      <c r="M32" s="6"/>
    </row>
    <row r="33" spans="2:23">
      <c r="B33" s="70"/>
      <c r="C33" s="70"/>
      <c r="D33" s="70"/>
      <c r="E33" s="70"/>
      <c r="G33" s="6"/>
      <c r="I33" s="6"/>
      <c r="J33" s="6"/>
      <c r="K33" s="6"/>
      <c r="L33" s="6"/>
      <c r="M33" s="6"/>
    </row>
    <row r="34" spans="2:23">
      <c r="B34" s="6"/>
      <c r="C34" s="6"/>
      <c r="D34" s="6"/>
      <c r="E34" s="6"/>
      <c r="J34" s="9"/>
      <c r="R34" s="6"/>
      <c r="S34" s="6"/>
      <c r="T34" s="6"/>
      <c r="U34" s="6"/>
      <c r="V34" s="6"/>
      <c r="W34" s="6"/>
    </row>
  </sheetData>
  <mergeCells count="2">
    <mergeCell ref="B1:E1"/>
    <mergeCell ref="B3:B15"/>
  </mergeCells>
  <phoneticPr fontId="56" type="noConversion"/>
  <pageMargins left="0.7" right="0.7" top="0.75" bottom="0.75" header="0.3" footer="0.3"/>
  <pageSetup scale="3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C263"/>
  <sheetViews>
    <sheetView view="pageBreakPreview" zoomScale="95" zoomScaleNormal="85" zoomScaleSheetLayoutView="95" workbookViewId="0">
      <selection activeCell="H22" sqref="H22"/>
    </sheetView>
  </sheetViews>
  <sheetFormatPr baseColWidth="10" defaultRowHeight="16.5"/>
  <cols>
    <col min="1" max="1" width="3.140625" style="4" customWidth="1"/>
    <col min="2" max="2" width="6.85546875" style="4" customWidth="1"/>
    <col min="3" max="3" width="12.42578125" style="4" customWidth="1"/>
    <col min="4" max="4" width="20.42578125" style="10" customWidth="1"/>
    <col min="5" max="5" width="5.28515625" style="10" customWidth="1"/>
    <col min="6" max="6" width="7.140625" style="10" customWidth="1"/>
    <col min="7" max="7" width="13.5703125" style="10" customWidth="1"/>
    <col min="8" max="8" width="16.140625" style="10" customWidth="1"/>
    <col min="9" max="10" width="16.85546875" style="10" customWidth="1"/>
    <col min="11" max="11" width="19.7109375" style="10" customWidth="1"/>
    <col min="12" max="12" width="4" style="4" customWidth="1"/>
    <col min="13" max="13" width="12.42578125" style="4" customWidth="1"/>
    <col min="14" max="14" width="13.140625" style="4" customWidth="1"/>
    <col min="15" max="15" width="18.85546875" style="4" customWidth="1"/>
    <col min="16" max="17" width="4" style="4" customWidth="1"/>
    <col min="18" max="18" width="15.5703125" style="4" customWidth="1"/>
    <col min="19" max="19" width="17.140625" style="4" customWidth="1"/>
    <col min="20" max="20" width="18.28515625" style="4" bestFit="1" customWidth="1"/>
    <col min="21" max="21" width="3.5703125" style="4" customWidth="1"/>
    <col min="22" max="22" width="18.85546875" style="4" customWidth="1"/>
    <col min="23" max="23" width="15.28515625" style="4" customWidth="1"/>
    <col min="24" max="24" width="29.140625" style="4" customWidth="1"/>
    <col min="25" max="25" width="15" style="4" customWidth="1"/>
    <col min="26" max="26" width="19.85546875" style="4" customWidth="1"/>
    <col min="27" max="27" width="18.42578125" style="4" customWidth="1"/>
    <col min="28" max="28" width="30.5703125" style="4" customWidth="1"/>
    <col min="29" max="29" width="11.42578125" style="4"/>
    <col min="30" max="30" width="24" style="4" customWidth="1"/>
    <col min="31" max="31" width="17.28515625" style="4" customWidth="1"/>
    <col min="32" max="32" width="23.7109375" style="4" customWidth="1"/>
    <col min="33" max="33" width="11.42578125" style="4"/>
    <col min="34" max="34" width="19.140625" style="4" customWidth="1"/>
    <col min="35" max="35" width="17.42578125" style="4" customWidth="1"/>
    <col min="36" max="36" width="21.42578125" style="4" customWidth="1"/>
    <col min="37" max="37" width="11.42578125" style="4"/>
    <col min="38" max="38" width="19.28515625" style="4" customWidth="1"/>
    <col min="39" max="16384" width="11.42578125" style="4"/>
  </cols>
  <sheetData>
    <row r="1" spans="1:36" ht="25.5" customHeight="1">
      <c r="A1" s="63"/>
      <c r="B1" s="259" t="s">
        <v>91</v>
      </c>
      <c r="C1" s="259"/>
      <c r="D1" s="259"/>
      <c r="E1" s="259"/>
      <c r="F1" s="259"/>
      <c r="G1" s="259"/>
      <c r="H1" s="259"/>
      <c r="I1" s="259"/>
      <c r="J1" s="259"/>
      <c r="K1" s="259"/>
      <c r="L1" s="45"/>
      <c r="M1" s="63"/>
      <c r="N1" s="63"/>
      <c r="O1" s="63"/>
      <c r="P1" s="45"/>
      <c r="Q1" s="6"/>
      <c r="R1" s="6"/>
      <c r="S1" s="6"/>
      <c r="T1" s="6"/>
      <c r="U1" s="6"/>
      <c r="V1" s="6"/>
      <c r="W1" s="6"/>
      <c r="X1" s="6"/>
      <c r="Y1" s="6"/>
      <c r="Z1" s="6"/>
      <c r="AA1" s="6"/>
      <c r="AB1" s="6"/>
      <c r="AC1" s="6"/>
      <c r="AD1" s="6"/>
      <c r="AE1" s="6"/>
      <c r="AF1" s="6"/>
      <c r="AG1" s="6"/>
      <c r="AH1" s="6"/>
      <c r="AI1" s="6"/>
      <c r="AJ1" s="6"/>
    </row>
    <row r="2" spans="1:36" ht="10.5" customHeight="1">
      <c r="A2" s="63"/>
      <c r="B2" s="138"/>
      <c r="C2" s="138"/>
      <c r="D2" s="138"/>
      <c r="E2" s="138"/>
      <c r="F2" s="63"/>
      <c r="G2" s="63"/>
      <c r="H2" s="63"/>
      <c r="I2" s="63"/>
      <c r="J2" s="63"/>
      <c r="K2" s="63"/>
      <c r="L2" s="63"/>
      <c r="M2" s="63"/>
      <c r="N2" s="63"/>
      <c r="O2" s="63"/>
      <c r="P2" s="63"/>
    </row>
    <row r="3" spans="1:36" ht="24.75" customHeight="1">
      <c r="A3" s="63"/>
      <c r="B3" s="257" t="s">
        <v>93</v>
      </c>
      <c r="C3" s="257"/>
      <c r="D3" s="257"/>
      <c r="E3" s="63"/>
      <c r="F3" s="261" t="s">
        <v>125</v>
      </c>
      <c r="G3" s="261"/>
      <c r="H3" s="261"/>
      <c r="I3" s="261"/>
      <c r="J3" s="261"/>
      <c r="K3" s="261"/>
      <c r="L3" s="63"/>
      <c r="M3" s="63"/>
      <c r="N3" s="63"/>
      <c r="O3" s="63"/>
      <c r="P3" s="63"/>
    </row>
    <row r="4" spans="1:36" s="68" customFormat="1" ht="33" customHeight="1">
      <c r="A4" s="44"/>
      <c r="B4" s="95" t="s">
        <v>131</v>
      </c>
      <c r="C4" s="139" t="s">
        <v>130</v>
      </c>
      <c r="D4" s="139" t="s">
        <v>129</v>
      </c>
      <c r="E4" s="120"/>
      <c r="F4" s="95" t="s">
        <v>131</v>
      </c>
      <c r="G4" s="139" t="s">
        <v>130</v>
      </c>
      <c r="H4" s="139" t="s">
        <v>138</v>
      </c>
      <c r="I4" s="139" t="s">
        <v>134</v>
      </c>
      <c r="J4" s="139" t="s">
        <v>135</v>
      </c>
      <c r="K4" s="139" t="s">
        <v>136</v>
      </c>
      <c r="L4" s="44"/>
      <c r="M4" s="44"/>
      <c r="N4" s="44"/>
      <c r="O4" s="44"/>
      <c r="P4" s="44"/>
      <c r="Q4" s="207"/>
      <c r="R4" s="207"/>
      <c r="S4" s="207"/>
      <c r="T4" s="207"/>
      <c r="U4" s="207"/>
      <c r="V4" s="207"/>
      <c r="W4" s="207"/>
      <c r="X4" s="207"/>
    </row>
    <row r="5" spans="1:36" ht="16.5" customHeight="1">
      <c r="A5" s="63"/>
      <c r="B5" s="260">
        <v>2021</v>
      </c>
      <c r="C5" s="65" t="s">
        <v>58</v>
      </c>
      <c r="D5" s="114">
        <v>130777</v>
      </c>
      <c r="E5" s="258"/>
      <c r="F5" s="260">
        <v>2021</v>
      </c>
      <c r="G5" s="65" t="s">
        <v>58</v>
      </c>
      <c r="H5" s="150">
        <v>213216</v>
      </c>
      <c r="I5" s="150">
        <v>83260</v>
      </c>
      <c r="J5" s="151">
        <v>25990</v>
      </c>
      <c r="K5" s="86">
        <f>H5+I5+J5</f>
        <v>322466</v>
      </c>
      <c r="L5" s="63"/>
      <c r="M5" s="63"/>
      <c r="N5" s="63"/>
      <c r="O5" s="63"/>
      <c r="P5" s="63"/>
    </row>
    <row r="6" spans="1:36" ht="17.25" customHeight="1">
      <c r="A6" s="63"/>
      <c r="B6" s="260"/>
      <c r="C6" s="65" t="s">
        <v>1</v>
      </c>
      <c r="D6" s="114">
        <v>117998</v>
      </c>
      <c r="E6" s="258"/>
      <c r="F6" s="260"/>
      <c r="G6" s="65" t="s">
        <v>1</v>
      </c>
      <c r="H6" s="150">
        <v>194623</v>
      </c>
      <c r="I6" s="151">
        <v>80381</v>
      </c>
      <c r="J6" s="151">
        <v>33869</v>
      </c>
      <c r="K6" s="86">
        <f>H6+I6+J6</f>
        <v>308873</v>
      </c>
      <c r="L6" s="63"/>
      <c r="M6" s="63"/>
      <c r="N6" s="63"/>
      <c r="O6" s="63"/>
      <c r="P6" s="63"/>
    </row>
    <row r="7" spans="1:36" ht="17.25" customHeight="1">
      <c r="A7" s="63"/>
      <c r="B7" s="260"/>
      <c r="C7" s="65" t="s">
        <v>2</v>
      </c>
      <c r="D7" s="114">
        <v>118966</v>
      </c>
      <c r="E7" s="258"/>
      <c r="F7" s="260"/>
      <c r="G7" s="65" t="s">
        <v>2</v>
      </c>
      <c r="H7" s="150">
        <v>227158</v>
      </c>
      <c r="I7" s="151">
        <v>95334</v>
      </c>
      <c r="J7" s="151">
        <v>25902</v>
      </c>
      <c r="K7" s="86">
        <f>H7+I7+J7</f>
        <v>348394</v>
      </c>
      <c r="L7" s="63"/>
      <c r="M7" s="63"/>
      <c r="N7" s="63"/>
      <c r="O7" s="63"/>
      <c r="P7" s="63"/>
    </row>
    <row r="8" spans="1:36" ht="17.25" customHeight="1">
      <c r="A8" s="63"/>
      <c r="B8" s="260"/>
      <c r="C8" s="65" t="s">
        <v>3</v>
      </c>
      <c r="D8" s="114">
        <v>125199</v>
      </c>
      <c r="E8" s="258"/>
      <c r="F8" s="260"/>
      <c r="G8" s="65" t="s">
        <v>3</v>
      </c>
      <c r="H8" s="150">
        <v>196476</v>
      </c>
      <c r="I8" s="151">
        <v>97177</v>
      </c>
      <c r="J8" s="151">
        <v>18925</v>
      </c>
      <c r="K8" s="86">
        <f>H8+I8+J8</f>
        <v>312578</v>
      </c>
      <c r="L8" s="63"/>
      <c r="M8" s="63"/>
      <c r="N8" s="63"/>
      <c r="O8" s="63"/>
      <c r="P8" s="63"/>
    </row>
    <row r="9" spans="1:36" ht="17.25" customHeight="1">
      <c r="A9" s="63"/>
      <c r="B9" s="260"/>
      <c r="C9" s="65" t="s">
        <v>4</v>
      </c>
      <c r="D9" s="114">
        <v>95748</v>
      </c>
      <c r="E9" s="258"/>
      <c r="F9" s="260"/>
      <c r="G9" s="65" t="s">
        <v>4</v>
      </c>
      <c r="H9" s="150">
        <v>217374</v>
      </c>
      <c r="I9" s="151">
        <v>112178</v>
      </c>
      <c r="J9" s="151">
        <v>0</v>
      </c>
      <c r="K9" s="86">
        <f t="shared" ref="K9:K16" si="0">H9+I9+J9</f>
        <v>329552</v>
      </c>
      <c r="L9" s="63"/>
      <c r="M9" s="63"/>
      <c r="N9" s="63"/>
      <c r="O9" s="63"/>
      <c r="P9" s="63"/>
    </row>
    <row r="10" spans="1:36" ht="17.25" customHeight="1">
      <c r="A10" s="63"/>
      <c r="B10" s="260"/>
      <c r="C10" s="65" t="s">
        <v>5</v>
      </c>
      <c r="D10" s="114">
        <v>227030</v>
      </c>
      <c r="E10" s="258"/>
      <c r="F10" s="260"/>
      <c r="G10" s="65" t="s">
        <v>5</v>
      </c>
      <c r="H10" s="150">
        <v>224578</v>
      </c>
      <c r="I10" s="151">
        <v>60610</v>
      </c>
      <c r="J10" s="151">
        <v>16193</v>
      </c>
      <c r="K10" s="86">
        <f t="shared" si="0"/>
        <v>301381</v>
      </c>
      <c r="L10" s="63"/>
      <c r="M10" s="63"/>
      <c r="N10" s="63"/>
      <c r="O10" s="63"/>
      <c r="P10" s="63"/>
    </row>
    <row r="11" spans="1:36" ht="17.25" customHeight="1">
      <c r="A11" s="63"/>
      <c r="B11" s="260"/>
      <c r="C11" s="65" t="s">
        <v>103</v>
      </c>
      <c r="D11" s="114">
        <v>236579</v>
      </c>
      <c r="E11" s="62"/>
      <c r="F11" s="260"/>
      <c r="G11" s="65" t="s">
        <v>103</v>
      </c>
      <c r="H11" s="150">
        <v>218309</v>
      </c>
      <c r="I11" s="151">
        <v>55967</v>
      </c>
      <c r="J11" s="151">
        <v>17389</v>
      </c>
      <c r="K11" s="86">
        <f t="shared" si="0"/>
        <v>291665</v>
      </c>
      <c r="L11" s="63"/>
      <c r="M11" s="63"/>
      <c r="N11" s="63"/>
      <c r="O11" s="63"/>
      <c r="P11" s="63"/>
    </row>
    <row r="12" spans="1:36" ht="17.25" customHeight="1">
      <c r="A12" s="63"/>
      <c r="B12" s="260"/>
      <c r="C12" s="65" t="s">
        <v>104</v>
      </c>
      <c r="D12" s="114">
        <v>146643</v>
      </c>
      <c r="E12" s="258"/>
      <c r="F12" s="260"/>
      <c r="G12" s="65" t="s">
        <v>104</v>
      </c>
      <c r="H12" s="150">
        <v>242219</v>
      </c>
      <c r="I12" s="151">
        <v>105974</v>
      </c>
      <c r="J12" s="151">
        <v>15082</v>
      </c>
      <c r="K12" s="86">
        <f t="shared" si="0"/>
        <v>363275</v>
      </c>
      <c r="L12" s="63"/>
      <c r="M12" s="63"/>
      <c r="N12" s="63"/>
      <c r="O12" s="63"/>
      <c r="P12" s="63"/>
    </row>
    <row r="13" spans="1:36" ht="17.25" customHeight="1">
      <c r="A13" s="63"/>
      <c r="B13" s="260"/>
      <c r="C13" s="65" t="s">
        <v>105</v>
      </c>
      <c r="D13" s="114"/>
      <c r="E13" s="258"/>
      <c r="F13" s="260"/>
      <c r="G13" s="65" t="s">
        <v>105</v>
      </c>
      <c r="H13" s="150"/>
      <c r="I13" s="152"/>
      <c r="J13" s="151"/>
      <c r="K13" s="86">
        <f t="shared" si="0"/>
        <v>0</v>
      </c>
      <c r="L13" s="63"/>
      <c r="M13" s="63"/>
      <c r="N13" s="63"/>
      <c r="O13" s="63"/>
      <c r="P13" s="63"/>
    </row>
    <row r="14" spans="1:36" ht="17.25" customHeight="1">
      <c r="A14" s="63"/>
      <c r="B14" s="260"/>
      <c r="C14" s="65" t="s">
        <v>106</v>
      </c>
      <c r="D14" s="114"/>
      <c r="E14" s="258"/>
      <c r="F14" s="260"/>
      <c r="G14" s="65" t="s">
        <v>106</v>
      </c>
      <c r="H14" s="150"/>
      <c r="I14" s="151"/>
      <c r="J14" s="151"/>
      <c r="K14" s="86">
        <f t="shared" si="0"/>
        <v>0</v>
      </c>
      <c r="L14" s="63"/>
      <c r="M14" s="63"/>
      <c r="N14" s="63"/>
      <c r="O14" s="63"/>
      <c r="P14" s="63"/>
    </row>
    <row r="15" spans="1:36" ht="17.25" customHeight="1">
      <c r="A15" s="63"/>
      <c r="B15" s="260"/>
      <c r="C15" s="65" t="s">
        <v>107</v>
      </c>
      <c r="D15" s="114"/>
      <c r="E15" s="258"/>
      <c r="F15" s="260"/>
      <c r="G15" s="65" t="s">
        <v>107</v>
      </c>
      <c r="H15" s="151"/>
      <c r="I15" s="151"/>
      <c r="J15" s="151"/>
      <c r="K15" s="86">
        <f t="shared" si="0"/>
        <v>0</v>
      </c>
      <c r="L15" s="63"/>
      <c r="M15" s="63"/>
      <c r="N15" s="63"/>
      <c r="O15" s="63"/>
      <c r="P15" s="63"/>
    </row>
    <row r="16" spans="1:36" ht="17.25" customHeight="1">
      <c r="A16" s="63"/>
      <c r="B16" s="260"/>
      <c r="C16" s="65" t="s">
        <v>108</v>
      </c>
      <c r="D16" s="115"/>
      <c r="E16" s="258"/>
      <c r="F16" s="260"/>
      <c r="G16" s="65" t="s">
        <v>108</v>
      </c>
      <c r="H16" s="150"/>
      <c r="I16" s="151"/>
      <c r="J16" s="151"/>
      <c r="K16" s="86">
        <f t="shared" si="0"/>
        <v>0</v>
      </c>
      <c r="L16" s="63"/>
      <c r="M16" s="63"/>
      <c r="N16" s="63"/>
      <c r="P16" s="63"/>
    </row>
    <row r="17" spans="1:34" ht="17.25" customHeight="1">
      <c r="A17" s="63"/>
      <c r="B17" s="260"/>
      <c r="C17" s="145" t="s">
        <v>54</v>
      </c>
      <c r="D17" s="134">
        <f>SUM(D5:D16)</f>
        <v>1198940</v>
      </c>
      <c r="E17" s="258"/>
      <c r="F17" s="260"/>
      <c r="G17" s="135" t="s">
        <v>54</v>
      </c>
      <c r="H17" s="136">
        <f>SUM(H5:H16)</f>
        <v>1733953</v>
      </c>
      <c r="I17" s="136">
        <f t="shared" ref="I17:K17" si="1">SUM(I5:I16)</f>
        <v>690881</v>
      </c>
      <c r="J17" s="136">
        <f>SUM(J5:J16)</f>
        <v>153350</v>
      </c>
      <c r="K17" s="136">
        <f t="shared" si="1"/>
        <v>2578184</v>
      </c>
      <c r="L17" s="63"/>
      <c r="M17" s="63"/>
      <c r="N17" s="63"/>
    </row>
    <row r="18" spans="1:34" ht="17.25" customHeight="1">
      <c r="A18" s="63"/>
      <c r="B18" s="119"/>
      <c r="C18" s="75"/>
      <c r="D18" s="75"/>
      <c r="E18" s="62"/>
      <c r="F18" s="75"/>
      <c r="G18" s="76"/>
      <c r="H18" s="75"/>
      <c r="I18" s="75"/>
      <c r="J18" s="75"/>
      <c r="K18" s="75"/>
      <c r="L18" s="63"/>
      <c r="M18" s="64"/>
      <c r="N18" s="77"/>
      <c r="O18" s="78"/>
    </row>
    <row r="19" spans="1:34" ht="17.25" customHeight="1">
      <c r="A19" s="119"/>
      <c r="D19" s="4"/>
      <c r="E19" s="75"/>
      <c r="F19" s="4"/>
      <c r="G19" s="4"/>
      <c r="H19" s="4"/>
      <c r="I19" s="4"/>
      <c r="J19" s="4"/>
      <c r="K19" s="4"/>
      <c r="L19" s="22"/>
      <c r="M19" s="81"/>
      <c r="N19" s="77"/>
      <c r="O19" s="78"/>
      <c r="P19" s="22"/>
      <c r="Q19" s="6"/>
      <c r="R19" s="6"/>
      <c r="S19" s="6"/>
      <c r="T19" s="6"/>
      <c r="U19" s="6"/>
      <c r="V19" s="6"/>
      <c r="W19" s="6"/>
      <c r="X19" s="6"/>
      <c r="Y19" s="6"/>
      <c r="Z19" s="6"/>
      <c r="AA19" s="6"/>
      <c r="AB19" s="6"/>
      <c r="AC19" s="6"/>
      <c r="AD19" s="6"/>
      <c r="AE19" s="6"/>
      <c r="AF19" s="6"/>
      <c r="AG19" s="6"/>
      <c r="AH19" s="6"/>
    </row>
    <row r="20" spans="1:34">
      <c r="D20" s="4"/>
      <c r="E20" s="4"/>
      <c r="F20" s="4"/>
      <c r="G20" s="4"/>
      <c r="H20" s="4"/>
      <c r="I20" s="4"/>
      <c r="J20" s="4"/>
      <c r="K20" s="4"/>
      <c r="L20" s="64"/>
      <c r="M20" s="64"/>
      <c r="N20" s="64"/>
      <c r="O20" s="64"/>
      <c r="P20" s="64"/>
      <c r="Q20" s="64"/>
      <c r="R20" s="64"/>
      <c r="S20" s="64"/>
      <c r="T20" s="64"/>
      <c r="U20" s="63"/>
    </row>
    <row r="21" spans="1:34">
      <c r="D21" s="4"/>
      <c r="E21" s="4"/>
      <c r="F21" s="4"/>
      <c r="G21" s="4"/>
      <c r="H21" s="4"/>
      <c r="I21" s="4"/>
      <c r="J21" s="4"/>
      <c r="K21" s="4"/>
      <c r="L21" s="64"/>
      <c r="M21" s="64"/>
      <c r="N21" s="64"/>
      <c r="O21" s="64"/>
      <c r="P21" s="64"/>
      <c r="Q21" s="64"/>
      <c r="R21" s="64"/>
      <c r="S21" s="64"/>
      <c r="T21" s="64"/>
      <c r="U21" s="63"/>
    </row>
    <row r="22" spans="1:34">
      <c r="D22" s="4"/>
      <c r="E22" s="4"/>
      <c r="F22" s="4"/>
      <c r="G22" s="4"/>
      <c r="H22" s="4"/>
      <c r="I22" s="4"/>
      <c r="J22" s="4"/>
      <c r="K22" s="4"/>
      <c r="L22" s="64"/>
      <c r="M22" s="64"/>
      <c r="N22" s="64"/>
      <c r="O22" s="64"/>
      <c r="P22" s="64"/>
      <c r="Q22" s="64"/>
      <c r="R22" s="64"/>
      <c r="S22" s="64"/>
      <c r="T22" s="64"/>
      <c r="U22" s="63"/>
    </row>
    <row r="23" spans="1:34">
      <c r="D23" s="4">
        <v>158726</v>
      </c>
      <c r="E23" s="4"/>
      <c r="F23" s="4"/>
      <c r="G23" s="4"/>
      <c r="H23" s="4"/>
      <c r="I23" s="4"/>
      <c r="J23" s="4"/>
      <c r="K23" s="4"/>
      <c r="L23" s="64"/>
      <c r="M23" s="64"/>
      <c r="N23" s="64"/>
      <c r="O23" s="64"/>
      <c r="P23" s="64"/>
      <c r="Q23" s="64"/>
      <c r="R23" s="64"/>
      <c r="S23" s="64"/>
      <c r="T23" s="64"/>
      <c r="U23" s="63"/>
    </row>
    <row r="24" spans="1:34">
      <c r="D24" s="4">
        <v>175818</v>
      </c>
      <c r="E24" s="4"/>
      <c r="F24" s="4"/>
      <c r="G24" s="4"/>
      <c r="H24" s="4"/>
      <c r="I24" s="4"/>
      <c r="J24" s="4"/>
      <c r="K24" s="4"/>
      <c r="L24" s="64"/>
      <c r="M24" s="64"/>
      <c r="N24" s="64"/>
      <c r="O24" s="64"/>
      <c r="P24" s="64"/>
      <c r="Q24" s="64"/>
      <c r="R24" s="64"/>
      <c r="S24" s="64"/>
      <c r="T24" s="64"/>
      <c r="U24" s="63"/>
    </row>
    <row r="25" spans="1:34">
      <c r="D25" s="4">
        <v>218724</v>
      </c>
      <c r="E25" s="4"/>
      <c r="F25" s="4"/>
      <c r="G25" s="4"/>
      <c r="H25" s="4"/>
      <c r="I25" s="4"/>
      <c r="J25" s="4"/>
      <c r="K25" s="4"/>
      <c r="L25" s="64"/>
      <c r="M25" s="64"/>
      <c r="N25" s="64"/>
      <c r="O25" s="64"/>
      <c r="P25" s="64"/>
      <c r="Q25" s="64"/>
      <c r="R25" s="64"/>
      <c r="S25" s="64"/>
      <c r="T25" s="64"/>
      <c r="U25" s="63"/>
    </row>
    <row r="26" spans="1:34">
      <c r="D26" s="4">
        <v>230587</v>
      </c>
      <c r="E26" s="4"/>
      <c r="F26" s="4"/>
      <c r="G26" s="4"/>
      <c r="H26" s="4"/>
      <c r="I26" s="4"/>
      <c r="J26" s="4"/>
      <c r="K26" s="4"/>
      <c r="L26" s="64"/>
      <c r="M26" s="64"/>
      <c r="N26" s="64"/>
      <c r="O26" s="64"/>
      <c r="P26" s="64"/>
      <c r="Q26" s="64"/>
      <c r="R26" s="64"/>
      <c r="S26" s="64"/>
      <c r="T26" s="64"/>
      <c r="U26" s="63"/>
    </row>
    <row r="27" spans="1:34">
      <c r="D27" s="4">
        <v>221838</v>
      </c>
      <c r="E27" s="4"/>
      <c r="F27" s="4"/>
      <c r="G27" s="4"/>
      <c r="H27" s="4"/>
      <c r="I27" s="4"/>
      <c r="J27" s="4"/>
      <c r="K27" s="4"/>
      <c r="L27" s="64"/>
      <c r="M27" s="64"/>
      <c r="N27" s="64"/>
      <c r="O27" s="64"/>
      <c r="P27" s="64"/>
      <c r="Q27" s="64"/>
      <c r="R27" s="64"/>
      <c r="S27" s="64"/>
      <c r="T27" s="64"/>
      <c r="U27" s="63"/>
    </row>
    <row r="28" spans="1:34" ht="16.5" customHeight="1">
      <c r="D28" s="4">
        <v>87272</v>
      </c>
      <c r="E28" s="4"/>
      <c r="F28" s="4"/>
      <c r="G28" s="4"/>
      <c r="H28" s="4"/>
      <c r="I28" s="4"/>
      <c r="J28" s="4"/>
      <c r="K28" s="4"/>
      <c r="L28" s="64"/>
      <c r="M28" s="64"/>
      <c r="N28" s="64"/>
      <c r="O28" s="64"/>
      <c r="P28" s="64"/>
      <c r="Q28" s="64"/>
      <c r="R28" s="64"/>
      <c r="S28" s="64"/>
      <c r="T28" s="64"/>
      <c r="U28" s="6"/>
    </row>
    <row r="29" spans="1:34">
      <c r="D29" s="4">
        <v>167703</v>
      </c>
      <c r="E29" s="4"/>
      <c r="F29" s="4"/>
      <c r="G29" s="4"/>
      <c r="H29" s="4"/>
      <c r="I29" s="4"/>
      <c r="J29" s="4"/>
      <c r="K29" s="4"/>
      <c r="L29" s="64"/>
      <c r="M29" s="64"/>
      <c r="N29" s="64"/>
      <c r="O29" s="64"/>
      <c r="P29" s="64"/>
      <c r="Q29" s="64"/>
      <c r="R29" s="64"/>
      <c r="S29" s="64"/>
      <c r="T29" s="64"/>
      <c r="U29" s="6"/>
    </row>
    <row r="30" spans="1:34">
      <c r="D30" s="4">
        <v>114273</v>
      </c>
      <c r="E30" s="4"/>
      <c r="F30" s="4"/>
      <c r="G30" s="4"/>
      <c r="H30" s="4"/>
      <c r="I30" s="4"/>
      <c r="J30" s="4"/>
      <c r="K30" s="4"/>
      <c r="L30" s="64"/>
      <c r="M30" s="64"/>
      <c r="N30" s="64"/>
      <c r="O30" s="64"/>
      <c r="P30" s="64"/>
      <c r="Q30" s="64"/>
      <c r="R30" s="64"/>
      <c r="S30" s="64"/>
      <c r="T30" s="64"/>
      <c r="U30" s="6"/>
    </row>
    <row r="31" spans="1:34">
      <c r="D31" s="4">
        <v>254794</v>
      </c>
      <c r="E31" s="4"/>
      <c r="F31" s="4"/>
      <c r="G31" s="4"/>
      <c r="H31" s="4"/>
      <c r="I31" s="4"/>
      <c r="J31" s="4"/>
      <c r="K31" s="4"/>
      <c r="L31" s="64"/>
      <c r="M31" s="64"/>
      <c r="N31" s="64"/>
      <c r="O31" s="64"/>
      <c r="P31" s="64"/>
      <c r="Q31" s="64"/>
      <c r="R31" s="64"/>
      <c r="S31" s="64"/>
      <c r="T31" s="64"/>
      <c r="U31" s="6"/>
    </row>
    <row r="32" spans="1:34">
      <c r="D32" s="4"/>
      <c r="E32" s="4"/>
      <c r="F32" s="4"/>
      <c r="G32" s="4"/>
      <c r="H32" s="4"/>
      <c r="I32" s="4"/>
      <c r="J32" s="4"/>
      <c r="K32" s="4"/>
      <c r="L32" s="64"/>
      <c r="M32" s="64"/>
      <c r="N32" s="64"/>
      <c r="O32" s="64"/>
      <c r="P32" s="64"/>
      <c r="Q32" s="64"/>
      <c r="R32" s="64"/>
      <c r="S32" s="64"/>
      <c r="T32" s="64"/>
      <c r="U32" s="6"/>
    </row>
    <row r="33" spans="2:26">
      <c r="D33" s="4"/>
      <c r="E33" s="4"/>
      <c r="F33" s="4"/>
      <c r="G33" s="4"/>
      <c r="H33" s="4"/>
      <c r="I33" s="4"/>
      <c r="J33" s="4"/>
      <c r="K33" s="4"/>
      <c r="L33" s="64"/>
      <c r="M33" s="64"/>
      <c r="N33" s="64"/>
      <c r="O33" s="64"/>
      <c r="P33" s="64"/>
      <c r="Q33" s="64"/>
      <c r="R33" s="64"/>
      <c r="S33" s="64"/>
      <c r="T33" s="64"/>
      <c r="U33" s="6"/>
    </row>
    <row r="34" spans="2:26">
      <c r="D34" s="4"/>
      <c r="E34" s="4"/>
      <c r="F34" s="4"/>
      <c r="G34" s="4"/>
      <c r="H34" s="4"/>
      <c r="I34" s="4"/>
      <c r="J34" s="4"/>
      <c r="K34" s="4"/>
      <c r="L34" s="64"/>
      <c r="M34" s="64"/>
      <c r="N34" s="64"/>
      <c r="O34" s="64"/>
      <c r="P34" s="64"/>
      <c r="Q34" s="64"/>
      <c r="R34" s="64"/>
      <c r="S34" s="64"/>
      <c r="T34" s="64"/>
      <c r="U34" s="6"/>
    </row>
    <row r="35" spans="2:26">
      <c r="D35" s="4"/>
      <c r="E35" s="4"/>
      <c r="F35" s="4"/>
      <c r="G35" s="4"/>
      <c r="H35" s="40"/>
      <c r="I35" s="40"/>
      <c r="J35" s="40"/>
      <c r="K35" s="40"/>
      <c r="L35" s="87"/>
      <c r="M35" s="64"/>
      <c r="N35" s="64"/>
      <c r="O35" s="64"/>
      <c r="P35" s="87"/>
      <c r="Q35" s="87"/>
      <c r="R35" s="87"/>
      <c r="S35" s="87"/>
      <c r="T35" s="87"/>
      <c r="U35" s="6"/>
    </row>
    <row r="36" spans="2:26" s="40" customFormat="1" ht="16.5" customHeight="1">
      <c r="B36" s="4"/>
      <c r="C36" s="4"/>
      <c r="D36" s="4"/>
      <c r="E36" s="4"/>
      <c r="F36" s="4"/>
      <c r="G36" s="4"/>
      <c r="H36" s="88"/>
      <c r="I36" s="64"/>
      <c r="J36" s="64"/>
      <c r="K36" s="64"/>
      <c r="L36" s="64"/>
      <c r="M36" s="87"/>
      <c r="N36" s="87"/>
      <c r="O36" s="87"/>
      <c r="P36" s="64"/>
      <c r="Q36" s="64"/>
      <c r="R36" s="64"/>
      <c r="S36" s="64"/>
      <c r="T36" s="64"/>
      <c r="U36" s="39"/>
    </row>
    <row r="37" spans="2:26">
      <c r="D37" s="4"/>
      <c r="E37" s="4"/>
      <c r="F37" s="4"/>
      <c r="G37" s="4"/>
      <c r="H37" s="4"/>
      <c r="I37" s="4"/>
      <c r="J37" s="4"/>
      <c r="K37" s="69"/>
      <c r="L37" s="64"/>
      <c r="M37" s="64"/>
      <c r="N37" s="64"/>
      <c r="O37" s="64"/>
      <c r="P37" s="64"/>
      <c r="Q37" s="64"/>
      <c r="R37" s="64"/>
      <c r="S37" s="64"/>
      <c r="T37" s="64"/>
      <c r="U37" s="6"/>
      <c r="V37" s="6"/>
    </row>
    <row r="38" spans="2:26">
      <c r="D38" s="4"/>
      <c r="E38" s="4"/>
      <c r="F38" s="4"/>
      <c r="G38" s="4"/>
      <c r="H38" s="4"/>
      <c r="I38" s="4"/>
      <c r="J38" s="4"/>
      <c r="K38" s="69"/>
      <c r="L38" s="64"/>
      <c r="M38" s="64"/>
      <c r="N38" s="64"/>
      <c r="O38" s="64"/>
      <c r="P38" s="64"/>
      <c r="Q38" s="64"/>
      <c r="R38" s="64"/>
      <c r="S38" s="64"/>
      <c r="T38" s="64"/>
      <c r="U38" s="6"/>
      <c r="V38" s="6"/>
    </row>
    <row r="39" spans="2:26" ht="17.25" customHeight="1">
      <c r="D39" s="4"/>
      <c r="E39" s="4"/>
      <c r="F39" s="4"/>
      <c r="G39" s="4"/>
      <c r="H39" s="4"/>
      <c r="I39" s="4"/>
      <c r="J39" s="4"/>
      <c r="K39" s="69"/>
      <c r="L39" s="64"/>
      <c r="M39" s="64"/>
      <c r="N39" s="64"/>
      <c r="O39" s="64"/>
      <c r="P39" s="64"/>
      <c r="Q39" s="64"/>
      <c r="R39" s="64"/>
      <c r="S39" s="64"/>
      <c r="T39" s="64"/>
      <c r="U39" s="6"/>
      <c r="V39" s="6"/>
    </row>
    <row r="40" spans="2:26" ht="32.25" customHeight="1">
      <c r="D40" s="4"/>
      <c r="E40" s="4"/>
      <c r="F40" s="4"/>
      <c r="G40" s="4"/>
      <c r="H40" s="4"/>
      <c r="I40" s="4"/>
      <c r="J40" s="4"/>
      <c r="K40" s="69"/>
      <c r="L40" s="64"/>
      <c r="M40" s="64"/>
      <c r="N40" s="64"/>
      <c r="O40" s="64"/>
      <c r="P40" s="64"/>
      <c r="Q40" s="64"/>
      <c r="R40" s="64"/>
      <c r="S40" s="64"/>
      <c r="T40" s="64"/>
      <c r="U40" s="6"/>
      <c r="V40" s="6"/>
      <c r="W40" s="6"/>
      <c r="X40" s="6"/>
      <c r="Y40" s="6"/>
      <c r="Z40" s="6"/>
    </row>
    <row r="41" spans="2:26">
      <c r="D41" s="4"/>
      <c r="E41" s="4"/>
      <c r="F41" s="4"/>
      <c r="G41" s="4"/>
      <c r="H41" s="4"/>
      <c r="I41" s="4"/>
      <c r="J41" s="4"/>
      <c r="K41" s="69"/>
      <c r="L41" s="64"/>
      <c r="M41" s="64"/>
      <c r="N41" s="64"/>
      <c r="O41" s="64"/>
      <c r="P41" s="64"/>
      <c r="Q41" s="64"/>
      <c r="R41" s="64"/>
      <c r="S41" s="64"/>
      <c r="T41" s="64"/>
      <c r="U41" s="6"/>
      <c r="V41" s="6"/>
      <c r="W41" s="6"/>
      <c r="X41" s="6"/>
      <c r="Y41" s="6"/>
      <c r="Z41" s="6"/>
    </row>
    <row r="42" spans="2:26">
      <c r="D42" s="4"/>
      <c r="E42" s="4"/>
      <c r="F42" s="4"/>
      <c r="G42" s="4"/>
      <c r="H42" s="4"/>
      <c r="I42" s="4"/>
      <c r="J42" s="4"/>
      <c r="K42" s="89"/>
      <c r="L42" s="64"/>
      <c r="M42" s="64"/>
      <c r="N42" s="64"/>
      <c r="O42" s="64"/>
      <c r="P42" s="64"/>
      <c r="Q42" s="64"/>
      <c r="R42" s="64"/>
      <c r="S42" s="64"/>
      <c r="T42" s="64"/>
      <c r="U42" s="6"/>
      <c r="V42" s="6"/>
      <c r="W42" s="6"/>
      <c r="X42" s="6"/>
      <c r="Y42" s="6"/>
      <c r="Z42" s="6"/>
    </row>
    <row r="43" spans="2:26">
      <c r="D43" s="4"/>
      <c r="E43" s="4"/>
      <c r="F43" s="4"/>
      <c r="G43" s="4"/>
      <c r="H43" s="4"/>
      <c r="I43" s="4"/>
      <c r="J43" s="4"/>
      <c r="K43" s="90"/>
      <c r="L43" s="64"/>
      <c r="M43" s="64"/>
      <c r="N43" s="64"/>
      <c r="O43" s="64"/>
      <c r="P43" s="64"/>
      <c r="Q43" s="64"/>
      <c r="R43" s="64"/>
      <c r="S43" s="64"/>
      <c r="T43" s="64"/>
      <c r="U43" s="6"/>
      <c r="V43" s="6"/>
      <c r="W43" s="6"/>
      <c r="X43" s="6"/>
      <c r="Y43" s="6"/>
      <c r="Z43" s="6"/>
    </row>
    <row r="44" spans="2:26">
      <c r="D44" s="4"/>
      <c r="E44" s="4"/>
      <c r="F44" s="4"/>
      <c r="G44" s="4"/>
      <c r="H44" s="4"/>
      <c r="I44" s="4"/>
      <c r="J44" s="4"/>
      <c r="K44" s="79"/>
      <c r="L44" s="64"/>
      <c r="M44" s="64"/>
      <c r="N44" s="64"/>
      <c r="O44" s="64"/>
      <c r="P44" s="64"/>
      <c r="Q44" s="64"/>
      <c r="R44" s="64"/>
      <c r="S44" s="64"/>
      <c r="T44" s="64"/>
      <c r="U44" s="6"/>
      <c r="V44" s="6"/>
      <c r="W44" s="6"/>
      <c r="X44" s="6"/>
      <c r="Y44" s="6"/>
      <c r="Z44" s="6"/>
    </row>
    <row r="45" spans="2:26">
      <c r="D45" s="4"/>
      <c r="E45" s="4"/>
      <c r="F45" s="4"/>
      <c r="G45" s="4"/>
      <c r="H45" s="4"/>
      <c r="I45" s="4"/>
      <c r="J45" s="4"/>
      <c r="K45" s="79"/>
      <c r="L45" s="64"/>
      <c r="M45" s="64"/>
      <c r="N45" s="64"/>
      <c r="O45" s="64"/>
      <c r="P45" s="64"/>
      <c r="Q45" s="64"/>
      <c r="R45" s="64"/>
      <c r="S45" s="64"/>
      <c r="T45" s="64"/>
      <c r="U45" s="6"/>
      <c r="V45" s="6"/>
      <c r="W45" s="6"/>
      <c r="X45" s="6"/>
      <c r="Y45" s="6"/>
      <c r="Z45" s="6"/>
    </row>
    <row r="46" spans="2:26">
      <c r="D46" s="4"/>
      <c r="E46" s="4"/>
      <c r="F46" s="4"/>
      <c r="G46" s="4"/>
      <c r="H46" s="4"/>
      <c r="I46" s="4"/>
      <c r="J46" s="4"/>
      <c r="K46" s="91"/>
      <c r="L46" s="64"/>
      <c r="M46" s="64"/>
      <c r="N46" s="64"/>
      <c r="O46" s="64"/>
      <c r="P46" s="64"/>
      <c r="Q46" s="64"/>
      <c r="R46" s="64"/>
      <c r="S46" s="64"/>
      <c r="T46" s="64"/>
      <c r="U46" s="6"/>
      <c r="V46" s="6"/>
      <c r="W46" s="6"/>
      <c r="X46" s="6"/>
      <c r="Y46" s="6"/>
      <c r="Z46" s="6"/>
    </row>
    <row r="47" spans="2:26">
      <c r="D47" s="4"/>
      <c r="E47" s="4"/>
      <c r="F47" s="4"/>
      <c r="G47" s="4"/>
      <c r="H47" s="4"/>
      <c r="I47" s="4"/>
      <c r="J47" s="4"/>
      <c r="K47" s="91"/>
      <c r="L47" s="64"/>
      <c r="M47" s="64"/>
      <c r="N47" s="64"/>
      <c r="O47" s="64"/>
      <c r="P47" s="64"/>
      <c r="Q47" s="64"/>
      <c r="R47" s="64"/>
      <c r="S47" s="64"/>
      <c r="T47" s="64"/>
      <c r="U47" s="6"/>
      <c r="V47" s="6"/>
      <c r="W47" s="6"/>
      <c r="X47" s="6"/>
      <c r="Y47" s="6"/>
      <c r="Z47" s="6"/>
    </row>
    <row r="48" spans="2:26">
      <c r="D48" s="4"/>
      <c r="E48" s="4"/>
      <c r="F48" s="4"/>
      <c r="G48" s="4"/>
      <c r="H48" s="4"/>
      <c r="I48" s="4"/>
      <c r="J48" s="4"/>
      <c r="K48" s="91"/>
      <c r="L48" s="64"/>
      <c r="M48" s="64"/>
      <c r="N48" s="64"/>
      <c r="O48" s="64"/>
      <c r="P48" s="64"/>
      <c r="Q48" s="64"/>
      <c r="R48" s="64"/>
      <c r="S48" s="64"/>
      <c r="T48" s="64"/>
      <c r="U48" s="6"/>
      <c r="V48" s="6"/>
      <c r="W48" s="6"/>
      <c r="X48" s="6"/>
      <c r="Y48" s="6"/>
      <c r="Z48" s="6"/>
    </row>
    <row r="49" spans="2:55">
      <c r="B49" s="90"/>
      <c r="C49" s="90"/>
      <c r="D49" s="90"/>
      <c r="E49" s="4"/>
      <c r="F49" s="90"/>
      <c r="G49" s="93"/>
      <c r="H49" s="4"/>
      <c r="I49" s="4"/>
      <c r="J49" s="4"/>
      <c r="K49" s="91"/>
      <c r="L49" s="64"/>
      <c r="M49" s="64"/>
      <c r="N49" s="64"/>
      <c r="O49" s="64"/>
      <c r="P49" s="64"/>
      <c r="Q49" s="64"/>
      <c r="R49" s="64"/>
      <c r="S49" s="64"/>
      <c r="T49" s="64"/>
      <c r="U49" s="6"/>
      <c r="V49" s="6"/>
      <c r="W49" s="6"/>
      <c r="X49" s="6"/>
      <c r="Y49" s="6"/>
      <c r="Z49" s="6"/>
    </row>
    <row r="50" spans="2:55">
      <c r="B50" s="6"/>
      <c r="C50" s="6"/>
      <c r="D50" s="12"/>
      <c r="E50" s="90"/>
      <c r="F50" s="28"/>
      <c r="G50" s="23"/>
      <c r="H50" s="4"/>
      <c r="I50" s="4"/>
      <c r="J50" s="4"/>
      <c r="K50" s="91"/>
      <c r="L50" s="64"/>
      <c r="M50" s="64"/>
      <c r="N50" s="64"/>
      <c r="O50" s="64"/>
      <c r="P50" s="64"/>
      <c r="Q50" s="64"/>
      <c r="R50" s="64"/>
      <c r="S50" s="64"/>
      <c r="T50" s="64"/>
      <c r="U50" s="6"/>
      <c r="V50" s="6"/>
      <c r="W50" s="6"/>
      <c r="X50" s="6"/>
      <c r="Y50" s="6"/>
      <c r="Z50" s="6"/>
    </row>
    <row r="51" spans="2:55">
      <c r="B51" s="6"/>
      <c r="C51" s="6"/>
      <c r="D51" s="12"/>
      <c r="E51" s="12"/>
      <c r="F51" s="28"/>
      <c r="G51" s="23"/>
      <c r="H51" s="4"/>
      <c r="I51" s="4"/>
      <c r="J51" s="4"/>
      <c r="K51" s="91"/>
      <c r="L51" s="64"/>
      <c r="M51" s="64"/>
      <c r="N51" s="64"/>
      <c r="O51" s="64"/>
      <c r="P51" s="64"/>
      <c r="Q51" s="64"/>
      <c r="R51" s="64"/>
      <c r="S51" s="64"/>
      <c r="T51" s="64"/>
      <c r="U51" s="6"/>
      <c r="V51" s="6"/>
      <c r="W51" s="6"/>
      <c r="X51" s="6"/>
      <c r="Y51" s="6"/>
      <c r="Z51" s="6"/>
    </row>
    <row r="52" spans="2:55">
      <c r="B52" s="6"/>
      <c r="C52" s="6"/>
      <c r="D52" s="6"/>
      <c r="E52" s="12"/>
      <c r="F52" s="22"/>
      <c r="G52" s="24"/>
      <c r="H52" s="4"/>
      <c r="I52" s="4"/>
      <c r="J52" s="4"/>
      <c r="K52" s="91"/>
      <c r="L52" s="64"/>
      <c r="M52" s="64"/>
      <c r="N52" s="64"/>
      <c r="O52" s="64"/>
      <c r="P52" s="64"/>
      <c r="Q52" s="64"/>
      <c r="R52" s="64"/>
      <c r="S52" s="64"/>
      <c r="T52" s="64"/>
      <c r="U52" s="6"/>
      <c r="V52" s="6"/>
      <c r="W52" s="6"/>
      <c r="X52" s="6"/>
      <c r="Y52" s="6"/>
      <c r="Z52" s="6"/>
    </row>
    <row r="53" spans="2:55">
      <c r="B53" s="6"/>
      <c r="C53" s="6"/>
      <c r="D53" s="12"/>
      <c r="E53" s="6"/>
      <c r="F53" s="12"/>
      <c r="G53" s="24"/>
      <c r="H53" s="4"/>
      <c r="I53" s="4"/>
      <c r="J53" s="4"/>
      <c r="K53" s="92"/>
      <c r="L53" s="64"/>
      <c r="M53" s="64"/>
      <c r="N53" s="64"/>
      <c r="O53" s="64"/>
      <c r="P53" s="64"/>
      <c r="Q53" s="64"/>
      <c r="R53" s="64"/>
      <c r="S53" s="64"/>
      <c r="T53" s="64"/>
      <c r="U53" s="6"/>
      <c r="V53" s="6"/>
      <c r="W53" s="6"/>
      <c r="X53" s="6"/>
      <c r="Y53" s="6"/>
      <c r="Z53" s="6"/>
    </row>
    <row r="54" spans="2:55">
      <c r="B54" s="6"/>
      <c r="C54" s="6"/>
      <c r="D54" s="12"/>
      <c r="E54" s="12"/>
      <c r="F54" s="12"/>
      <c r="G54" s="25"/>
      <c r="H54" s="84"/>
      <c r="I54" s="84"/>
      <c r="J54" s="84"/>
      <c r="K54" s="84"/>
      <c r="L54" s="64"/>
      <c r="M54" s="64"/>
      <c r="N54" s="64"/>
      <c r="O54" s="64"/>
      <c r="P54" s="64"/>
      <c r="Q54" s="64"/>
      <c r="R54" s="64"/>
      <c r="S54" s="64"/>
      <c r="T54" s="64"/>
      <c r="U54" s="6"/>
      <c r="V54" s="6"/>
      <c r="W54" s="6"/>
      <c r="X54" s="6"/>
      <c r="Y54" s="6"/>
      <c r="Z54" s="6"/>
    </row>
    <row r="55" spans="2:55">
      <c r="B55" s="6"/>
      <c r="C55" s="6"/>
      <c r="D55" s="12"/>
      <c r="E55" s="12"/>
      <c r="F55" s="12"/>
      <c r="G55" s="27"/>
      <c r="H55" s="12"/>
      <c r="I55" s="12"/>
      <c r="J55" s="12"/>
      <c r="K55" s="12"/>
      <c r="L55" s="63"/>
      <c r="M55" s="64"/>
      <c r="N55" s="64"/>
      <c r="O55" s="64"/>
      <c r="P55" s="63"/>
      <c r="Q55" s="6"/>
      <c r="R55" s="6"/>
      <c r="S55" s="6"/>
      <c r="T55" s="6"/>
      <c r="U55" s="6"/>
      <c r="V55" s="6"/>
      <c r="W55" s="6"/>
      <c r="X55" s="6"/>
      <c r="Y55" s="6"/>
      <c r="Z55" s="6"/>
      <c r="AA55" s="6"/>
      <c r="AB55" s="6"/>
      <c r="AC55" s="6"/>
      <c r="AD55" s="6"/>
      <c r="AE55" s="6"/>
      <c r="AF55" s="6"/>
      <c r="AG55" s="6"/>
      <c r="AH55" s="6"/>
      <c r="AI55" s="6"/>
      <c r="AJ55" s="6"/>
      <c r="AK55" s="6"/>
      <c r="AL55" s="6"/>
      <c r="AM55" s="6"/>
      <c r="AN55" s="6"/>
      <c r="AO55" s="6"/>
    </row>
    <row r="56" spans="2:55">
      <c r="B56" s="6"/>
      <c r="C56" s="6"/>
      <c r="D56" s="12"/>
      <c r="E56" s="12"/>
      <c r="F56" s="12"/>
      <c r="G56" s="12"/>
      <c r="H56" s="12"/>
      <c r="I56" s="12"/>
      <c r="J56" s="12"/>
      <c r="K56" s="12"/>
      <c r="L56" s="63"/>
      <c r="M56" s="2"/>
      <c r="N56" s="2"/>
      <c r="O56" s="2"/>
      <c r="P56" s="63"/>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2:55" ht="16.5" customHeight="1">
      <c r="B57" s="6"/>
      <c r="C57" s="6"/>
      <c r="D57" s="12"/>
      <c r="E57" s="12"/>
      <c r="F57" s="12"/>
      <c r="G57" s="12"/>
      <c r="H57" s="12"/>
      <c r="I57" s="12"/>
      <c r="J57" s="12"/>
      <c r="K57" s="12"/>
      <c r="L57" s="63"/>
      <c r="M57" s="2"/>
      <c r="N57" s="2"/>
      <c r="O57" s="2"/>
      <c r="P57" s="63"/>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2:55" ht="16.5" customHeight="1">
      <c r="B58" s="6"/>
      <c r="C58" s="6"/>
      <c r="D58" s="12"/>
      <c r="E58" s="12"/>
      <c r="F58" s="12"/>
      <c r="G58" s="6"/>
      <c r="H58" s="24"/>
      <c r="I58" s="25"/>
      <c r="J58" s="25"/>
      <c r="K58" s="23"/>
      <c r="L58" s="63"/>
      <c r="M58" s="2"/>
      <c r="N58" s="2"/>
      <c r="O58" s="2"/>
      <c r="P58" s="63"/>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2:55">
      <c r="B59" s="6"/>
      <c r="C59" s="6"/>
      <c r="D59" s="12"/>
      <c r="E59" s="12"/>
      <c r="F59" s="12"/>
      <c r="G59" s="12"/>
      <c r="H59" s="24"/>
      <c r="I59" s="25"/>
      <c r="J59" s="25"/>
      <c r="K59" s="23"/>
      <c r="L59" s="63"/>
      <c r="M59" s="2"/>
      <c r="N59" s="2"/>
      <c r="O59" s="2"/>
      <c r="P59" s="63"/>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2:55" ht="16.5" customHeight="1">
      <c r="B60" s="6"/>
      <c r="C60" s="6"/>
      <c r="D60" s="12"/>
      <c r="E60" s="12"/>
      <c r="F60" s="12"/>
      <c r="G60" s="12"/>
      <c r="H60" s="23"/>
      <c r="I60" s="24"/>
      <c r="J60" s="24"/>
      <c r="K60" s="25"/>
      <c r="L60" s="63"/>
      <c r="M60" s="2"/>
      <c r="N60" s="2"/>
      <c r="O60" s="2"/>
      <c r="P60" s="63"/>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2:55">
      <c r="B61" s="6"/>
      <c r="C61" s="6"/>
      <c r="D61" s="12"/>
      <c r="E61" s="12"/>
      <c r="F61" s="12"/>
      <c r="G61" s="12"/>
      <c r="H61" s="23"/>
      <c r="I61" s="24"/>
      <c r="J61" s="24"/>
      <c r="K61" s="25"/>
      <c r="L61" s="63"/>
      <c r="M61" s="2"/>
      <c r="N61" s="2"/>
      <c r="O61" s="2"/>
      <c r="P61" s="63"/>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2:55">
      <c r="B62" s="6"/>
      <c r="C62" s="6"/>
      <c r="D62" s="12"/>
      <c r="E62" s="12"/>
      <c r="F62" s="12"/>
      <c r="G62" s="12"/>
      <c r="H62" s="23"/>
      <c r="I62" s="24"/>
      <c r="J62" s="24"/>
      <c r="K62" s="25"/>
      <c r="L62" s="63"/>
      <c r="M62" s="2"/>
      <c r="N62" s="2"/>
      <c r="O62" s="2"/>
      <c r="P62" s="63"/>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2:55">
      <c r="B63" s="6"/>
      <c r="C63" s="6"/>
      <c r="D63" s="12"/>
      <c r="E63" s="12"/>
      <c r="F63" s="12"/>
      <c r="G63" s="12"/>
      <c r="H63" s="24"/>
      <c r="I63" s="25"/>
      <c r="J63" s="25"/>
      <c r="K63" s="23"/>
      <c r="L63" s="63"/>
      <c r="M63" s="2"/>
      <c r="N63" s="6"/>
      <c r="O63" s="2"/>
      <c r="P63" s="63"/>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2:55">
      <c r="B64" s="6"/>
      <c r="C64" s="6"/>
      <c r="D64" s="12"/>
      <c r="E64" s="12"/>
      <c r="F64" s="12"/>
      <c r="G64" s="12"/>
      <c r="H64" s="24"/>
      <c r="I64" s="25"/>
      <c r="J64" s="25"/>
      <c r="K64" s="23"/>
      <c r="L64" s="63"/>
      <c r="M64" s="6"/>
      <c r="N64" s="6"/>
      <c r="O64" s="6"/>
      <c r="P64" s="63"/>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2:55">
      <c r="B65" s="6"/>
      <c r="C65" s="6"/>
      <c r="D65" s="12"/>
      <c r="E65" s="12"/>
      <c r="F65" s="12"/>
      <c r="G65" s="12"/>
      <c r="H65" s="25"/>
      <c r="I65" s="25"/>
      <c r="J65" s="25"/>
      <c r="K65" s="25"/>
      <c r="L65" s="63"/>
      <c r="M65" s="6"/>
      <c r="N65" s="6"/>
      <c r="O65" s="6"/>
      <c r="P65" s="63"/>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2:55">
      <c r="B66" s="6"/>
      <c r="C66" s="6"/>
      <c r="D66" s="12"/>
      <c r="E66" s="12"/>
      <c r="F66" s="12"/>
      <c r="G66" s="12"/>
      <c r="H66" s="27"/>
      <c r="I66" s="27"/>
      <c r="J66" s="27"/>
      <c r="K66" s="27"/>
      <c r="L66" s="63"/>
      <c r="M66" s="6"/>
      <c r="N66" s="6"/>
      <c r="O66" s="6"/>
      <c r="P66" s="63"/>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2:55">
      <c r="B67" s="6"/>
      <c r="C67" s="6"/>
      <c r="D67" s="6"/>
      <c r="E67" s="12"/>
      <c r="F67" s="12"/>
      <c r="G67" s="12"/>
      <c r="H67" s="12"/>
      <c r="I67" s="12"/>
      <c r="J67" s="12"/>
      <c r="K67" s="12"/>
      <c r="L67" s="63"/>
      <c r="M67" s="6"/>
      <c r="N67" s="6"/>
      <c r="O67" s="6"/>
      <c r="P67" s="63"/>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row>
    <row r="68" spans="2:55">
      <c r="B68" s="6"/>
      <c r="C68" s="6"/>
      <c r="D68" s="6"/>
      <c r="E68" s="30"/>
      <c r="F68" s="12"/>
      <c r="G68" s="12"/>
      <c r="H68" s="12"/>
      <c r="I68" s="12"/>
      <c r="J68" s="12"/>
      <c r="K68" s="12"/>
      <c r="L68" s="63"/>
      <c r="M68" s="6"/>
      <c r="N68" s="6"/>
      <c r="O68" s="6"/>
      <c r="P68" s="63"/>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spans="2:55">
      <c r="B69" s="6"/>
      <c r="C69" s="6"/>
      <c r="D69" s="6"/>
      <c r="E69" s="121"/>
      <c r="F69" s="12"/>
      <c r="G69" s="12"/>
      <c r="H69" s="6"/>
      <c r="I69" s="63"/>
      <c r="J69" s="63"/>
      <c r="K69" s="63"/>
      <c r="L69" s="63"/>
      <c r="M69" s="6"/>
      <c r="N69" s="6"/>
      <c r="O69" s="6"/>
      <c r="P69" s="63"/>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spans="2:55">
      <c r="B70" s="6"/>
      <c r="C70" s="6"/>
      <c r="D70" s="6"/>
      <c r="E70" s="121"/>
      <c r="F70" s="12"/>
      <c r="G70" s="12"/>
      <c r="H70" s="12"/>
      <c r="I70" s="12"/>
      <c r="J70" s="12"/>
      <c r="K70" s="12"/>
      <c r="L70" s="63"/>
      <c r="M70" s="6"/>
      <c r="N70" s="6"/>
      <c r="O70" s="6"/>
      <c r="P70" s="63"/>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row>
    <row r="71" spans="2:55">
      <c r="B71" s="6"/>
      <c r="C71" s="6"/>
      <c r="D71" s="6"/>
      <c r="E71" s="29"/>
      <c r="F71" s="12"/>
      <c r="G71" s="12"/>
      <c r="H71" s="12"/>
      <c r="I71" s="12"/>
      <c r="J71" s="12"/>
      <c r="K71" s="12"/>
      <c r="L71" s="63"/>
      <c r="M71" s="6"/>
      <c r="N71" s="6"/>
      <c r="O71" s="6"/>
      <c r="P71" s="63"/>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spans="2:55">
      <c r="B72" s="6"/>
      <c r="C72" s="6"/>
      <c r="D72" s="6"/>
      <c r="E72" s="6"/>
      <c r="F72" s="12"/>
      <c r="G72" s="12"/>
      <c r="H72" s="12"/>
      <c r="I72" s="12"/>
      <c r="J72" s="12"/>
      <c r="K72" s="12"/>
      <c r="L72" s="63"/>
      <c r="M72" s="6"/>
      <c r="N72" s="2"/>
      <c r="O72" s="6"/>
      <c r="P72" s="63"/>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row>
    <row r="73" spans="2:55">
      <c r="B73" s="6"/>
      <c r="C73" s="6"/>
      <c r="D73" s="6"/>
      <c r="E73" s="6"/>
      <c r="F73" s="12"/>
      <c r="G73" s="12"/>
      <c r="H73" s="12"/>
      <c r="I73" s="12"/>
      <c r="J73" s="12"/>
      <c r="K73" s="12"/>
      <c r="L73" s="63"/>
      <c r="M73" s="2"/>
      <c r="N73" s="2"/>
      <c r="O73" s="6"/>
      <c r="P73" s="63"/>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row>
    <row r="74" spans="2:55">
      <c r="B74" s="6"/>
      <c r="C74" s="6"/>
      <c r="D74" s="6"/>
      <c r="E74" s="6"/>
      <c r="F74" s="12"/>
      <c r="G74" s="12"/>
      <c r="H74" s="12"/>
      <c r="I74" s="12"/>
      <c r="J74" s="12"/>
      <c r="K74" s="12"/>
      <c r="L74" s="63"/>
      <c r="M74" s="2"/>
      <c r="N74" s="2"/>
      <c r="O74" s="6"/>
      <c r="P74" s="63"/>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2:55">
      <c r="B75" s="6"/>
      <c r="C75" s="6"/>
      <c r="D75" s="12"/>
      <c r="E75" s="6"/>
      <c r="F75" s="12"/>
      <c r="G75" s="12"/>
      <c r="H75" s="12"/>
      <c r="I75" s="12"/>
      <c r="J75" s="12"/>
      <c r="K75" s="12"/>
      <c r="L75" s="63"/>
      <c r="M75" s="2"/>
      <c r="N75" s="2"/>
      <c r="O75" s="6"/>
      <c r="P75" s="63"/>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2:55">
      <c r="B76" s="6"/>
      <c r="C76" s="6"/>
      <c r="D76" s="12"/>
      <c r="E76" s="12"/>
      <c r="F76" s="12"/>
      <c r="G76" s="12"/>
      <c r="H76" s="12"/>
      <c r="I76" s="12"/>
      <c r="J76" s="12"/>
      <c r="K76" s="12"/>
      <c r="L76" s="63"/>
      <c r="M76" s="2"/>
      <c r="N76" s="2"/>
      <c r="O76" s="6"/>
      <c r="P76" s="63"/>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2:55">
      <c r="B77" s="6"/>
      <c r="C77" s="6"/>
      <c r="D77" s="12"/>
      <c r="E77" s="12"/>
      <c r="F77" s="12"/>
      <c r="G77" s="12"/>
      <c r="H77" s="12"/>
      <c r="I77" s="12"/>
      <c r="J77" s="12"/>
      <c r="K77" s="12"/>
      <c r="L77" s="63"/>
      <c r="M77" s="2"/>
      <c r="N77" s="6"/>
      <c r="O77" s="6"/>
      <c r="P77" s="63"/>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2:55">
      <c r="B78" s="6"/>
      <c r="C78" s="6"/>
      <c r="D78" s="12"/>
      <c r="E78" s="12"/>
      <c r="F78" s="12"/>
      <c r="G78" s="12"/>
      <c r="H78" s="12"/>
      <c r="I78" s="12"/>
      <c r="J78" s="12"/>
      <c r="K78" s="12"/>
      <c r="L78" s="63"/>
      <c r="M78" s="6"/>
      <c r="N78" s="6"/>
      <c r="O78" s="6"/>
      <c r="P78" s="63"/>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2:55">
      <c r="B79" s="6"/>
      <c r="C79" s="6"/>
      <c r="D79" s="12"/>
      <c r="E79" s="12"/>
      <c r="F79" s="12"/>
      <c r="G79" s="12"/>
      <c r="H79" s="12"/>
      <c r="I79" s="12"/>
      <c r="J79" s="12"/>
      <c r="K79" s="12"/>
      <c r="L79" s="63"/>
      <c r="M79" s="6"/>
      <c r="N79" s="6"/>
      <c r="O79" s="6"/>
      <c r="P79" s="63"/>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2:55">
      <c r="B80" s="6"/>
      <c r="C80" s="6"/>
      <c r="D80" s="12"/>
      <c r="E80" s="12"/>
      <c r="F80" s="12"/>
      <c r="G80" s="12"/>
      <c r="H80" s="12"/>
      <c r="I80" s="12"/>
      <c r="J80" s="12"/>
      <c r="K80" s="12"/>
      <c r="L80" s="63"/>
      <c r="M80" s="6"/>
      <c r="N80" s="6"/>
      <c r="O80" s="6"/>
      <c r="P80" s="63"/>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2:55">
      <c r="B81" s="6"/>
      <c r="C81" s="6"/>
      <c r="D81" s="12"/>
      <c r="E81" s="12"/>
      <c r="F81" s="12"/>
      <c r="G81" s="12"/>
      <c r="H81" s="12"/>
      <c r="I81" s="12"/>
      <c r="J81" s="12"/>
      <c r="K81" s="12"/>
      <c r="L81" s="63"/>
      <c r="M81" s="6"/>
      <c r="N81" s="6"/>
      <c r="O81" s="6"/>
      <c r="P81" s="63"/>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2:55">
      <c r="B82" s="6"/>
      <c r="C82" s="6"/>
      <c r="D82" s="12"/>
      <c r="E82" s="12"/>
      <c r="F82" s="12"/>
      <c r="G82" s="12"/>
      <c r="H82" s="12"/>
      <c r="I82" s="12"/>
      <c r="J82" s="12"/>
      <c r="K82" s="12"/>
      <c r="L82" s="63"/>
      <c r="M82" s="6"/>
      <c r="N82" s="6"/>
      <c r="O82" s="6"/>
      <c r="P82" s="63"/>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2:55">
      <c r="B83" s="6"/>
      <c r="C83" s="6"/>
      <c r="D83" s="12"/>
      <c r="E83" s="12"/>
      <c r="F83" s="12"/>
      <c r="G83" s="12"/>
      <c r="H83" s="12"/>
      <c r="I83" s="12"/>
      <c r="J83" s="12"/>
      <c r="K83" s="12"/>
      <c r="L83" s="63"/>
      <c r="M83" s="6"/>
      <c r="N83" s="6"/>
      <c r="O83" s="6"/>
      <c r="P83" s="63"/>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2:55">
      <c r="B84" s="6"/>
      <c r="C84" s="6"/>
      <c r="D84" s="12"/>
      <c r="E84" s="12"/>
      <c r="F84" s="12"/>
      <c r="G84" s="12"/>
      <c r="H84" s="12"/>
      <c r="I84" s="12"/>
      <c r="J84" s="12"/>
      <c r="K84" s="12"/>
      <c r="L84" s="63"/>
      <c r="M84" s="6"/>
      <c r="N84" s="6"/>
      <c r="O84" s="6"/>
      <c r="P84" s="63"/>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2:55">
      <c r="B85" s="6"/>
      <c r="C85" s="6"/>
      <c r="D85" s="12"/>
      <c r="E85" s="12"/>
      <c r="F85" s="12"/>
      <c r="G85" s="12"/>
      <c r="H85" s="12"/>
      <c r="I85" s="12"/>
      <c r="J85" s="12"/>
      <c r="K85" s="12"/>
      <c r="L85" s="63"/>
      <c r="M85" s="6"/>
      <c r="N85" s="6"/>
      <c r="O85" s="6"/>
      <c r="P85" s="63"/>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2:55">
      <c r="B86" s="6"/>
      <c r="C86" s="6"/>
      <c r="D86" s="12"/>
      <c r="E86" s="12"/>
      <c r="F86" s="12"/>
      <c r="G86" s="12"/>
      <c r="H86" s="12"/>
      <c r="I86" s="12"/>
      <c r="J86" s="12"/>
      <c r="K86" s="12"/>
      <c r="L86" s="63"/>
      <c r="M86" s="6"/>
      <c r="N86" s="6"/>
      <c r="O86" s="6"/>
      <c r="P86" s="63"/>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2:55">
      <c r="B87" s="6"/>
      <c r="C87" s="6"/>
      <c r="D87" s="12"/>
      <c r="E87" s="12"/>
      <c r="F87" s="12"/>
      <c r="G87" s="12"/>
      <c r="H87" s="12"/>
      <c r="I87" s="12"/>
      <c r="J87" s="12"/>
      <c r="K87" s="12"/>
      <c r="L87" s="63"/>
      <c r="M87" s="6"/>
      <c r="N87" s="6"/>
      <c r="O87" s="6"/>
      <c r="P87" s="63"/>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2:55">
      <c r="B88" s="6"/>
      <c r="C88" s="6"/>
      <c r="D88" s="12"/>
      <c r="E88" s="12"/>
      <c r="F88" s="12"/>
      <c r="G88" s="12"/>
      <c r="H88" s="12"/>
      <c r="I88" s="12"/>
      <c r="J88" s="12"/>
      <c r="K88" s="12"/>
      <c r="L88" s="63"/>
      <c r="M88" s="6"/>
      <c r="N88" s="6"/>
      <c r="O88" s="6"/>
      <c r="P88" s="63"/>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2:55">
      <c r="B89" s="6"/>
      <c r="C89" s="6"/>
      <c r="D89" s="12"/>
      <c r="E89" s="12"/>
      <c r="F89" s="12"/>
      <c r="G89" s="12"/>
      <c r="H89" s="12"/>
      <c r="I89" s="12"/>
      <c r="J89" s="12"/>
      <c r="K89" s="12"/>
      <c r="L89" s="63"/>
      <c r="M89" s="6"/>
      <c r="N89" s="6"/>
      <c r="O89" s="6"/>
      <c r="P89" s="63"/>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2:55">
      <c r="B90" s="6"/>
      <c r="C90" s="6"/>
      <c r="D90" s="12"/>
      <c r="E90" s="12"/>
      <c r="F90" s="12"/>
      <c r="G90" s="12"/>
      <c r="H90" s="12"/>
      <c r="I90" s="12"/>
      <c r="J90" s="12"/>
      <c r="K90" s="12"/>
      <c r="L90" s="63"/>
      <c r="M90" s="6"/>
      <c r="N90" s="6"/>
      <c r="O90" s="6"/>
      <c r="P90" s="63"/>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2:55">
      <c r="B91" s="6"/>
      <c r="C91" s="6"/>
      <c r="D91" s="12"/>
      <c r="E91" s="12"/>
      <c r="F91" s="12"/>
      <c r="G91" s="12"/>
      <c r="H91" s="12"/>
      <c r="I91" s="12"/>
      <c r="J91" s="12"/>
      <c r="K91" s="12"/>
      <c r="L91" s="63"/>
      <c r="M91" s="6"/>
      <c r="N91" s="6"/>
      <c r="O91" s="6"/>
      <c r="P91" s="63"/>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2:55">
      <c r="B92" s="6"/>
      <c r="C92" s="6"/>
      <c r="D92" s="12"/>
      <c r="E92" s="12"/>
      <c r="F92" s="12"/>
      <c r="G92" s="12"/>
      <c r="H92" s="12"/>
      <c r="I92" s="12"/>
      <c r="J92" s="12"/>
      <c r="K92" s="12"/>
      <c r="L92" s="63"/>
      <c r="M92" s="6"/>
      <c r="N92" s="6"/>
      <c r="O92" s="6"/>
      <c r="P92" s="63"/>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2:55">
      <c r="B93" s="6"/>
      <c r="C93" s="6"/>
      <c r="D93" s="12"/>
      <c r="E93" s="12"/>
      <c r="F93" s="12"/>
      <c r="G93" s="12"/>
      <c r="H93" s="12"/>
      <c r="I93" s="12"/>
      <c r="J93" s="12"/>
      <c r="K93" s="12"/>
      <c r="L93" s="63"/>
      <c r="M93" s="6"/>
      <c r="N93" s="6"/>
      <c r="O93" s="6"/>
      <c r="P93" s="63"/>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2:55">
      <c r="B94" s="6"/>
      <c r="C94" s="6"/>
      <c r="D94" s="12"/>
      <c r="E94" s="12"/>
      <c r="F94" s="12"/>
      <c r="G94" s="12"/>
      <c r="H94" s="12"/>
      <c r="I94" s="12"/>
      <c r="J94" s="12"/>
      <c r="K94" s="12"/>
      <c r="L94" s="63"/>
      <c r="M94" s="6"/>
      <c r="N94" s="6"/>
      <c r="O94" s="6"/>
      <c r="P94" s="63"/>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2:55">
      <c r="B95" s="6"/>
      <c r="C95" s="6"/>
      <c r="D95" s="12"/>
      <c r="E95" s="12"/>
      <c r="F95" s="12"/>
      <c r="G95" s="12"/>
      <c r="H95" s="12"/>
      <c r="I95" s="12"/>
      <c r="J95" s="12"/>
      <c r="K95" s="12"/>
      <c r="L95" s="63"/>
      <c r="M95" s="6"/>
      <c r="N95" s="6"/>
      <c r="O95" s="6"/>
      <c r="P95" s="63"/>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2:55">
      <c r="B96" s="6"/>
      <c r="C96" s="6"/>
      <c r="D96" s="12"/>
      <c r="E96" s="12"/>
      <c r="F96" s="12"/>
      <c r="G96" s="12"/>
      <c r="H96" s="12"/>
      <c r="I96" s="12"/>
      <c r="J96" s="12"/>
      <c r="K96" s="12"/>
      <c r="L96" s="63"/>
      <c r="M96" s="6"/>
      <c r="N96" s="6"/>
      <c r="O96" s="6"/>
      <c r="P96" s="63"/>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2:55">
      <c r="B97" s="6"/>
      <c r="C97" s="6"/>
      <c r="D97" s="12"/>
      <c r="E97" s="12"/>
      <c r="F97" s="12"/>
      <c r="G97" s="12"/>
      <c r="H97" s="12"/>
      <c r="I97" s="12"/>
      <c r="J97" s="12"/>
      <c r="K97" s="12"/>
      <c r="L97" s="63"/>
      <c r="M97" s="6"/>
      <c r="N97" s="6"/>
      <c r="O97" s="6"/>
      <c r="P97" s="63"/>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2:55">
      <c r="B98" s="6"/>
      <c r="C98" s="6"/>
      <c r="D98" s="12"/>
      <c r="E98" s="12"/>
      <c r="F98" s="12"/>
      <c r="G98" s="12"/>
      <c r="H98" s="12"/>
      <c r="I98" s="12"/>
      <c r="J98" s="12"/>
      <c r="K98" s="12"/>
      <c r="L98" s="63"/>
      <c r="M98" s="6"/>
      <c r="N98" s="6"/>
      <c r="O98" s="6"/>
      <c r="P98" s="63"/>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2:55">
      <c r="B99" s="6"/>
      <c r="C99" s="6"/>
      <c r="D99" s="12"/>
      <c r="E99" s="12"/>
      <c r="F99" s="12"/>
      <c r="G99" s="12"/>
      <c r="H99" s="12"/>
      <c r="I99" s="12"/>
      <c r="J99" s="12"/>
      <c r="K99" s="12"/>
      <c r="L99" s="63"/>
      <c r="M99" s="6"/>
      <c r="N99" s="6"/>
      <c r="O99" s="6"/>
      <c r="P99" s="63"/>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2:55">
      <c r="B100" s="6"/>
      <c r="C100" s="6"/>
      <c r="D100" s="12"/>
      <c r="E100" s="12"/>
      <c r="F100" s="12"/>
      <c r="G100" s="12"/>
      <c r="H100" s="12"/>
      <c r="I100" s="12"/>
      <c r="J100" s="12"/>
      <c r="K100" s="12"/>
      <c r="L100" s="63"/>
      <c r="M100" s="6"/>
      <c r="N100" s="6"/>
      <c r="O100" s="6"/>
      <c r="P100" s="63"/>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2:55">
      <c r="B101" s="6"/>
      <c r="C101" s="6"/>
      <c r="D101" s="12"/>
      <c r="E101" s="12"/>
      <c r="F101" s="12"/>
      <c r="G101" s="12"/>
      <c r="H101" s="12"/>
      <c r="I101" s="12"/>
      <c r="J101" s="12"/>
      <c r="K101" s="12"/>
      <c r="L101" s="63"/>
      <c r="M101" s="6"/>
      <c r="N101" s="6"/>
      <c r="O101" s="6"/>
      <c r="P101" s="63"/>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2:55">
      <c r="B102" s="6"/>
      <c r="C102" s="6"/>
      <c r="D102" s="12"/>
      <c r="E102" s="12"/>
      <c r="F102" s="12"/>
      <c r="G102" s="12"/>
      <c r="H102" s="12"/>
      <c r="I102" s="12"/>
      <c r="J102" s="12"/>
      <c r="K102" s="12"/>
      <c r="L102" s="63"/>
      <c r="M102" s="6"/>
      <c r="N102" s="6"/>
      <c r="O102" s="6"/>
      <c r="P102" s="63"/>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2:55">
      <c r="B103" s="6"/>
      <c r="C103" s="6"/>
      <c r="D103" s="12"/>
      <c r="E103" s="12"/>
      <c r="F103" s="12"/>
      <c r="G103" s="12"/>
      <c r="H103" s="12"/>
      <c r="I103" s="12"/>
      <c r="J103" s="12"/>
      <c r="K103" s="12"/>
      <c r="L103" s="63"/>
      <c r="M103" s="6"/>
      <c r="N103" s="6"/>
      <c r="O103" s="6"/>
      <c r="P103" s="63"/>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2:55">
      <c r="B104" s="6"/>
      <c r="C104" s="6"/>
      <c r="D104" s="12"/>
      <c r="E104" s="12"/>
      <c r="F104" s="12"/>
      <c r="G104" s="12"/>
      <c r="H104" s="12"/>
      <c r="I104" s="12"/>
      <c r="J104" s="12"/>
      <c r="K104" s="12"/>
      <c r="L104" s="63"/>
      <c r="M104" s="6"/>
      <c r="N104" s="6"/>
      <c r="O104" s="6"/>
      <c r="P104" s="63"/>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2:55">
      <c r="B105" s="6"/>
      <c r="C105" s="6"/>
      <c r="D105" s="12"/>
      <c r="E105" s="12"/>
      <c r="F105" s="12"/>
      <c r="G105" s="12"/>
      <c r="H105" s="12"/>
      <c r="I105" s="12"/>
      <c r="J105" s="12"/>
      <c r="K105" s="12"/>
      <c r="L105" s="63"/>
      <c r="M105" s="6"/>
      <c r="N105" s="6"/>
      <c r="O105" s="6"/>
      <c r="P105" s="63"/>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2:55">
      <c r="B106" s="6"/>
      <c r="C106" s="6"/>
      <c r="D106" s="12"/>
      <c r="E106" s="12"/>
      <c r="F106" s="12"/>
      <c r="G106" s="12"/>
      <c r="H106" s="12"/>
      <c r="I106" s="12"/>
      <c r="J106" s="12"/>
      <c r="K106" s="12"/>
      <c r="L106" s="63"/>
      <c r="M106" s="6"/>
      <c r="N106" s="6"/>
      <c r="O106" s="6"/>
      <c r="P106" s="63"/>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2:55">
      <c r="B107" s="6"/>
      <c r="C107" s="6"/>
      <c r="D107" s="12"/>
      <c r="E107" s="12"/>
      <c r="F107" s="12"/>
      <c r="G107" s="12"/>
      <c r="H107" s="12"/>
      <c r="I107" s="12"/>
      <c r="J107" s="12"/>
      <c r="K107" s="12"/>
      <c r="L107" s="63"/>
      <c r="M107" s="6"/>
      <c r="N107" s="6"/>
      <c r="O107" s="6"/>
      <c r="P107" s="63"/>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2:55">
      <c r="B108" s="6"/>
      <c r="C108" s="6"/>
      <c r="D108" s="12"/>
      <c r="E108" s="12"/>
      <c r="F108" s="12"/>
      <c r="G108" s="12"/>
      <c r="H108" s="12"/>
      <c r="I108" s="12"/>
      <c r="J108" s="12"/>
      <c r="K108" s="12"/>
      <c r="L108" s="63"/>
      <c r="M108" s="6"/>
      <c r="N108" s="6"/>
      <c r="O108" s="6"/>
      <c r="P108" s="63"/>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2:55">
      <c r="B109" s="6"/>
      <c r="C109" s="6"/>
      <c r="D109" s="12"/>
      <c r="E109" s="12"/>
      <c r="F109" s="12"/>
      <c r="G109" s="12"/>
      <c r="H109" s="12"/>
      <c r="I109" s="12"/>
      <c r="J109" s="12"/>
      <c r="K109" s="12"/>
      <c r="L109" s="63"/>
      <c r="M109" s="6"/>
      <c r="N109" s="6"/>
      <c r="O109" s="6"/>
      <c r="P109" s="63"/>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2:55">
      <c r="B110" s="6"/>
      <c r="C110" s="6"/>
      <c r="D110" s="12"/>
      <c r="E110" s="12"/>
      <c r="F110" s="12"/>
      <c r="G110" s="12"/>
      <c r="H110" s="12"/>
      <c r="I110" s="12"/>
      <c r="J110" s="12"/>
      <c r="K110" s="12"/>
      <c r="L110" s="63"/>
      <c r="M110" s="6"/>
      <c r="N110" s="6"/>
      <c r="O110" s="6"/>
      <c r="P110" s="63"/>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2:55">
      <c r="B111" s="6"/>
      <c r="C111" s="6"/>
      <c r="D111" s="12"/>
      <c r="E111" s="12"/>
      <c r="F111" s="12"/>
      <c r="G111" s="12"/>
      <c r="H111" s="12"/>
      <c r="I111" s="12"/>
      <c r="J111" s="12"/>
      <c r="K111" s="12"/>
      <c r="L111" s="63"/>
      <c r="M111" s="6"/>
      <c r="N111" s="6"/>
      <c r="O111" s="6"/>
      <c r="P111" s="63"/>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2:55">
      <c r="B112" s="6"/>
      <c r="C112" s="6"/>
      <c r="D112" s="12"/>
      <c r="E112" s="12"/>
      <c r="F112" s="12"/>
      <c r="G112" s="12"/>
      <c r="H112" s="12"/>
      <c r="I112" s="12"/>
      <c r="J112" s="12"/>
      <c r="K112" s="12"/>
      <c r="L112" s="63"/>
      <c r="M112" s="6"/>
      <c r="N112" s="6"/>
      <c r="O112" s="6"/>
      <c r="P112" s="63"/>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2:55">
      <c r="B113" s="6"/>
      <c r="C113" s="6"/>
      <c r="D113" s="12"/>
      <c r="E113" s="12"/>
      <c r="F113" s="12"/>
      <c r="G113" s="12"/>
      <c r="H113" s="12"/>
      <c r="I113" s="12"/>
      <c r="J113" s="12"/>
      <c r="K113" s="12"/>
      <c r="L113" s="63"/>
      <c r="M113" s="6"/>
      <c r="N113" s="6"/>
      <c r="O113" s="6"/>
      <c r="P113" s="63"/>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2:55">
      <c r="B114" s="6"/>
      <c r="C114" s="6"/>
      <c r="D114" s="12"/>
      <c r="E114" s="12"/>
      <c r="F114" s="12"/>
      <c r="G114" s="12"/>
      <c r="H114" s="12"/>
      <c r="I114" s="12"/>
      <c r="J114" s="12"/>
      <c r="K114" s="12"/>
      <c r="L114" s="63"/>
      <c r="M114" s="6"/>
      <c r="N114" s="6"/>
      <c r="O114" s="6"/>
      <c r="P114" s="63"/>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2:55">
      <c r="B115" s="6"/>
      <c r="C115" s="6"/>
      <c r="D115" s="12"/>
      <c r="E115" s="12"/>
      <c r="F115" s="12"/>
      <c r="G115" s="12"/>
      <c r="H115" s="12"/>
      <c r="I115" s="12"/>
      <c r="J115" s="12"/>
      <c r="K115" s="12"/>
      <c r="L115" s="63"/>
      <c r="M115" s="6"/>
      <c r="N115" s="6"/>
      <c r="O115" s="6"/>
      <c r="P115" s="63"/>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2:55">
      <c r="B116" s="6"/>
      <c r="C116" s="6"/>
      <c r="D116" s="12"/>
      <c r="E116" s="12"/>
      <c r="F116" s="12"/>
      <c r="G116" s="12"/>
      <c r="H116" s="12"/>
      <c r="I116" s="12"/>
      <c r="J116" s="12"/>
      <c r="K116" s="12"/>
      <c r="L116" s="63"/>
      <c r="M116" s="6"/>
      <c r="N116" s="6"/>
      <c r="O116" s="6"/>
      <c r="P116" s="63"/>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2:55">
      <c r="B117" s="6"/>
      <c r="C117" s="6"/>
      <c r="D117" s="12"/>
      <c r="E117" s="12"/>
      <c r="F117" s="12"/>
      <c r="G117" s="12"/>
      <c r="H117" s="12"/>
      <c r="I117" s="12"/>
      <c r="J117" s="12"/>
      <c r="K117" s="12"/>
      <c r="L117" s="63"/>
      <c r="M117" s="6"/>
      <c r="N117" s="6"/>
      <c r="O117" s="6"/>
      <c r="P117" s="63"/>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2:55">
      <c r="B118" s="6"/>
      <c r="C118" s="6"/>
      <c r="D118" s="12"/>
      <c r="E118" s="12"/>
      <c r="F118" s="12"/>
      <c r="G118" s="12"/>
      <c r="H118" s="12"/>
      <c r="I118" s="12"/>
      <c r="J118" s="12"/>
      <c r="K118" s="12"/>
      <c r="L118" s="63"/>
      <c r="M118" s="6"/>
      <c r="N118" s="6"/>
      <c r="O118" s="6"/>
      <c r="P118" s="63"/>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2:55">
      <c r="B119" s="6"/>
      <c r="C119" s="6"/>
      <c r="D119" s="12"/>
      <c r="E119" s="12"/>
      <c r="F119" s="12"/>
      <c r="G119" s="12"/>
      <c r="H119" s="12"/>
      <c r="I119" s="12"/>
      <c r="J119" s="12"/>
      <c r="K119" s="12"/>
      <c r="L119" s="63"/>
      <c r="M119" s="6"/>
      <c r="N119" s="6"/>
      <c r="O119" s="6"/>
      <c r="P119" s="63"/>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2:55">
      <c r="B120" s="6"/>
      <c r="C120" s="6"/>
      <c r="D120" s="12"/>
      <c r="E120" s="12"/>
      <c r="F120" s="12"/>
      <c r="G120" s="12"/>
      <c r="H120" s="12"/>
      <c r="I120" s="12"/>
      <c r="J120" s="12"/>
      <c r="K120" s="12"/>
      <c r="L120" s="63"/>
      <c r="M120" s="6"/>
      <c r="N120" s="6"/>
      <c r="O120" s="6"/>
      <c r="P120" s="63"/>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2:55">
      <c r="B121" s="6"/>
      <c r="C121" s="6"/>
      <c r="D121" s="12"/>
      <c r="E121" s="12"/>
      <c r="F121" s="12"/>
      <c r="G121" s="12"/>
      <c r="H121" s="12"/>
      <c r="I121" s="12"/>
      <c r="J121" s="12"/>
      <c r="K121" s="12"/>
      <c r="L121" s="63"/>
      <c r="M121" s="6"/>
      <c r="N121" s="6"/>
      <c r="O121" s="6"/>
      <c r="P121" s="63"/>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2:55">
      <c r="B122" s="6"/>
      <c r="C122" s="6"/>
      <c r="D122" s="12"/>
      <c r="E122" s="12"/>
      <c r="F122" s="12"/>
      <c r="G122" s="12"/>
      <c r="H122" s="12"/>
      <c r="I122" s="12"/>
      <c r="J122" s="12"/>
      <c r="K122" s="12"/>
      <c r="L122" s="63"/>
      <c r="M122" s="6"/>
      <c r="N122" s="6"/>
      <c r="O122" s="6"/>
      <c r="P122" s="63"/>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2:55">
      <c r="B123" s="6"/>
      <c r="C123" s="6"/>
      <c r="D123" s="12"/>
      <c r="E123" s="12"/>
      <c r="F123" s="12"/>
      <c r="G123" s="12"/>
      <c r="H123" s="12"/>
      <c r="I123" s="12"/>
      <c r="J123" s="12"/>
      <c r="K123" s="12"/>
      <c r="L123" s="63"/>
      <c r="M123" s="6"/>
      <c r="N123" s="6"/>
      <c r="O123" s="6"/>
      <c r="P123" s="63"/>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2:55">
      <c r="B124" s="6"/>
      <c r="C124" s="6"/>
      <c r="D124" s="12"/>
      <c r="E124" s="12"/>
      <c r="F124" s="12"/>
      <c r="G124" s="12"/>
      <c r="H124" s="12"/>
      <c r="I124" s="12"/>
      <c r="J124" s="12"/>
      <c r="K124" s="12"/>
      <c r="L124" s="63"/>
      <c r="M124" s="6"/>
      <c r="N124" s="6"/>
      <c r="O124" s="6"/>
      <c r="P124" s="63"/>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2:55">
      <c r="B125" s="6"/>
      <c r="C125" s="6"/>
      <c r="D125" s="12"/>
      <c r="E125" s="12"/>
      <c r="F125" s="12"/>
      <c r="G125" s="12"/>
      <c r="H125" s="12"/>
      <c r="I125" s="12"/>
      <c r="J125" s="12"/>
      <c r="K125" s="12"/>
      <c r="L125" s="63"/>
      <c r="M125" s="6"/>
      <c r="N125" s="6"/>
      <c r="O125" s="6"/>
      <c r="P125" s="63"/>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2:55">
      <c r="B126" s="6"/>
      <c r="C126" s="6"/>
      <c r="D126" s="12"/>
      <c r="E126" s="12"/>
      <c r="F126" s="12"/>
      <c r="G126" s="12"/>
      <c r="H126" s="12"/>
      <c r="I126" s="12"/>
      <c r="J126" s="12"/>
      <c r="K126" s="12"/>
      <c r="L126" s="63"/>
      <c r="M126" s="6"/>
      <c r="N126" s="6"/>
      <c r="O126" s="6"/>
      <c r="P126" s="63"/>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2:55">
      <c r="B127" s="6"/>
      <c r="C127" s="6"/>
      <c r="D127" s="12"/>
      <c r="E127" s="12"/>
      <c r="F127" s="12"/>
      <c r="G127" s="12"/>
      <c r="H127" s="12"/>
      <c r="I127" s="12"/>
      <c r="J127" s="12"/>
      <c r="K127" s="12"/>
      <c r="L127" s="63"/>
      <c r="M127" s="6"/>
      <c r="N127" s="6"/>
      <c r="O127" s="6"/>
      <c r="P127" s="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2:55">
      <c r="B128" s="6"/>
      <c r="C128" s="6"/>
      <c r="D128" s="12"/>
      <c r="E128" s="12"/>
      <c r="F128" s="12"/>
      <c r="G128" s="12"/>
      <c r="H128" s="12"/>
      <c r="I128" s="12"/>
      <c r="J128" s="12"/>
      <c r="K128" s="12"/>
      <c r="L128" s="63"/>
      <c r="M128" s="6"/>
      <c r="N128" s="6"/>
      <c r="O128" s="6"/>
      <c r="P128" s="63"/>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2:55">
      <c r="B129" s="6"/>
      <c r="C129" s="6"/>
      <c r="D129" s="12"/>
      <c r="E129" s="12"/>
      <c r="F129" s="12"/>
      <c r="G129" s="12"/>
      <c r="H129" s="12"/>
      <c r="I129" s="12"/>
      <c r="J129" s="12"/>
      <c r="K129" s="12"/>
      <c r="L129" s="63"/>
      <c r="M129" s="6"/>
      <c r="N129" s="6"/>
      <c r="O129" s="6"/>
      <c r="P129" s="63"/>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2:55">
      <c r="B130" s="6"/>
      <c r="C130" s="6"/>
      <c r="D130" s="12"/>
      <c r="E130" s="12"/>
      <c r="F130" s="12"/>
      <c r="G130" s="12"/>
      <c r="H130" s="12"/>
      <c r="I130" s="12"/>
      <c r="J130" s="12"/>
      <c r="K130" s="12"/>
      <c r="L130" s="63"/>
      <c r="M130" s="6"/>
      <c r="N130" s="6"/>
      <c r="O130" s="6"/>
      <c r="P130" s="63"/>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2:55">
      <c r="B131" s="6"/>
      <c r="C131" s="6"/>
      <c r="D131" s="12"/>
      <c r="E131" s="12"/>
      <c r="F131" s="12"/>
      <c r="G131" s="12"/>
      <c r="H131" s="12"/>
      <c r="I131" s="12"/>
      <c r="J131" s="12"/>
      <c r="K131" s="12"/>
      <c r="L131" s="63"/>
      <c r="M131" s="6"/>
      <c r="N131" s="6"/>
      <c r="O131" s="6"/>
      <c r="P131" s="63"/>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2:55">
      <c r="B132" s="6"/>
      <c r="C132" s="6"/>
      <c r="D132" s="12"/>
      <c r="E132" s="12"/>
      <c r="F132" s="12"/>
      <c r="G132" s="12"/>
      <c r="H132" s="12"/>
      <c r="I132" s="12"/>
      <c r="J132" s="12"/>
      <c r="K132" s="12"/>
      <c r="L132" s="63"/>
      <c r="M132" s="6"/>
      <c r="N132" s="6"/>
      <c r="O132" s="6"/>
      <c r="P132" s="63"/>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2:55">
      <c r="B133" s="6"/>
      <c r="C133" s="6"/>
      <c r="D133" s="12"/>
      <c r="E133" s="12"/>
      <c r="F133" s="12"/>
      <c r="G133" s="12"/>
      <c r="H133" s="12"/>
      <c r="I133" s="12"/>
      <c r="J133" s="12"/>
      <c r="K133" s="12"/>
      <c r="L133" s="63"/>
      <c r="M133" s="6"/>
      <c r="N133" s="6"/>
      <c r="O133" s="6"/>
      <c r="P133" s="63"/>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2:55">
      <c r="B134" s="6"/>
      <c r="C134" s="6"/>
      <c r="D134" s="12"/>
      <c r="E134" s="12"/>
      <c r="F134" s="12"/>
      <c r="G134" s="12"/>
      <c r="H134" s="12"/>
      <c r="I134" s="12"/>
      <c r="J134" s="12"/>
      <c r="K134" s="12"/>
      <c r="L134" s="63"/>
      <c r="M134" s="6"/>
      <c r="N134" s="6"/>
      <c r="O134" s="6"/>
      <c r="P134" s="63"/>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2:55">
      <c r="B135" s="6"/>
      <c r="C135" s="6"/>
      <c r="D135" s="12"/>
      <c r="E135" s="12"/>
      <c r="F135" s="12"/>
      <c r="G135" s="12"/>
      <c r="H135" s="12"/>
      <c r="I135" s="12"/>
      <c r="J135" s="12"/>
      <c r="K135" s="12"/>
      <c r="L135" s="63"/>
      <c r="M135" s="6"/>
      <c r="N135" s="6"/>
      <c r="O135" s="6"/>
      <c r="P135" s="63"/>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2:55">
      <c r="B136" s="6"/>
      <c r="C136" s="6"/>
      <c r="D136" s="12"/>
      <c r="E136" s="12"/>
      <c r="F136" s="12"/>
      <c r="G136" s="12"/>
      <c r="H136" s="12"/>
      <c r="I136" s="12"/>
      <c r="J136" s="12"/>
      <c r="K136" s="12"/>
      <c r="L136" s="63"/>
      <c r="M136" s="6"/>
      <c r="N136" s="6"/>
      <c r="O136" s="6"/>
      <c r="P136" s="63"/>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2:55">
      <c r="B137" s="6"/>
      <c r="C137" s="6"/>
      <c r="D137" s="12"/>
      <c r="E137" s="12"/>
      <c r="F137" s="12"/>
      <c r="G137" s="12"/>
      <c r="H137" s="12"/>
      <c r="I137" s="12"/>
      <c r="J137" s="12"/>
      <c r="K137" s="12"/>
      <c r="L137" s="63"/>
      <c r="M137" s="6"/>
      <c r="N137" s="6"/>
      <c r="O137" s="6"/>
      <c r="P137" s="63"/>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2:55">
      <c r="B138" s="6"/>
      <c r="C138" s="6"/>
      <c r="D138" s="12"/>
      <c r="E138" s="12"/>
      <c r="F138" s="12"/>
      <c r="G138" s="12"/>
      <c r="H138" s="12"/>
      <c r="I138" s="12"/>
      <c r="J138" s="12"/>
      <c r="K138" s="12"/>
      <c r="L138" s="63"/>
      <c r="M138" s="6"/>
      <c r="N138" s="6"/>
      <c r="O138" s="6"/>
      <c r="P138" s="63"/>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2:55">
      <c r="B139" s="6"/>
      <c r="C139" s="6"/>
      <c r="D139" s="12"/>
      <c r="E139" s="12"/>
      <c r="F139" s="12"/>
      <c r="G139" s="12"/>
      <c r="H139" s="12"/>
      <c r="I139" s="12"/>
      <c r="J139" s="12"/>
      <c r="K139" s="12"/>
      <c r="L139" s="63"/>
      <c r="M139" s="6"/>
      <c r="N139" s="6"/>
      <c r="O139" s="6"/>
      <c r="P139" s="63"/>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2:55">
      <c r="B140" s="6"/>
      <c r="C140" s="6"/>
      <c r="D140" s="12"/>
      <c r="E140" s="12"/>
      <c r="F140" s="12"/>
      <c r="G140" s="12"/>
      <c r="H140" s="12"/>
      <c r="I140" s="12"/>
      <c r="J140" s="12"/>
      <c r="K140" s="12"/>
      <c r="L140" s="63"/>
      <c r="M140" s="6"/>
      <c r="N140" s="6"/>
      <c r="O140" s="6"/>
      <c r="P140" s="63"/>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2:55">
      <c r="B141" s="6"/>
      <c r="C141" s="6"/>
      <c r="D141" s="12"/>
      <c r="E141" s="12"/>
      <c r="F141" s="12"/>
      <c r="G141" s="12"/>
      <c r="H141" s="12"/>
      <c r="I141" s="12"/>
      <c r="J141" s="12"/>
      <c r="K141" s="12"/>
      <c r="L141" s="63"/>
      <c r="M141" s="6"/>
      <c r="N141" s="6"/>
      <c r="O141" s="6"/>
      <c r="P141" s="63"/>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2:55">
      <c r="B142" s="6"/>
      <c r="C142" s="6"/>
      <c r="D142" s="12"/>
      <c r="E142" s="12"/>
      <c r="F142" s="12"/>
      <c r="G142" s="12"/>
      <c r="H142" s="12"/>
      <c r="I142" s="12"/>
      <c r="J142" s="12"/>
      <c r="K142" s="12"/>
      <c r="L142" s="63"/>
      <c r="M142" s="6"/>
      <c r="N142" s="6"/>
      <c r="O142" s="6"/>
      <c r="P142" s="6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2:55">
      <c r="B143" s="6"/>
      <c r="C143" s="6"/>
      <c r="D143" s="12"/>
      <c r="E143" s="12"/>
      <c r="F143" s="12"/>
      <c r="G143" s="12"/>
      <c r="H143" s="12"/>
      <c r="I143" s="12"/>
      <c r="J143" s="12"/>
      <c r="K143" s="12"/>
      <c r="L143" s="63"/>
      <c r="M143" s="6"/>
      <c r="N143" s="6"/>
      <c r="O143" s="6"/>
      <c r="P143" s="63"/>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2:55">
      <c r="B144" s="6"/>
      <c r="C144" s="6"/>
      <c r="D144" s="12"/>
      <c r="E144" s="12"/>
      <c r="F144" s="12"/>
      <c r="G144" s="12"/>
      <c r="H144" s="12"/>
      <c r="I144" s="12"/>
      <c r="J144" s="12"/>
      <c r="K144" s="12"/>
      <c r="L144" s="63"/>
      <c r="M144" s="6"/>
      <c r="N144" s="6"/>
      <c r="O144" s="6"/>
      <c r="P144" s="63"/>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2:55">
      <c r="B145" s="6"/>
      <c r="C145" s="6"/>
      <c r="D145" s="12"/>
      <c r="E145" s="12"/>
      <c r="F145" s="12"/>
      <c r="G145" s="12"/>
      <c r="H145" s="12"/>
      <c r="I145" s="12"/>
      <c r="J145" s="12"/>
      <c r="K145" s="12"/>
      <c r="L145" s="63"/>
      <c r="M145" s="6"/>
      <c r="N145" s="6"/>
      <c r="O145" s="6"/>
      <c r="P145" s="63"/>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2:55">
      <c r="B146" s="6"/>
      <c r="C146" s="6"/>
      <c r="D146" s="12"/>
      <c r="E146" s="12"/>
      <c r="F146" s="12"/>
      <c r="G146" s="12"/>
      <c r="H146" s="12"/>
      <c r="I146" s="12"/>
      <c r="J146" s="12"/>
      <c r="K146" s="12"/>
      <c r="L146" s="63"/>
      <c r="M146" s="6"/>
      <c r="N146" s="6"/>
      <c r="O146" s="6"/>
      <c r="P146" s="63"/>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2:55">
      <c r="B147" s="6"/>
      <c r="C147" s="6"/>
      <c r="D147" s="12"/>
      <c r="E147" s="12"/>
      <c r="F147" s="12"/>
      <c r="G147" s="12"/>
      <c r="H147" s="12"/>
      <c r="I147" s="12"/>
      <c r="J147" s="12"/>
      <c r="K147" s="12"/>
      <c r="L147" s="63"/>
      <c r="M147" s="6"/>
      <c r="N147" s="6"/>
      <c r="O147" s="6"/>
      <c r="P147" s="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2:55">
      <c r="B148" s="6"/>
      <c r="C148" s="6"/>
      <c r="D148" s="12"/>
      <c r="E148" s="12"/>
      <c r="F148" s="12"/>
      <c r="G148" s="12"/>
      <c r="H148" s="12"/>
      <c r="I148" s="12"/>
      <c r="J148" s="12"/>
      <c r="K148" s="12"/>
      <c r="L148" s="63"/>
      <c r="M148" s="6"/>
      <c r="N148" s="6"/>
      <c r="O148" s="6"/>
      <c r="P148" s="63"/>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2:55">
      <c r="B149" s="6"/>
      <c r="C149" s="6"/>
      <c r="D149" s="12"/>
      <c r="E149" s="12"/>
      <c r="F149" s="12"/>
      <c r="G149" s="12"/>
      <c r="H149" s="12"/>
      <c r="I149" s="12"/>
      <c r="J149" s="12"/>
      <c r="K149" s="12"/>
      <c r="L149" s="63"/>
      <c r="M149" s="6"/>
      <c r="N149" s="6"/>
      <c r="O149" s="6"/>
      <c r="P149" s="63"/>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2:55">
      <c r="B150" s="6"/>
      <c r="C150" s="6"/>
      <c r="D150" s="12"/>
      <c r="E150" s="12"/>
      <c r="F150" s="12"/>
      <c r="G150" s="12"/>
      <c r="H150" s="12"/>
      <c r="I150" s="12"/>
      <c r="J150" s="12"/>
      <c r="K150" s="12"/>
      <c r="L150" s="63"/>
      <c r="M150" s="6"/>
      <c r="N150" s="6"/>
      <c r="O150" s="6"/>
      <c r="P150" s="63"/>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2:55">
      <c r="B151" s="6"/>
      <c r="C151" s="6"/>
      <c r="D151" s="12"/>
      <c r="E151" s="12"/>
      <c r="F151" s="12"/>
      <c r="G151" s="12"/>
      <c r="H151" s="12"/>
      <c r="I151" s="12"/>
      <c r="J151" s="12"/>
      <c r="K151" s="12"/>
      <c r="L151" s="63"/>
      <c r="M151" s="6"/>
      <c r="N151" s="6"/>
      <c r="O151" s="6"/>
      <c r="P151" s="63"/>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2:55">
      <c r="B152" s="6"/>
      <c r="C152" s="6"/>
      <c r="D152" s="12"/>
      <c r="E152" s="12"/>
      <c r="F152" s="12"/>
      <c r="G152" s="12"/>
      <c r="H152" s="12"/>
      <c r="I152" s="12"/>
      <c r="J152" s="12"/>
      <c r="K152" s="12"/>
      <c r="L152" s="63"/>
      <c r="M152" s="6"/>
      <c r="N152" s="6"/>
      <c r="O152" s="6"/>
      <c r="P152" s="63"/>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2:55">
      <c r="B153" s="6"/>
      <c r="C153" s="6"/>
      <c r="D153" s="12"/>
      <c r="E153" s="12"/>
      <c r="F153" s="12"/>
      <c r="G153" s="12"/>
      <c r="H153" s="12"/>
      <c r="I153" s="12"/>
      <c r="J153" s="12"/>
      <c r="K153" s="12"/>
      <c r="L153" s="63"/>
      <c r="M153" s="6"/>
      <c r="N153" s="6"/>
      <c r="O153" s="6"/>
      <c r="P153" s="63"/>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2:55">
      <c r="B154" s="6"/>
      <c r="C154" s="6"/>
      <c r="D154" s="12"/>
      <c r="E154" s="12"/>
      <c r="F154" s="12"/>
      <c r="G154" s="12"/>
      <c r="H154" s="12"/>
      <c r="I154" s="12"/>
      <c r="J154" s="12"/>
      <c r="K154" s="12"/>
      <c r="L154" s="63"/>
      <c r="M154" s="6"/>
      <c r="N154" s="6"/>
      <c r="O154" s="6"/>
      <c r="P154" s="63"/>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2:55">
      <c r="B155" s="6"/>
      <c r="C155" s="6"/>
      <c r="D155" s="12"/>
      <c r="E155" s="12"/>
      <c r="F155" s="12"/>
      <c r="G155" s="12"/>
      <c r="H155" s="12"/>
      <c r="I155" s="12"/>
      <c r="J155" s="12"/>
      <c r="K155" s="12"/>
      <c r="L155" s="63"/>
      <c r="M155" s="6"/>
      <c r="N155" s="6"/>
      <c r="O155" s="6"/>
      <c r="P155" s="63"/>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2:55">
      <c r="B156" s="6"/>
      <c r="C156" s="6"/>
      <c r="D156" s="12"/>
      <c r="E156" s="12"/>
      <c r="F156" s="12"/>
      <c r="G156" s="12"/>
      <c r="H156" s="12"/>
      <c r="I156" s="12"/>
      <c r="J156" s="12"/>
      <c r="K156" s="12"/>
      <c r="L156" s="63"/>
      <c r="M156" s="6"/>
      <c r="N156" s="6"/>
      <c r="O156" s="6"/>
      <c r="P156" s="63"/>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2:55">
      <c r="B157" s="6"/>
      <c r="C157" s="6"/>
      <c r="D157" s="12"/>
      <c r="E157" s="12"/>
      <c r="F157" s="12"/>
      <c r="G157" s="12"/>
      <c r="H157" s="12"/>
      <c r="I157" s="12"/>
      <c r="J157" s="12"/>
      <c r="K157" s="12"/>
      <c r="L157" s="63"/>
      <c r="M157" s="6"/>
      <c r="N157" s="6"/>
      <c r="O157" s="6"/>
      <c r="P157" s="63"/>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2:55">
      <c r="B158" s="6"/>
      <c r="C158" s="6"/>
      <c r="D158" s="12"/>
      <c r="E158" s="12"/>
      <c r="F158" s="12"/>
      <c r="G158" s="12"/>
      <c r="H158" s="12"/>
      <c r="I158" s="12"/>
      <c r="J158" s="12"/>
      <c r="K158" s="12"/>
      <c r="L158" s="63"/>
      <c r="M158" s="6"/>
      <c r="N158" s="6"/>
      <c r="O158" s="6"/>
      <c r="P158" s="63"/>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2:55">
      <c r="B159" s="6"/>
      <c r="C159" s="6"/>
      <c r="D159" s="12"/>
      <c r="E159" s="12"/>
      <c r="F159" s="12"/>
      <c r="G159" s="12"/>
      <c r="H159" s="12"/>
      <c r="I159" s="12"/>
      <c r="J159" s="12"/>
      <c r="K159" s="12"/>
      <c r="L159" s="63"/>
      <c r="M159" s="6"/>
      <c r="N159" s="6"/>
      <c r="O159" s="6"/>
      <c r="P159" s="63"/>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2:55">
      <c r="B160" s="6"/>
      <c r="C160" s="6"/>
      <c r="D160" s="12"/>
      <c r="E160" s="12"/>
      <c r="F160" s="12"/>
      <c r="G160" s="12"/>
      <c r="H160" s="12"/>
      <c r="I160" s="12"/>
      <c r="J160" s="12"/>
      <c r="K160" s="12"/>
      <c r="L160" s="63"/>
      <c r="M160" s="6"/>
      <c r="N160" s="6"/>
      <c r="O160" s="6"/>
      <c r="P160" s="63"/>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2:55">
      <c r="B161" s="6"/>
      <c r="C161" s="6"/>
      <c r="D161" s="12"/>
      <c r="E161" s="12"/>
      <c r="F161" s="12"/>
      <c r="G161" s="12"/>
      <c r="H161" s="12"/>
      <c r="I161" s="12"/>
      <c r="J161" s="12"/>
      <c r="K161" s="12"/>
      <c r="L161" s="63"/>
      <c r="M161" s="6"/>
      <c r="N161" s="6"/>
      <c r="O161" s="6"/>
      <c r="P161" s="63"/>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2:55">
      <c r="B162" s="6"/>
      <c r="C162" s="6"/>
      <c r="D162" s="12"/>
      <c r="E162" s="12"/>
      <c r="F162" s="12"/>
      <c r="G162" s="12"/>
      <c r="H162" s="12"/>
      <c r="I162" s="12"/>
      <c r="J162" s="12"/>
      <c r="K162" s="12"/>
      <c r="L162" s="63"/>
      <c r="M162" s="6"/>
      <c r="N162" s="6"/>
      <c r="O162" s="6"/>
      <c r="P162" s="63"/>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2:55">
      <c r="B163" s="6"/>
      <c r="C163" s="6"/>
      <c r="D163" s="12"/>
      <c r="E163" s="12"/>
      <c r="F163" s="12"/>
      <c r="G163" s="12"/>
      <c r="H163" s="12"/>
      <c r="I163" s="12"/>
      <c r="J163" s="12"/>
      <c r="K163" s="12"/>
      <c r="L163" s="63"/>
      <c r="M163" s="6"/>
      <c r="N163" s="6"/>
      <c r="O163" s="6"/>
      <c r="P163" s="63"/>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2:55">
      <c r="B164" s="6"/>
      <c r="C164" s="6"/>
      <c r="D164" s="12"/>
      <c r="E164" s="12"/>
      <c r="F164" s="12"/>
      <c r="G164" s="12"/>
      <c r="H164" s="12"/>
      <c r="I164" s="12"/>
      <c r="J164" s="12"/>
      <c r="K164" s="12"/>
      <c r="L164" s="63"/>
      <c r="M164" s="6"/>
      <c r="N164" s="6"/>
      <c r="O164" s="6"/>
      <c r="P164" s="63"/>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2:55">
      <c r="B165" s="6"/>
      <c r="C165" s="6"/>
      <c r="D165" s="12"/>
      <c r="E165" s="12"/>
      <c r="F165" s="12"/>
      <c r="G165" s="12"/>
      <c r="H165" s="12"/>
      <c r="I165" s="12"/>
      <c r="J165" s="12"/>
      <c r="K165" s="12"/>
      <c r="L165" s="63"/>
      <c r="M165" s="6"/>
      <c r="N165" s="6"/>
      <c r="O165" s="6"/>
      <c r="P165" s="63"/>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2:55">
      <c r="B166" s="6"/>
      <c r="C166" s="6"/>
      <c r="D166" s="12"/>
      <c r="E166" s="12"/>
      <c r="F166" s="12"/>
      <c r="G166" s="12"/>
      <c r="H166" s="12"/>
      <c r="I166" s="12"/>
      <c r="J166" s="12"/>
      <c r="K166" s="12"/>
      <c r="L166" s="63"/>
      <c r="M166" s="6"/>
      <c r="N166" s="6"/>
      <c r="O166" s="6"/>
      <c r="P166" s="63"/>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2:55">
      <c r="B167" s="6"/>
      <c r="C167" s="6"/>
      <c r="D167" s="12"/>
      <c r="E167" s="12"/>
      <c r="F167" s="12"/>
      <c r="G167" s="12"/>
      <c r="H167" s="12"/>
      <c r="I167" s="12"/>
      <c r="J167" s="12"/>
      <c r="K167" s="12"/>
      <c r="L167" s="63"/>
      <c r="M167" s="6"/>
      <c r="N167" s="6"/>
      <c r="O167" s="6"/>
      <c r="P167" s="63"/>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2:55">
      <c r="B168" s="6"/>
      <c r="C168" s="6"/>
      <c r="D168" s="12"/>
      <c r="E168" s="12"/>
      <c r="F168" s="12"/>
      <c r="G168" s="12"/>
      <c r="H168" s="12"/>
      <c r="I168" s="12"/>
      <c r="J168" s="12"/>
      <c r="K168" s="12"/>
      <c r="L168" s="63"/>
      <c r="M168" s="6"/>
      <c r="N168" s="6"/>
      <c r="O168" s="6"/>
      <c r="P168" s="63"/>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2:55">
      <c r="B169" s="6"/>
      <c r="C169" s="6"/>
      <c r="D169" s="12"/>
      <c r="E169" s="12"/>
      <c r="F169" s="12"/>
      <c r="G169" s="12"/>
      <c r="H169" s="12"/>
      <c r="I169" s="12"/>
      <c r="J169" s="12"/>
      <c r="K169" s="12"/>
      <c r="L169" s="63"/>
      <c r="M169" s="6"/>
      <c r="N169" s="6"/>
      <c r="O169" s="6"/>
      <c r="P169" s="63"/>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2:55">
      <c r="B170" s="6"/>
      <c r="C170" s="6"/>
      <c r="D170" s="12"/>
      <c r="E170" s="12"/>
      <c r="F170" s="12"/>
      <c r="G170" s="12"/>
      <c r="H170" s="12"/>
      <c r="I170" s="12"/>
      <c r="J170" s="12"/>
      <c r="K170" s="12"/>
      <c r="L170" s="63"/>
      <c r="M170" s="6"/>
      <c r="N170" s="6"/>
      <c r="O170" s="6"/>
      <c r="P170" s="63"/>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2:55">
      <c r="B171" s="6"/>
      <c r="C171" s="6"/>
      <c r="D171" s="12"/>
      <c r="E171" s="12"/>
      <c r="F171" s="12"/>
      <c r="G171" s="12"/>
      <c r="H171" s="12"/>
      <c r="I171" s="12"/>
      <c r="J171" s="12"/>
      <c r="K171" s="12"/>
      <c r="L171" s="63"/>
      <c r="M171" s="6"/>
      <c r="N171" s="6"/>
      <c r="O171" s="6"/>
      <c r="P171" s="63"/>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2:55">
      <c r="B172" s="6"/>
      <c r="C172" s="6"/>
      <c r="D172" s="12"/>
      <c r="E172" s="12"/>
      <c r="F172" s="12"/>
      <c r="G172" s="12"/>
      <c r="H172" s="12"/>
      <c r="I172" s="12"/>
      <c r="J172" s="12"/>
      <c r="K172" s="12"/>
      <c r="L172" s="63"/>
      <c r="M172" s="6"/>
      <c r="N172" s="6"/>
      <c r="O172" s="6"/>
      <c r="P172" s="63"/>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2:55">
      <c r="B173" s="6"/>
      <c r="C173" s="6"/>
      <c r="D173" s="12"/>
      <c r="E173" s="12"/>
      <c r="F173" s="12"/>
      <c r="G173" s="12"/>
      <c r="H173" s="12"/>
      <c r="I173" s="12"/>
      <c r="J173" s="12"/>
      <c r="K173" s="12"/>
      <c r="L173" s="63"/>
      <c r="M173" s="6"/>
      <c r="N173" s="6"/>
      <c r="O173" s="6"/>
      <c r="P173" s="63"/>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2:55">
      <c r="B174" s="6"/>
      <c r="C174" s="6"/>
      <c r="D174" s="12"/>
      <c r="E174" s="12"/>
      <c r="F174" s="12"/>
      <c r="G174" s="12"/>
      <c r="H174" s="12"/>
      <c r="I174" s="12"/>
      <c r="J174" s="12"/>
      <c r="K174" s="12"/>
      <c r="L174" s="63"/>
      <c r="M174" s="6"/>
      <c r="N174" s="6"/>
      <c r="O174" s="6"/>
      <c r="P174" s="63"/>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2:55">
      <c r="B175" s="6"/>
      <c r="C175" s="6"/>
      <c r="D175" s="12"/>
      <c r="E175" s="12"/>
      <c r="F175" s="12"/>
      <c r="G175" s="12"/>
      <c r="H175" s="12"/>
      <c r="I175" s="12"/>
      <c r="J175" s="12"/>
      <c r="K175" s="12"/>
      <c r="L175" s="63"/>
      <c r="M175" s="6"/>
      <c r="N175" s="6"/>
      <c r="O175" s="6"/>
      <c r="P175" s="63"/>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2:55">
      <c r="B176" s="6"/>
      <c r="C176" s="6"/>
      <c r="D176" s="12"/>
      <c r="E176" s="12"/>
      <c r="F176" s="12"/>
      <c r="G176" s="12"/>
      <c r="H176" s="12"/>
      <c r="I176" s="12"/>
      <c r="J176" s="12"/>
      <c r="K176" s="12"/>
      <c r="L176" s="63"/>
      <c r="M176" s="6"/>
      <c r="N176" s="6"/>
      <c r="O176" s="6"/>
      <c r="P176" s="63"/>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2:55">
      <c r="B177" s="6"/>
      <c r="C177" s="6"/>
      <c r="D177" s="12"/>
      <c r="E177" s="12"/>
      <c r="F177" s="12"/>
      <c r="G177" s="12"/>
      <c r="H177" s="12"/>
      <c r="I177" s="12"/>
      <c r="J177" s="12"/>
      <c r="K177" s="12"/>
      <c r="L177" s="63"/>
      <c r="M177" s="6"/>
      <c r="N177" s="6"/>
      <c r="O177" s="6"/>
      <c r="P177" s="63"/>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2:55">
      <c r="B178" s="6"/>
      <c r="C178" s="6"/>
      <c r="D178" s="12"/>
      <c r="E178" s="12"/>
      <c r="F178" s="12"/>
      <c r="G178" s="12"/>
      <c r="H178" s="12"/>
      <c r="I178" s="12"/>
      <c r="J178" s="12"/>
      <c r="K178" s="12"/>
      <c r="L178" s="63"/>
      <c r="M178" s="6"/>
      <c r="N178" s="6"/>
      <c r="O178" s="6"/>
      <c r="P178" s="63"/>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2:55">
      <c r="B179" s="6"/>
      <c r="C179" s="6"/>
      <c r="D179" s="12"/>
      <c r="E179" s="12"/>
      <c r="F179" s="12"/>
      <c r="G179" s="12"/>
      <c r="H179" s="12"/>
      <c r="I179" s="12"/>
      <c r="J179" s="12"/>
      <c r="K179" s="12"/>
      <c r="L179" s="63"/>
      <c r="M179" s="6"/>
      <c r="N179" s="6"/>
      <c r="O179" s="6"/>
      <c r="P179" s="63"/>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2:55">
      <c r="B180" s="6"/>
      <c r="C180" s="6"/>
      <c r="D180" s="12"/>
      <c r="E180" s="12"/>
      <c r="F180" s="12"/>
      <c r="G180" s="12"/>
      <c r="H180" s="12"/>
      <c r="I180" s="12"/>
      <c r="J180" s="12"/>
      <c r="K180" s="12"/>
      <c r="L180" s="63"/>
      <c r="M180" s="6"/>
      <c r="N180" s="6"/>
      <c r="O180" s="6"/>
      <c r="P180" s="63"/>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2:55">
      <c r="B181" s="6"/>
      <c r="C181" s="6"/>
      <c r="D181" s="12"/>
      <c r="E181" s="12"/>
      <c r="F181" s="12"/>
      <c r="G181" s="12"/>
      <c r="H181" s="12"/>
      <c r="I181" s="12"/>
      <c r="J181" s="12"/>
      <c r="K181" s="12"/>
      <c r="L181" s="63"/>
      <c r="M181" s="6"/>
      <c r="N181" s="6"/>
      <c r="O181" s="6"/>
      <c r="P181" s="63"/>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2:55">
      <c r="B182" s="6"/>
      <c r="C182" s="6"/>
      <c r="D182" s="12"/>
      <c r="E182" s="12"/>
      <c r="F182" s="12"/>
      <c r="G182" s="12"/>
      <c r="H182" s="12"/>
      <c r="I182" s="12"/>
      <c r="J182" s="12"/>
      <c r="K182" s="12"/>
      <c r="L182" s="63"/>
      <c r="M182" s="6"/>
      <c r="N182" s="6"/>
      <c r="O182" s="6"/>
      <c r="P182" s="63"/>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2:55">
      <c r="B183" s="6"/>
      <c r="C183" s="6"/>
      <c r="D183" s="12"/>
      <c r="E183" s="12"/>
      <c r="F183" s="12"/>
      <c r="G183" s="12"/>
      <c r="H183" s="12"/>
      <c r="I183" s="12"/>
      <c r="J183" s="12"/>
      <c r="K183" s="12"/>
      <c r="L183" s="63"/>
      <c r="M183" s="6"/>
      <c r="N183" s="6"/>
      <c r="O183" s="6"/>
      <c r="P183" s="63"/>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2:55">
      <c r="B184" s="6"/>
      <c r="C184" s="6"/>
      <c r="D184" s="12"/>
      <c r="E184" s="12"/>
      <c r="F184" s="12"/>
      <c r="G184" s="12"/>
      <c r="H184" s="12"/>
      <c r="I184" s="12"/>
      <c r="J184" s="12"/>
      <c r="K184" s="12"/>
      <c r="L184" s="63"/>
      <c r="M184" s="6"/>
      <c r="N184" s="6"/>
      <c r="O184" s="6"/>
      <c r="P184" s="63"/>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2:55">
      <c r="B185" s="6"/>
      <c r="C185" s="6"/>
      <c r="D185" s="12"/>
      <c r="E185" s="12"/>
      <c r="F185" s="12"/>
      <c r="G185" s="12"/>
      <c r="H185" s="12"/>
      <c r="I185" s="12"/>
      <c r="J185" s="12"/>
      <c r="K185" s="12"/>
      <c r="L185" s="63"/>
      <c r="M185" s="6"/>
      <c r="N185" s="6"/>
      <c r="O185" s="6"/>
      <c r="P185" s="63"/>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2:55">
      <c r="B186" s="6"/>
      <c r="C186" s="6"/>
      <c r="D186" s="12"/>
      <c r="E186" s="12"/>
      <c r="F186" s="12"/>
      <c r="G186" s="12"/>
      <c r="H186" s="12"/>
      <c r="I186" s="12"/>
      <c r="J186" s="12"/>
      <c r="K186" s="12"/>
      <c r="L186" s="63"/>
      <c r="M186" s="6"/>
      <c r="N186" s="6"/>
      <c r="O186" s="6"/>
      <c r="P186" s="63"/>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2:55">
      <c r="B187" s="6"/>
      <c r="C187" s="6"/>
      <c r="D187" s="12"/>
      <c r="E187" s="12"/>
      <c r="F187" s="12"/>
      <c r="G187" s="12"/>
      <c r="H187" s="12"/>
      <c r="I187" s="12"/>
      <c r="J187" s="12"/>
      <c r="K187" s="12"/>
      <c r="L187" s="63"/>
      <c r="M187" s="6"/>
      <c r="N187" s="6"/>
      <c r="O187" s="6"/>
      <c r="P187" s="63"/>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2:55">
      <c r="B188" s="6"/>
      <c r="C188" s="6"/>
      <c r="D188" s="12"/>
      <c r="E188" s="12"/>
      <c r="F188" s="12"/>
      <c r="G188" s="12"/>
      <c r="H188" s="12"/>
      <c r="I188" s="12"/>
      <c r="J188" s="12"/>
      <c r="K188" s="12"/>
      <c r="L188" s="63"/>
      <c r="M188" s="6"/>
      <c r="N188" s="6"/>
      <c r="O188" s="6"/>
      <c r="P188" s="63"/>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2:55">
      <c r="B189" s="6"/>
      <c r="C189" s="6"/>
      <c r="D189" s="12"/>
      <c r="E189" s="12"/>
      <c r="F189" s="12"/>
      <c r="G189" s="12"/>
      <c r="H189" s="12"/>
      <c r="I189" s="12"/>
      <c r="J189" s="12"/>
      <c r="K189" s="12"/>
      <c r="L189" s="63"/>
      <c r="M189" s="6"/>
      <c r="N189" s="6"/>
      <c r="O189" s="6"/>
      <c r="P189" s="63"/>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2:55">
      <c r="B190" s="6"/>
      <c r="C190" s="6"/>
      <c r="D190" s="12"/>
      <c r="E190" s="12"/>
      <c r="F190" s="12"/>
      <c r="G190" s="12"/>
      <c r="H190" s="12"/>
      <c r="I190" s="12"/>
      <c r="J190" s="12"/>
      <c r="K190" s="12"/>
      <c r="L190" s="63"/>
      <c r="M190" s="6"/>
      <c r="N190" s="6"/>
      <c r="O190" s="6"/>
      <c r="P190" s="63"/>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2:55">
      <c r="B191" s="6"/>
      <c r="C191" s="6"/>
      <c r="D191" s="12"/>
      <c r="E191" s="12"/>
      <c r="F191" s="12"/>
      <c r="G191" s="12"/>
      <c r="H191" s="12"/>
      <c r="I191" s="12"/>
      <c r="J191" s="12"/>
      <c r="K191" s="12"/>
      <c r="L191" s="63"/>
      <c r="M191" s="6"/>
      <c r="N191" s="6"/>
      <c r="O191" s="6"/>
      <c r="P191" s="63"/>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2:55">
      <c r="B192" s="6"/>
      <c r="C192" s="6"/>
      <c r="D192" s="12"/>
      <c r="E192" s="12"/>
      <c r="F192" s="12"/>
      <c r="G192" s="12"/>
      <c r="H192" s="12"/>
      <c r="I192" s="12"/>
      <c r="J192" s="12"/>
      <c r="K192" s="12"/>
      <c r="L192" s="63"/>
      <c r="M192" s="6"/>
      <c r="N192" s="6"/>
      <c r="O192" s="6"/>
      <c r="P192" s="63"/>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2:55">
      <c r="B193" s="6"/>
      <c r="C193" s="6"/>
      <c r="D193" s="12"/>
      <c r="E193" s="12"/>
      <c r="F193" s="12"/>
      <c r="G193" s="12"/>
      <c r="H193" s="12"/>
      <c r="I193" s="12"/>
      <c r="J193" s="12"/>
      <c r="K193" s="12"/>
      <c r="L193" s="63"/>
      <c r="M193" s="6"/>
      <c r="N193" s="6"/>
      <c r="O193" s="6"/>
      <c r="P193" s="63"/>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2:55">
      <c r="B194" s="6"/>
      <c r="C194" s="6"/>
      <c r="D194" s="12"/>
      <c r="E194" s="12"/>
      <c r="F194" s="12"/>
      <c r="G194" s="12"/>
      <c r="H194" s="12"/>
      <c r="I194" s="12"/>
      <c r="J194" s="12"/>
      <c r="K194" s="12"/>
      <c r="L194" s="63"/>
      <c r="M194" s="6"/>
      <c r="N194" s="6"/>
      <c r="O194" s="6"/>
      <c r="P194" s="63"/>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2:55">
      <c r="B195" s="6"/>
      <c r="C195" s="6"/>
      <c r="D195" s="12"/>
      <c r="E195" s="12"/>
      <c r="F195" s="12"/>
      <c r="G195" s="12"/>
      <c r="H195" s="12"/>
      <c r="I195" s="12"/>
      <c r="J195" s="12"/>
      <c r="K195" s="12"/>
      <c r="L195" s="63"/>
      <c r="M195" s="6"/>
      <c r="N195" s="6"/>
      <c r="O195" s="6"/>
      <c r="P195" s="63"/>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2:55">
      <c r="B196" s="6"/>
      <c r="C196" s="6"/>
      <c r="D196" s="12"/>
      <c r="E196" s="12"/>
      <c r="F196" s="12"/>
      <c r="G196" s="12"/>
      <c r="H196" s="12"/>
      <c r="I196" s="12"/>
      <c r="J196" s="12"/>
      <c r="K196" s="12"/>
      <c r="L196" s="63"/>
      <c r="M196" s="6"/>
      <c r="N196" s="6"/>
      <c r="O196" s="6"/>
      <c r="P196" s="63"/>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2:55">
      <c r="B197" s="6"/>
      <c r="C197" s="6"/>
      <c r="D197" s="12"/>
      <c r="E197" s="12"/>
      <c r="F197" s="12"/>
      <c r="G197" s="12"/>
      <c r="H197" s="12"/>
      <c r="I197" s="12"/>
      <c r="J197" s="12"/>
      <c r="K197" s="12"/>
      <c r="L197" s="63"/>
      <c r="M197" s="6"/>
      <c r="N197" s="6"/>
      <c r="O197" s="6"/>
      <c r="P197" s="63"/>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2:55">
      <c r="B198" s="6"/>
      <c r="C198" s="6"/>
      <c r="D198" s="12"/>
      <c r="E198" s="12"/>
      <c r="F198" s="12"/>
      <c r="G198" s="12"/>
      <c r="H198" s="12"/>
      <c r="I198" s="12"/>
      <c r="J198" s="12"/>
      <c r="K198" s="12"/>
      <c r="L198" s="63"/>
      <c r="M198" s="6"/>
      <c r="N198" s="6"/>
      <c r="O198" s="6"/>
      <c r="P198" s="63"/>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2:55">
      <c r="B199" s="6"/>
      <c r="C199" s="6"/>
      <c r="D199" s="12"/>
      <c r="E199" s="12"/>
      <c r="F199" s="12"/>
      <c r="G199" s="12"/>
      <c r="H199" s="12"/>
      <c r="I199" s="12"/>
      <c r="J199" s="12"/>
      <c r="K199" s="12"/>
      <c r="L199" s="63"/>
      <c r="M199" s="6"/>
      <c r="N199" s="6"/>
      <c r="O199" s="6"/>
      <c r="P199" s="63"/>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2:55">
      <c r="B200" s="6"/>
      <c r="C200" s="6"/>
      <c r="D200" s="12"/>
      <c r="E200" s="12"/>
      <c r="F200" s="12"/>
      <c r="G200" s="12"/>
      <c r="H200" s="12"/>
      <c r="I200" s="12"/>
      <c r="J200" s="12"/>
      <c r="K200" s="12"/>
      <c r="L200" s="63"/>
      <c r="M200" s="6"/>
      <c r="N200" s="6"/>
      <c r="O200" s="6"/>
      <c r="P200" s="63"/>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2:55">
      <c r="B201" s="6"/>
      <c r="C201" s="6"/>
      <c r="D201" s="12"/>
      <c r="E201" s="12"/>
      <c r="F201" s="12"/>
      <c r="G201" s="12"/>
      <c r="H201" s="12"/>
      <c r="I201" s="12"/>
      <c r="J201" s="12"/>
      <c r="K201" s="12"/>
      <c r="L201" s="63"/>
      <c r="M201" s="6"/>
      <c r="N201" s="6"/>
      <c r="O201" s="6"/>
      <c r="P201" s="63"/>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2:55">
      <c r="B202" s="6"/>
      <c r="C202" s="6"/>
      <c r="D202" s="12"/>
      <c r="E202" s="12"/>
      <c r="F202" s="12"/>
      <c r="G202" s="12"/>
      <c r="H202" s="12"/>
      <c r="I202" s="12"/>
      <c r="J202" s="12"/>
      <c r="K202" s="12"/>
      <c r="L202" s="63"/>
      <c r="M202" s="6"/>
      <c r="N202" s="6"/>
      <c r="O202" s="6"/>
      <c r="P202" s="63"/>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2:55">
      <c r="B203" s="6"/>
      <c r="C203" s="6"/>
      <c r="D203" s="12"/>
      <c r="E203" s="12"/>
      <c r="F203" s="12"/>
      <c r="G203" s="12"/>
      <c r="H203" s="12"/>
      <c r="I203" s="12"/>
      <c r="J203" s="12"/>
      <c r="K203" s="12"/>
      <c r="L203" s="63"/>
      <c r="M203" s="6"/>
      <c r="N203" s="6"/>
      <c r="O203" s="6"/>
      <c r="P203" s="63"/>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2:55">
      <c r="B204" s="6"/>
      <c r="C204" s="6"/>
      <c r="D204" s="12"/>
      <c r="E204" s="12"/>
      <c r="F204" s="12"/>
      <c r="G204" s="12"/>
      <c r="H204" s="12"/>
      <c r="I204" s="12"/>
      <c r="J204" s="12"/>
      <c r="K204" s="12"/>
      <c r="L204" s="63"/>
      <c r="M204" s="6"/>
      <c r="N204" s="6"/>
      <c r="O204" s="6"/>
      <c r="P204" s="63"/>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2:55">
      <c r="B205" s="6"/>
      <c r="C205" s="6"/>
      <c r="D205" s="12"/>
      <c r="E205" s="12"/>
      <c r="F205" s="12"/>
      <c r="G205" s="12"/>
      <c r="H205" s="12"/>
      <c r="I205" s="12"/>
      <c r="J205" s="12"/>
      <c r="K205" s="12"/>
      <c r="L205" s="63"/>
      <c r="M205" s="6"/>
      <c r="N205" s="6"/>
      <c r="O205" s="6"/>
      <c r="P205" s="63"/>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2:55">
      <c r="B206" s="6"/>
      <c r="C206" s="6"/>
      <c r="D206" s="12"/>
      <c r="E206" s="12"/>
      <c r="F206" s="12"/>
      <c r="G206" s="12"/>
      <c r="H206" s="12"/>
      <c r="I206" s="12"/>
      <c r="J206" s="12"/>
      <c r="K206" s="12"/>
      <c r="L206" s="63"/>
      <c r="M206" s="6"/>
      <c r="N206" s="6"/>
      <c r="O206" s="6"/>
      <c r="P206" s="63"/>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2:55">
      <c r="B207" s="6"/>
      <c r="C207" s="6"/>
      <c r="D207" s="12"/>
      <c r="E207" s="12"/>
      <c r="F207" s="12"/>
      <c r="G207" s="12"/>
      <c r="H207" s="12"/>
      <c r="I207" s="12"/>
      <c r="J207" s="12"/>
      <c r="K207" s="12"/>
      <c r="L207" s="63"/>
      <c r="M207" s="6"/>
      <c r="N207" s="6"/>
      <c r="O207" s="6"/>
      <c r="P207" s="63"/>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2:55">
      <c r="B208" s="6"/>
      <c r="C208" s="6"/>
      <c r="D208" s="12"/>
      <c r="E208" s="12"/>
      <c r="F208" s="12"/>
      <c r="G208" s="12"/>
      <c r="H208" s="12"/>
      <c r="I208" s="12"/>
      <c r="J208" s="12"/>
      <c r="K208" s="12"/>
      <c r="L208" s="63"/>
      <c r="M208" s="6"/>
      <c r="N208" s="6"/>
      <c r="O208" s="6"/>
      <c r="P208" s="63"/>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2:55">
      <c r="B209" s="6"/>
      <c r="C209" s="6"/>
      <c r="D209" s="12"/>
      <c r="E209" s="12"/>
      <c r="F209" s="12"/>
      <c r="G209" s="12"/>
      <c r="H209" s="12"/>
      <c r="I209" s="12"/>
      <c r="J209" s="12"/>
      <c r="K209" s="12"/>
      <c r="L209" s="63"/>
      <c r="M209" s="6"/>
      <c r="N209" s="6"/>
      <c r="O209" s="6"/>
      <c r="P209" s="63"/>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2:55">
      <c r="B210" s="6"/>
      <c r="C210" s="6"/>
      <c r="D210" s="12"/>
      <c r="E210" s="12"/>
      <c r="F210" s="12"/>
      <c r="G210" s="12"/>
      <c r="H210" s="12"/>
      <c r="I210" s="12"/>
      <c r="J210" s="12"/>
      <c r="K210" s="12"/>
      <c r="L210" s="63"/>
      <c r="M210" s="6"/>
      <c r="N210" s="6"/>
      <c r="O210" s="6"/>
      <c r="P210" s="63"/>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2:55">
      <c r="B211" s="6"/>
      <c r="C211" s="6"/>
      <c r="D211" s="12"/>
      <c r="E211" s="12"/>
      <c r="F211" s="12"/>
      <c r="G211" s="12"/>
      <c r="H211" s="12"/>
      <c r="I211" s="12"/>
      <c r="J211" s="12"/>
      <c r="K211" s="12"/>
      <c r="L211" s="63"/>
      <c r="M211" s="6"/>
      <c r="N211" s="6"/>
      <c r="O211" s="6"/>
      <c r="P211" s="63"/>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2:55">
      <c r="B212" s="6"/>
      <c r="C212" s="6"/>
      <c r="D212" s="12"/>
      <c r="E212" s="12"/>
      <c r="F212" s="12"/>
      <c r="G212" s="12"/>
      <c r="H212" s="12"/>
      <c r="I212" s="12"/>
      <c r="J212" s="12"/>
      <c r="K212" s="12"/>
      <c r="L212" s="63"/>
      <c r="M212" s="6"/>
      <c r="N212" s="6"/>
      <c r="O212" s="6"/>
      <c r="P212" s="63"/>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2:55">
      <c r="B213" s="6"/>
      <c r="C213" s="6"/>
      <c r="D213" s="12"/>
      <c r="E213" s="12"/>
      <c r="F213" s="12"/>
      <c r="G213" s="12"/>
      <c r="H213" s="12"/>
      <c r="I213" s="12"/>
      <c r="J213" s="12"/>
      <c r="K213" s="12"/>
      <c r="L213" s="63"/>
      <c r="M213" s="6"/>
      <c r="N213" s="6"/>
      <c r="O213" s="6"/>
      <c r="P213" s="63"/>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2:55">
      <c r="B214" s="6"/>
      <c r="C214" s="6"/>
      <c r="D214" s="12"/>
      <c r="E214" s="12"/>
      <c r="F214" s="12"/>
      <c r="G214" s="12"/>
      <c r="H214" s="12"/>
      <c r="I214" s="12"/>
      <c r="J214" s="12"/>
      <c r="K214" s="12"/>
      <c r="L214" s="63"/>
      <c r="M214" s="6"/>
      <c r="N214" s="6"/>
      <c r="O214" s="6"/>
      <c r="P214" s="63"/>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2:55">
      <c r="B215" s="6"/>
      <c r="C215" s="6"/>
      <c r="D215" s="12"/>
      <c r="E215" s="12"/>
      <c r="F215" s="12"/>
      <c r="G215" s="12"/>
      <c r="H215" s="12"/>
      <c r="I215" s="12"/>
      <c r="J215" s="12"/>
      <c r="K215" s="12"/>
      <c r="L215" s="63"/>
      <c r="M215" s="6"/>
      <c r="N215" s="6"/>
      <c r="O215" s="6"/>
      <c r="P215" s="63"/>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2:55">
      <c r="B216" s="6"/>
      <c r="C216" s="6"/>
      <c r="D216" s="12"/>
      <c r="E216" s="12"/>
      <c r="F216" s="12"/>
      <c r="G216" s="12"/>
      <c r="H216" s="12"/>
      <c r="I216" s="12"/>
      <c r="J216" s="12"/>
      <c r="K216" s="12"/>
      <c r="L216" s="63"/>
      <c r="M216" s="6"/>
      <c r="N216" s="6"/>
      <c r="O216" s="6"/>
      <c r="P216" s="63"/>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2:55">
      <c r="B217" s="6"/>
      <c r="C217" s="6"/>
      <c r="D217" s="12"/>
      <c r="E217" s="12"/>
      <c r="F217" s="12"/>
      <c r="G217" s="12"/>
      <c r="H217" s="12"/>
      <c r="I217" s="12"/>
      <c r="J217" s="12"/>
      <c r="K217" s="12"/>
      <c r="L217" s="63"/>
      <c r="M217" s="6"/>
      <c r="N217" s="6"/>
      <c r="O217" s="6"/>
      <c r="P217" s="63"/>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2:55">
      <c r="B218" s="6"/>
      <c r="C218" s="6"/>
      <c r="D218" s="12"/>
      <c r="E218" s="12"/>
      <c r="F218" s="12"/>
      <c r="G218" s="12"/>
      <c r="H218" s="12"/>
      <c r="I218" s="12"/>
      <c r="J218" s="12"/>
      <c r="K218" s="12"/>
      <c r="L218" s="63"/>
      <c r="M218" s="6"/>
      <c r="N218" s="6"/>
      <c r="O218" s="6"/>
      <c r="P218" s="63"/>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2:55">
      <c r="B219" s="6"/>
      <c r="C219" s="6"/>
      <c r="D219" s="12"/>
      <c r="E219" s="12"/>
      <c r="F219" s="12"/>
      <c r="G219" s="12"/>
      <c r="H219" s="12"/>
      <c r="I219" s="12"/>
      <c r="J219" s="12"/>
      <c r="K219" s="12"/>
      <c r="L219" s="63"/>
      <c r="M219" s="6"/>
      <c r="N219" s="6"/>
      <c r="O219" s="6"/>
      <c r="P219" s="63"/>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2:55">
      <c r="B220" s="6"/>
      <c r="C220" s="6"/>
      <c r="D220" s="12"/>
      <c r="E220" s="12"/>
      <c r="F220" s="12"/>
      <c r="G220" s="12"/>
      <c r="H220" s="12"/>
      <c r="I220" s="12"/>
      <c r="J220" s="12"/>
      <c r="K220" s="12"/>
      <c r="L220" s="63"/>
      <c r="M220" s="6"/>
      <c r="N220" s="6"/>
      <c r="O220" s="6"/>
      <c r="P220" s="63"/>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2:55">
      <c r="B221" s="6"/>
      <c r="C221" s="6"/>
      <c r="D221" s="12"/>
      <c r="E221" s="12"/>
      <c r="F221" s="12"/>
      <c r="G221" s="12"/>
      <c r="H221" s="12"/>
      <c r="I221" s="12"/>
      <c r="J221" s="12"/>
      <c r="K221" s="12"/>
      <c r="L221" s="63"/>
      <c r="M221" s="6"/>
      <c r="N221" s="6"/>
      <c r="O221" s="6"/>
      <c r="P221" s="63"/>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2:55">
      <c r="B222" s="6"/>
      <c r="C222" s="6"/>
      <c r="D222" s="12"/>
      <c r="E222" s="12"/>
      <c r="F222" s="12"/>
      <c r="G222" s="12"/>
      <c r="H222" s="12"/>
      <c r="I222" s="12"/>
      <c r="J222" s="12"/>
      <c r="K222" s="12"/>
      <c r="L222" s="63"/>
      <c r="M222" s="6"/>
      <c r="N222" s="6"/>
      <c r="O222" s="6"/>
      <c r="P222" s="63"/>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2:55">
      <c r="B223" s="6"/>
      <c r="C223" s="6"/>
      <c r="D223" s="12"/>
      <c r="E223" s="12"/>
      <c r="F223" s="12"/>
      <c r="G223" s="12"/>
      <c r="H223" s="12"/>
      <c r="I223" s="12"/>
      <c r="J223" s="12"/>
      <c r="K223" s="12"/>
      <c r="L223" s="63"/>
      <c r="M223" s="6"/>
      <c r="N223" s="6"/>
      <c r="O223" s="6"/>
      <c r="P223" s="63"/>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2:55">
      <c r="B224" s="6"/>
      <c r="C224" s="6"/>
      <c r="D224" s="12"/>
      <c r="E224" s="12"/>
      <c r="F224" s="12"/>
      <c r="G224" s="12"/>
      <c r="H224" s="12"/>
      <c r="I224" s="12"/>
      <c r="J224" s="12"/>
      <c r="K224" s="12"/>
      <c r="L224" s="63"/>
      <c r="M224" s="6"/>
      <c r="N224" s="6"/>
      <c r="O224" s="6"/>
      <c r="P224" s="63"/>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2:55">
      <c r="B225" s="6"/>
      <c r="C225" s="6"/>
      <c r="D225" s="12"/>
      <c r="E225" s="12"/>
      <c r="F225" s="12"/>
      <c r="G225" s="12"/>
      <c r="H225" s="12"/>
      <c r="I225" s="12"/>
      <c r="J225" s="12"/>
      <c r="K225" s="12"/>
      <c r="L225" s="63"/>
      <c r="M225" s="6"/>
      <c r="N225" s="6"/>
      <c r="O225" s="6"/>
      <c r="P225" s="63"/>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2:55">
      <c r="B226" s="6"/>
      <c r="C226" s="6"/>
      <c r="D226" s="12"/>
      <c r="E226" s="12"/>
      <c r="F226" s="12"/>
      <c r="G226" s="12"/>
      <c r="H226" s="12"/>
      <c r="I226" s="12"/>
      <c r="J226" s="12"/>
      <c r="K226" s="12"/>
      <c r="L226" s="63"/>
      <c r="M226" s="6"/>
      <c r="N226" s="6"/>
      <c r="O226" s="6"/>
      <c r="P226" s="63"/>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2:55">
      <c r="B227" s="6"/>
      <c r="C227" s="6"/>
      <c r="D227" s="12"/>
      <c r="E227" s="12"/>
      <c r="F227" s="12"/>
      <c r="G227" s="12"/>
      <c r="H227" s="12"/>
      <c r="I227" s="12"/>
      <c r="J227" s="12"/>
      <c r="K227" s="12"/>
      <c r="L227" s="63"/>
      <c r="M227" s="6"/>
      <c r="N227" s="6"/>
      <c r="O227" s="6"/>
      <c r="P227" s="63"/>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2:55">
      <c r="B228" s="6"/>
      <c r="C228" s="6"/>
      <c r="D228" s="12"/>
      <c r="E228" s="12"/>
      <c r="F228" s="12"/>
      <c r="G228" s="12"/>
      <c r="H228" s="12"/>
      <c r="I228" s="12"/>
      <c r="J228" s="12"/>
      <c r="K228" s="12"/>
      <c r="L228" s="63"/>
      <c r="M228" s="6"/>
      <c r="N228" s="6"/>
      <c r="O228" s="6"/>
      <c r="P228" s="63"/>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2:55">
      <c r="B229" s="6"/>
      <c r="C229" s="6"/>
      <c r="D229" s="12"/>
      <c r="E229" s="12"/>
      <c r="F229" s="12"/>
      <c r="G229" s="12"/>
      <c r="H229" s="12"/>
      <c r="I229" s="12"/>
      <c r="J229" s="12"/>
      <c r="K229" s="12"/>
      <c r="L229" s="63"/>
      <c r="M229" s="6"/>
      <c r="N229" s="6"/>
      <c r="O229" s="6"/>
      <c r="P229" s="63"/>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2:55">
      <c r="B230" s="6"/>
      <c r="C230" s="6"/>
      <c r="D230" s="12"/>
      <c r="E230" s="12"/>
      <c r="F230" s="12"/>
      <c r="G230" s="12"/>
      <c r="H230" s="12"/>
      <c r="I230" s="12"/>
      <c r="J230" s="12"/>
      <c r="K230" s="12"/>
      <c r="L230" s="63"/>
      <c r="M230" s="6"/>
      <c r="N230" s="6"/>
      <c r="O230" s="6"/>
      <c r="P230" s="63"/>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2:55">
      <c r="B231" s="6"/>
      <c r="C231" s="6"/>
      <c r="D231" s="12"/>
      <c r="E231" s="12"/>
      <c r="F231" s="12"/>
      <c r="G231" s="12"/>
      <c r="H231" s="12"/>
      <c r="I231" s="12"/>
      <c r="J231" s="12"/>
      <c r="K231" s="12"/>
      <c r="L231" s="63"/>
      <c r="M231" s="6"/>
      <c r="N231" s="6"/>
      <c r="O231" s="6"/>
      <c r="P231" s="63"/>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2:55">
      <c r="B232" s="6"/>
      <c r="C232" s="6"/>
      <c r="D232" s="12"/>
      <c r="E232" s="12"/>
      <c r="F232" s="12"/>
      <c r="G232" s="12"/>
      <c r="H232" s="12"/>
      <c r="I232" s="12"/>
      <c r="J232" s="12"/>
      <c r="K232" s="12"/>
      <c r="L232" s="63"/>
      <c r="M232" s="6"/>
      <c r="N232" s="6"/>
      <c r="O232" s="6"/>
      <c r="P232" s="63"/>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spans="2:55">
      <c r="B233" s="6"/>
      <c r="C233" s="6"/>
      <c r="D233" s="12"/>
      <c r="E233" s="12"/>
      <c r="F233" s="12"/>
      <c r="G233" s="12"/>
      <c r="H233" s="12"/>
      <c r="I233" s="12"/>
      <c r="J233" s="12"/>
      <c r="K233" s="12"/>
      <c r="L233" s="63"/>
      <c r="M233" s="6"/>
      <c r="N233" s="6"/>
      <c r="O233" s="6"/>
      <c r="P233" s="63"/>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spans="2:55">
      <c r="B234" s="6"/>
      <c r="C234" s="6"/>
      <c r="D234" s="12"/>
      <c r="E234" s="12"/>
      <c r="F234" s="12"/>
      <c r="G234" s="12"/>
      <c r="H234" s="12"/>
      <c r="I234" s="12"/>
      <c r="J234" s="12"/>
      <c r="K234" s="12"/>
      <c r="L234" s="63"/>
      <c r="M234" s="6"/>
      <c r="N234" s="6"/>
      <c r="O234" s="6"/>
      <c r="P234" s="63"/>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spans="2:55">
      <c r="B235" s="6"/>
      <c r="C235" s="6"/>
      <c r="D235" s="12"/>
      <c r="E235" s="12"/>
      <c r="F235" s="12"/>
      <c r="G235" s="12"/>
      <c r="H235" s="12"/>
      <c r="I235" s="12"/>
      <c r="J235" s="12"/>
      <c r="K235" s="12"/>
      <c r="L235" s="63"/>
      <c r="M235" s="6"/>
      <c r="N235" s="6"/>
      <c r="O235" s="6"/>
      <c r="P235" s="63"/>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spans="2:55">
      <c r="B236" s="6"/>
      <c r="C236" s="6"/>
      <c r="D236" s="12"/>
      <c r="E236" s="12"/>
      <c r="F236" s="12"/>
      <c r="G236" s="12"/>
      <c r="H236" s="12"/>
      <c r="I236" s="12"/>
      <c r="J236" s="12"/>
      <c r="K236" s="12"/>
      <c r="L236" s="63"/>
      <c r="M236" s="6"/>
      <c r="N236" s="6"/>
      <c r="O236" s="6"/>
      <c r="P236" s="63"/>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2:55">
      <c r="B237" s="6"/>
      <c r="C237" s="6"/>
      <c r="D237" s="12"/>
      <c r="E237" s="12"/>
      <c r="F237" s="12"/>
      <c r="G237" s="12"/>
      <c r="H237" s="12"/>
      <c r="I237" s="12"/>
      <c r="J237" s="12"/>
      <c r="K237" s="12"/>
      <c r="L237" s="63"/>
      <c r="M237" s="6"/>
      <c r="N237" s="6"/>
      <c r="O237" s="6"/>
      <c r="P237" s="63"/>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2:55">
      <c r="B238" s="6"/>
      <c r="C238" s="6"/>
      <c r="D238" s="12"/>
      <c r="E238" s="12"/>
      <c r="F238" s="12"/>
      <c r="G238" s="12"/>
      <c r="H238" s="12"/>
      <c r="I238" s="12"/>
      <c r="J238" s="12"/>
      <c r="K238" s="12"/>
      <c r="L238" s="63"/>
      <c r="M238" s="6"/>
      <c r="N238" s="6"/>
      <c r="O238" s="6"/>
      <c r="P238" s="63"/>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2:55">
      <c r="B239" s="6"/>
      <c r="C239" s="6"/>
      <c r="D239" s="12"/>
      <c r="E239" s="12"/>
      <c r="F239" s="12"/>
      <c r="G239" s="12"/>
      <c r="H239" s="12"/>
      <c r="I239" s="12"/>
      <c r="J239" s="12"/>
      <c r="K239" s="12"/>
      <c r="L239" s="63"/>
      <c r="M239" s="6"/>
      <c r="N239" s="6"/>
      <c r="O239" s="6"/>
      <c r="P239" s="63"/>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2:55">
      <c r="E240" s="12"/>
      <c r="G240" s="12"/>
      <c r="H240" s="12"/>
      <c r="I240" s="12"/>
      <c r="J240" s="12"/>
      <c r="K240" s="12"/>
      <c r="L240" s="63"/>
      <c r="M240" s="6"/>
      <c r="N240" s="6"/>
      <c r="O240" s="6"/>
      <c r="P240" s="63"/>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7:55">
      <c r="G241" s="12"/>
      <c r="H241" s="12"/>
      <c r="I241" s="12"/>
      <c r="J241" s="12"/>
      <c r="K241" s="12"/>
      <c r="L241" s="63"/>
      <c r="M241" s="6"/>
      <c r="N241" s="6"/>
      <c r="O241" s="6"/>
      <c r="P241" s="63"/>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7:55">
      <c r="G242" s="12"/>
      <c r="H242" s="12"/>
      <c r="I242" s="12"/>
      <c r="J242" s="12"/>
      <c r="K242" s="12"/>
      <c r="L242" s="63"/>
      <c r="M242" s="6"/>
      <c r="N242" s="6"/>
      <c r="O242" s="6"/>
      <c r="P242" s="63"/>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7:55">
      <c r="G243" s="12"/>
      <c r="H243" s="12"/>
      <c r="I243" s="12"/>
      <c r="J243" s="12"/>
      <c r="K243" s="12"/>
      <c r="L243" s="63"/>
      <c r="M243" s="6"/>
      <c r="N243" s="6"/>
      <c r="O243" s="6"/>
      <c r="P243" s="63"/>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7:55">
      <c r="G244" s="12"/>
      <c r="H244" s="12"/>
      <c r="I244" s="12"/>
      <c r="J244" s="12"/>
      <c r="K244" s="12"/>
      <c r="L244" s="63"/>
      <c r="M244" s="6"/>
      <c r="N244" s="6"/>
      <c r="O244" s="6"/>
      <c r="P244" s="63"/>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7:55">
      <c r="G245" s="12"/>
      <c r="H245" s="12"/>
      <c r="I245" s="12"/>
      <c r="J245" s="12"/>
      <c r="K245" s="12"/>
      <c r="L245" s="63"/>
      <c r="M245" s="6"/>
      <c r="N245" s="6"/>
      <c r="O245" s="6"/>
      <c r="P245" s="63"/>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spans="7:55">
      <c r="H246" s="12"/>
      <c r="I246" s="12"/>
      <c r="J246" s="12"/>
      <c r="K246" s="12"/>
      <c r="L246" s="63"/>
      <c r="M246" s="6"/>
      <c r="N246" s="6"/>
      <c r="O246" s="6"/>
      <c r="P246" s="63"/>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7:55">
      <c r="H247" s="12"/>
      <c r="I247" s="12"/>
      <c r="J247" s="12"/>
      <c r="K247" s="12"/>
      <c r="L247" s="63"/>
      <c r="M247" s="6"/>
      <c r="N247" s="6"/>
      <c r="O247" s="6"/>
      <c r="P247" s="63"/>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7:55">
      <c r="H248" s="12"/>
      <c r="I248" s="12"/>
      <c r="J248" s="12"/>
      <c r="K248" s="12"/>
      <c r="L248" s="63"/>
      <c r="M248" s="6"/>
      <c r="N248" s="6"/>
      <c r="O248" s="6"/>
      <c r="P248" s="63"/>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7:55">
      <c r="H249" s="12"/>
      <c r="I249" s="12"/>
      <c r="J249" s="12"/>
      <c r="K249" s="12"/>
      <c r="L249" s="63"/>
      <c r="M249" s="6"/>
      <c r="N249" s="6"/>
      <c r="O249" s="6"/>
      <c r="P249" s="63"/>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7:55">
      <c r="H250" s="12"/>
      <c r="I250" s="12"/>
      <c r="J250" s="12"/>
      <c r="K250" s="12"/>
      <c r="L250" s="63"/>
      <c r="M250" s="6"/>
      <c r="N250" s="6"/>
      <c r="O250" s="6"/>
      <c r="P250" s="63"/>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7:55">
      <c r="H251" s="12"/>
      <c r="I251" s="12"/>
      <c r="J251" s="12"/>
      <c r="K251" s="12"/>
      <c r="L251" s="63"/>
      <c r="M251" s="6"/>
      <c r="N251" s="6"/>
      <c r="O251" s="6"/>
      <c r="P251" s="63"/>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spans="7:55">
      <c r="H252" s="12"/>
      <c r="I252" s="12"/>
      <c r="J252" s="12"/>
      <c r="K252" s="12"/>
      <c r="L252" s="63"/>
      <c r="M252" s="6"/>
      <c r="N252" s="6"/>
      <c r="O252" s="6"/>
      <c r="P252" s="63"/>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7:55">
      <c r="H253" s="12"/>
      <c r="I253" s="12"/>
      <c r="J253" s="12"/>
      <c r="K253" s="12"/>
      <c r="L253" s="63"/>
      <c r="M253" s="6"/>
      <c r="N253" s="6"/>
      <c r="O253" s="6"/>
      <c r="P253" s="63"/>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spans="7:55">
      <c r="H254" s="12"/>
      <c r="I254" s="12"/>
      <c r="J254" s="12"/>
      <c r="K254" s="12"/>
      <c r="L254" s="63"/>
      <c r="M254" s="6"/>
      <c r="N254" s="6"/>
      <c r="O254" s="6"/>
      <c r="P254" s="63"/>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spans="7:55">
      <c r="H255" s="12"/>
      <c r="I255" s="12"/>
      <c r="J255" s="12"/>
      <c r="K255" s="12"/>
      <c r="L255" s="63"/>
      <c r="M255" s="6"/>
      <c r="N255" s="6"/>
      <c r="O255" s="6"/>
      <c r="P255" s="63"/>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spans="7:55">
      <c r="H256" s="12"/>
      <c r="I256" s="12"/>
      <c r="J256" s="12"/>
      <c r="K256" s="12"/>
      <c r="L256" s="63"/>
      <c r="M256" s="6"/>
      <c r="N256" s="6"/>
      <c r="O256" s="6"/>
      <c r="P256" s="63"/>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spans="12:55">
      <c r="L257" s="63"/>
      <c r="M257" s="6"/>
      <c r="N257" s="6"/>
      <c r="O257" s="6"/>
      <c r="P257" s="63"/>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spans="12:55">
      <c r="L258" s="63"/>
      <c r="M258" s="6"/>
      <c r="N258" s="6"/>
      <c r="O258" s="6"/>
      <c r="P258" s="63"/>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spans="12:55">
      <c r="L259" s="63"/>
      <c r="M259" s="6"/>
      <c r="N259" s="6"/>
      <c r="O259" s="6"/>
      <c r="P259" s="63"/>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spans="12:55">
      <c r="L260" s="63"/>
      <c r="M260" s="6"/>
      <c r="N260" s="6"/>
      <c r="O260" s="6"/>
      <c r="P260" s="63"/>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spans="12:55">
      <c r="L261" s="63"/>
      <c r="M261" s="6"/>
      <c r="N261" s="6"/>
      <c r="O261" s="6"/>
      <c r="P261" s="63"/>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spans="12:55">
      <c r="L262" s="63"/>
      <c r="M262" s="6"/>
      <c r="N262" s="6"/>
      <c r="O262" s="6"/>
      <c r="P262" s="63"/>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spans="12:55">
      <c r="M263" s="6"/>
      <c r="O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sheetData>
  <mergeCells count="9">
    <mergeCell ref="B3:D3"/>
    <mergeCell ref="E15:E17"/>
    <mergeCell ref="B1:K1"/>
    <mergeCell ref="E5:E7"/>
    <mergeCell ref="E8:E10"/>
    <mergeCell ref="E12:E14"/>
    <mergeCell ref="B5:B17"/>
    <mergeCell ref="F3:K3"/>
    <mergeCell ref="F5:F17"/>
  </mergeCells>
  <pageMargins left="0.7" right="0.7" top="0.75" bottom="0.75" header="0.3" footer="0.3"/>
  <pageSetup scale="16" orientation="portrait" r:id="rId1"/>
  <rowBreaks count="1" manualBreakCount="1">
    <brk id="55"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8"/>
  <sheetViews>
    <sheetView view="pageBreakPreview" zoomScaleNormal="100" zoomScaleSheetLayoutView="100" workbookViewId="0">
      <selection activeCell="K12" sqref="K12"/>
    </sheetView>
  </sheetViews>
  <sheetFormatPr baseColWidth="10" defaultRowHeight="16.5"/>
  <cols>
    <col min="1" max="1" width="3.5703125" style="4" customWidth="1"/>
    <col min="2" max="2" width="14.28515625" style="4" customWidth="1"/>
    <col min="3" max="3" width="11.5703125" style="4" customWidth="1"/>
    <col min="4" max="4" width="16.28515625" style="4" customWidth="1"/>
    <col min="5" max="6" width="17.140625" style="4" customWidth="1"/>
    <col min="7" max="7" width="15.140625" style="4" bestFit="1" customWidth="1"/>
    <col min="8" max="8" width="15.140625" style="4" customWidth="1"/>
    <col min="9" max="9" width="4" style="4" customWidth="1"/>
    <col min="10" max="10" width="22.28515625" style="4" bestFit="1" customWidth="1"/>
    <col min="11" max="16384" width="11.42578125" style="4"/>
  </cols>
  <sheetData>
    <row r="1" spans="1:10" ht="26.25" customHeight="1">
      <c r="A1" s="64"/>
      <c r="B1" s="263" t="s">
        <v>59</v>
      </c>
      <c r="C1" s="263"/>
      <c r="D1" s="263"/>
      <c r="E1" s="263"/>
      <c r="F1" s="263"/>
      <c r="G1" s="263"/>
      <c r="H1" s="263"/>
      <c r="I1" s="46"/>
      <c r="J1" s="46"/>
    </row>
    <row r="2" spans="1:10" ht="21.75" customHeight="1">
      <c r="A2" s="64"/>
      <c r="B2" s="264" t="s">
        <v>55</v>
      </c>
      <c r="C2" s="264" t="s">
        <v>56</v>
      </c>
      <c r="D2" s="264" t="s">
        <v>128</v>
      </c>
      <c r="E2" s="264"/>
      <c r="F2" s="264"/>
      <c r="G2" s="264"/>
      <c r="H2" s="264"/>
      <c r="I2" s="46"/>
      <c r="J2" s="46"/>
    </row>
    <row r="3" spans="1:10">
      <c r="A3" s="64"/>
      <c r="B3" s="264"/>
      <c r="C3" s="265"/>
      <c r="D3" s="262" t="s">
        <v>60</v>
      </c>
      <c r="E3" s="262" t="s">
        <v>61</v>
      </c>
      <c r="F3" s="262" t="s">
        <v>62</v>
      </c>
      <c r="G3" s="262"/>
      <c r="H3" s="262"/>
      <c r="I3" s="46"/>
      <c r="J3" s="46"/>
    </row>
    <row r="4" spans="1:10">
      <c r="A4" s="64"/>
      <c r="B4" s="264"/>
      <c r="C4" s="265"/>
      <c r="D4" s="262"/>
      <c r="E4" s="262"/>
      <c r="F4" s="123" t="s">
        <v>123</v>
      </c>
      <c r="G4" s="124" t="s">
        <v>124</v>
      </c>
      <c r="H4" s="124" t="s">
        <v>54</v>
      </c>
      <c r="I4" s="46"/>
      <c r="J4" s="46"/>
    </row>
    <row r="5" spans="1:10">
      <c r="A5" s="64"/>
      <c r="B5" s="264">
        <v>2021</v>
      </c>
      <c r="C5" s="71" t="s">
        <v>0</v>
      </c>
      <c r="D5" s="141">
        <v>0</v>
      </c>
      <c r="E5" s="73">
        <v>45</v>
      </c>
      <c r="F5" s="141">
        <v>1060</v>
      </c>
      <c r="G5" s="142">
        <v>110</v>
      </c>
      <c r="H5" s="142">
        <f>F5+G5</f>
        <v>1170</v>
      </c>
      <c r="I5" s="46"/>
      <c r="J5" s="46"/>
    </row>
    <row r="6" spans="1:10">
      <c r="A6" s="64"/>
      <c r="B6" s="264"/>
      <c r="C6" s="71" t="s">
        <v>1</v>
      </c>
      <c r="D6" s="141">
        <v>0</v>
      </c>
      <c r="E6" s="73">
        <v>45</v>
      </c>
      <c r="F6" s="141">
        <v>810</v>
      </c>
      <c r="G6" s="142">
        <v>300</v>
      </c>
      <c r="H6" s="142">
        <f t="shared" ref="H6:H16" si="0">F6+G6</f>
        <v>1110</v>
      </c>
      <c r="I6" s="46"/>
      <c r="J6" s="46"/>
    </row>
    <row r="7" spans="1:10">
      <c r="A7" s="64"/>
      <c r="B7" s="264"/>
      <c r="C7" s="71" t="s">
        <v>2</v>
      </c>
      <c r="D7" s="141">
        <v>0</v>
      </c>
      <c r="E7" s="73">
        <v>45</v>
      </c>
      <c r="F7" s="141">
        <v>1610</v>
      </c>
      <c r="G7" s="142">
        <v>370</v>
      </c>
      <c r="H7" s="142">
        <f t="shared" si="0"/>
        <v>1980</v>
      </c>
      <c r="I7" s="46"/>
      <c r="J7" s="46"/>
    </row>
    <row r="8" spans="1:10">
      <c r="A8" s="64"/>
      <c r="B8" s="264"/>
      <c r="C8" s="71" t="s">
        <v>3</v>
      </c>
      <c r="D8" s="141">
        <v>0</v>
      </c>
      <c r="E8" s="73">
        <v>45</v>
      </c>
      <c r="F8" s="141">
        <v>949</v>
      </c>
      <c r="G8" s="142">
        <v>135</v>
      </c>
      <c r="H8" s="142">
        <f t="shared" si="0"/>
        <v>1084</v>
      </c>
      <c r="I8" s="46"/>
      <c r="J8" s="46"/>
    </row>
    <row r="9" spans="1:10">
      <c r="A9" s="64"/>
      <c r="B9" s="264"/>
      <c r="C9" s="71" t="s">
        <v>4</v>
      </c>
      <c r="D9" s="141">
        <v>0</v>
      </c>
      <c r="E9" s="73">
        <v>45</v>
      </c>
      <c r="F9" s="141">
        <v>944</v>
      </c>
      <c r="G9" s="142">
        <v>279</v>
      </c>
      <c r="H9" s="142">
        <f t="shared" si="0"/>
        <v>1223</v>
      </c>
      <c r="I9" s="46"/>
      <c r="J9" s="46"/>
    </row>
    <row r="10" spans="1:10">
      <c r="A10" s="64"/>
      <c r="B10" s="264"/>
      <c r="C10" s="71" t="s">
        <v>5</v>
      </c>
      <c r="D10" s="141">
        <v>110</v>
      </c>
      <c r="E10" s="73">
        <v>45</v>
      </c>
      <c r="F10" s="141">
        <v>776</v>
      </c>
      <c r="G10" s="142">
        <v>276</v>
      </c>
      <c r="H10" s="142">
        <f t="shared" si="0"/>
        <v>1052</v>
      </c>
      <c r="I10" s="46"/>
      <c r="J10" s="46"/>
    </row>
    <row r="11" spans="1:10">
      <c r="A11" s="64"/>
      <c r="B11" s="264"/>
      <c r="C11" s="71" t="s">
        <v>103</v>
      </c>
      <c r="D11" s="141">
        <v>0</v>
      </c>
      <c r="E11" s="73">
        <v>45</v>
      </c>
      <c r="F11" s="141">
        <v>974</v>
      </c>
      <c r="G11" s="142">
        <v>263</v>
      </c>
      <c r="H11" s="142">
        <f t="shared" si="0"/>
        <v>1237</v>
      </c>
      <c r="I11" s="46"/>
      <c r="J11" s="46"/>
    </row>
    <row r="12" spans="1:10">
      <c r="A12" s="64"/>
      <c r="B12" s="264"/>
      <c r="C12" s="71" t="s">
        <v>104</v>
      </c>
      <c r="D12" s="141">
        <v>150</v>
      </c>
      <c r="E12" s="73">
        <v>45</v>
      </c>
      <c r="F12" s="141">
        <v>1492</v>
      </c>
      <c r="G12" s="142">
        <v>206</v>
      </c>
      <c r="H12" s="142">
        <f t="shared" si="0"/>
        <v>1698</v>
      </c>
      <c r="I12" s="46"/>
      <c r="J12" s="46"/>
    </row>
    <row r="13" spans="1:10">
      <c r="A13" s="64"/>
      <c r="B13" s="264"/>
      <c r="C13" s="71" t="s">
        <v>105</v>
      </c>
      <c r="D13" s="141"/>
      <c r="E13" s="73"/>
      <c r="F13" s="141"/>
      <c r="G13" s="142"/>
      <c r="H13" s="142">
        <f t="shared" si="0"/>
        <v>0</v>
      </c>
      <c r="I13" s="46"/>
      <c r="J13" s="46"/>
    </row>
    <row r="14" spans="1:10">
      <c r="A14" s="64"/>
      <c r="B14" s="264"/>
      <c r="C14" s="71" t="s">
        <v>106</v>
      </c>
      <c r="D14" s="141"/>
      <c r="E14" s="73"/>
      <c r="F14" s="141"/>
      <c r="G14" s="142"/>
      <c r="H14" s="142">
        <f t="shared" si="0"/>
        <v>0</v>
      </c>
      <c r="I14" s="46"/>
      <c r="J14" s="46"/>
    </row>
    <row r="15" spans="1:10">
      <c r="A15" s="64"/>
      <c r="B15" s="264"/>
      <c r="C15" s="71" t="s">
        <v>107</v>
      </c>
      <c r="D15" s="141"/>
      <c r="E15" s="73"/>
      <c r="F15" s="142"/>
      <c r="G15" s="142"/>
      <c r="H15" s="142">
        <f t="shared" si="0"/>
        <v>0</v>
      </c>
      <c r="I15" s="46"/>
      <c r="J15" s="46"/>
    </row>
    <row r="16" spans="1:10">
      <c r="A16" s="64"/>
      <c r="B16" s="264"/>
      <c r="C16" s="71" t="s">
        <v>108</v>
      </c>
      <c r="D16" s="141"/>
      <c r="E16" s="141"/>
      <c r="F16" s="141"/>
      <c r="G16" s="142"/>
      <c r="H16" s="142">
        <f t="shared" si="0"/>
        <v>0</v>
      </c>
      <c r="I16" s="46"/>
      <c r="J16" s="46"/>
    </row>
    <row r="17" spans="1:10">
      <c r="A17" s="64"/>
      <c r="B17" s="264"/>
      <c r="C17" s="122" t="s">
        <v>54</v>
      </c>
      <c r="D17" s="204">
        <f>SUM(D5:D16)</f>
        <v>260</v>
      </c>
      <c r="E17" s="133">
        <f t="shared" ref="E17:H17" si="1">SUM(E5:E16)</f>
        <v>360</v>
      </c>
      <c r="F17" s="133">
        <f t="shared" si="1"/>
        <v>8615</v>
      </c>
      <c r="G17" s="133">
        <f t="shared" si="1"/>
        <v>1939</v>
      </c>
      <c r="H17" s="133">
        <f t="shared" si="1"/>
        <v>10554</v>
      </c>
      <c r="I17" s="46"/>
      <c r="J17" s="46"/>
    </row>
    <row r="18" spans="1:10" ht="11.25" customHeight="1">
      <c r="A18" s="64"/>
      <c r="B18" s="74"/>
      <c r="C18" s="70"/>
      <c r="D18" s="70"/>
      <c r="E18" s="70"/>
      <c r="F18" s="70"/>
      <c r="G18" s="70"/>
      <c r="H18" s="70"/>
      <c r="I18" s="46"/>
      <c r="J18" s="46"/>
    </row>
  </sheetData>
  <mergeCells count="8">
    <mergeCell ref="F3:H3"/>
    <mergeCell ref="B1:H1"/>
    <mergeCell ref="D2:H2"/>
    <mergeCell ref="B5:B17"/>
    <mergeCell ref="B2:B4"/>
    <mergeCell ref="D3:D4"/>
    <mergeCell ref="C2:C4"/>
    <mergeCell ref="E3:E4"/>
  </mergeCells>
  <pageMargins left="0.7" right="0.7" top="0.75" bottom="0.75" header="0.3" footer="0.3"/>
  <pageSetup scale="3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BB262"/>
  <sheetViews>
    <sheetView view="pageBreakPreview" zoomScaleNormal="85" zoomScaleSheetLayoutView="100" workbookViewId="0">
      <selection activeCell="I7" sqref="I7"/>
    </sheetView>
  </sheetViews>
  <sheetFormatPr baseColWidth="10" defaultRowHeight="16.5"/>
  <cols>
    <col min="1" max="1" width="3.140625" style="4" customWidth="1"/>
    <col min="2" max="2" width="11.5703125" style="4" bestFit="1" customWidth="1"/>
    <col min="3" max="3" width="13.5703125" style="4" customWidth="1"/>
    <col min="4" max="4" width="20.42578125" style="10" customWidth="1"/>
    <col min="5" max="5" width="25.7109375" style="10" customWidth="1"/>
    <col min="6" max="6" width="5.28515625" style="10" customWidth="1"/>
    <col min="7" max="7" width="18.28515625" style="10" customWidth="1"/>
    <col min="8" max="8" width="13.5703125" style="10" customWidth="1"/>
    <col min="9" max="9" width="18.5703125" style="10" customWidth="1"/>
    <col min="10" max="10" width="25.7109375" style="10" customWidth="1"/>
    <col min="11" max="11" width="4" style="4" customWidth="1"/>
    <col min="12" max="12" width="12.42578125" style="4" customWidth="1"/>
    <col min="13" max="13" width="13.140625" style="4" customWidth="1"/>
    <col min="14" max="14" width="18.85546875" style="4" customWidth="1"/>
    <col min="15" max="16" width="4" style="4" customWidth="1"/>
    <col min="17" max="17" width="15.5703125" style="4" customWidth="1"/>
    <col min="18" max="18" width="17.140625" style="4" customWidth="1"/>
    <col min="19" max="19" width="18.28515625" style="4" bestFit="1" customWidth="1"/>
    <col min="20" max="20" width="3.5703125" style="4" customWidth="1"/>
    <col min="21" max="21" width="18.85546875" style="4" customWidth="1"/>
    <col min="22" max="22" width="15.28515625" style="4" customWidth="1"/>
    <col min="23" max="23" width="29.140625" style="4" customWidth="1"/>
    <col min="24" max="24" width="15" style="4" customWidth="1"/>
    <col min="25" max="25" width="19.85546875" style="4" customWidth="1"/>
    <col min="26" max="26" width="18.42578125" style="4" customWidth="1"/>
    <col min="27" max="27" width="30.5703125" style="4" customWidth="1"/>
    <col min="28" max="28" width="11.42578125" style="4"/>
    <col min="29" max="29" width="24" style="4" customWidth="1"/>
    <col min="30" max="30" width="17.28515625" style="4" customWidth="1"/>
    <col min="31" max="31" width="23.7109375" style="4" customWidth="1"/>
    <col min="32" max="32" width="11.42578125" style="4"/>
    <col min="33" max="33" width="19.140625" style="4" customWidth="1"/>
    <col min="34" max="34" width="17.42578125" style="4" customWidth="1"/>
    <col min="35" max="35" width="21.42578125" style="4" customWidth="1"/>
    <col min="36" max="36" width="11.42578125" style="4"/>
    <col min="37" max="37" width="19.28515625" style="4" customWidth="1"/>
    <col min="38" max="16384" width="11.42578125" style="4"/>
  </cols>
  <sheetData>
    <row r="1" spans="1:35" ht="27.75" customHeight="1">
      <c r="A1" s="63"/>
      <c r="B1" s="267" t="s">
        <v>139</v>
      </c>
      <c r="C1" s="267"/>
      <c r="D1" s="267"/>
      <c r="E1" s="267"/>
      <c r="F1" s="267"/>
      <c r="G1" s="267"/>
      <c r="H1" s="267"/>
      <c r="I1" s="267"/>
      <c r="J1" s="267"/>
      <c r="K1" s="45"/>
      <c r="L1" s="63"/>
      <c r="M1" s="63"/>
      <c r="N1" s="63"/>
      <c r="O1" s="45"/>
      <c r="P1" s="63"/>
      <c r="Q1" s="63"/>
      <c r="R1" s="63"/>
      <c r="S1" s="63"/>
      <c r="T1" s="63"/>
      <c r="U1" s="63"/>
      <c r="V1" s="63"/>
      <c r="W1" s="63"/>
      <c r="X1" s="63"/>
      <c r="Y1" s="63"/>
      <c r="Z1" s="63"/>
      <c r="AA1" s="63"/>
      <c r="AB1" s="63"/>
      <c r="AC1" s="63"/>
      <c r="AD1" s="63"/>
      <c r="AE1" s="63"/>
      <c r="AF1" s="63"/>
      <c r="AG1" s="63"/>
      <c r="AH1" s="63"/>
      <c r="AI1" s="63"/>
    </row>
    <row r="2" spans="1:35" ht="7.5" customHeight="1">
      <c r="A2" s="63"/>
      <c r="B2" s="138"/>
      <c r="C2" s="138"/>
      <c r="D2" s="138"/>
      <c r="E2" s="138"/>
      <c r="F2" s="138"/>
      <c r="G2" s="63"/>
      <c r="H2" s="63"/>
      <c r="I2" s="63"/>
      <c r="J2" s="63"/>
      <c r="K2" s="63"/>
      <c r="L2" s="63"/>
      <c r="M2" s="63"/>
      <c r="N2" s="63"/>
      <c r="O2" s="63"/>
    </row>
    <row r="3" spans="1:35" ht="23.25" customHeight="1">
      <c r="A3" s="63"/>
      <c r="B3" s="268" t="s">
        <v>93</v>
      </c>
      <c r="C3" s="268"/>
      <c r="D3" s="268"/>
      <c r="E3" s="268"/>
      <c r="F3" s="63"/>
      <c r="G3" s="269" t="s">
        <v>125</v>
      </c>
      <c r="H3" s="269"/>
      <c r="I3" s="269"/>
      <c r="J3" s="269"/>
      <c r="K3" s="63"/>
      <c r="L3" s="63"/>
      <c r="M3" s="63"/>
      <c r="N3" s="63"/>
      <c r="O3" s="63"/>
    </row>
    <row r="4" spans="1:35">
      <c r="A4" s="63"/>
      <c r="B4" s="95" t="s">
        <v>131</v>
      </c>
      <c r="C4" s="139" t="s">
        <v>130</v>
      </c>
      <c r="D4" s="95" t="s">
        <v>133</v>
      </c>
      <c r="E4" s="139" t="s">
        <v>132</v>
      </c>
      <c r="F4" s="120"/>
      <c r="G4" s="98" t="s">
        <v>131</v>
      </c>
      <c r="H4" s="144" t="s">
        <v>130</v>
      </c>
      <c r="I4" s="143" t="s">
        <v>137</v>
      </c>
      <c r="J4" s="139" t="s">
        <v>132</v>
      </c>
      <c r="K4" s="63"/>
      <c r="L4" s="63"/>
      <c r="M4" s="63"/>
      <c r="N4" s="63"/>
      <c r="O4" s="63"/>
    </row>
    <row r="5" spans="1:35">
      <c r="A5" s="63"/>
      <c r="B5" s="260">
        <v>2020</v>
      </c>
      <c r="C5" s="65" t="s">
        <v>58</v>
      </c>
      <c r="D5" s="114">
        <f>ENERGÍA!D5*$E$11</f>
        <v>20924.32</v>
      </c>
      <c r="E5" s="266" t="s">
        <v>127</v>
      </c>
      <c r="F5" s="258"/>
      <c r="G5" s="260">
        <v>2020</v>
      </c>
      <c r="H5" s="65" t="s">
        <v>58</v>
      </c>
      <c r="I5" s="117">
        <f>ENERGÍA!K5*$J$11</f>
        <v>593337.44000000006</v>
      </c>
      <c r="J5" s="272" t="s">
        <v>126</v>
      </c>
      <c r="K5" s="63"/>
      <c r="L5" s="63"/>
      <c r="M5" s="63"/>
      <c r="N5" s="63"/>
      <c r="O5" s="63"/>
    </row>
    <row r="6" spans="1:35" ht="17.25" customHeight="1">
      <c r="A6" s="63"/>
      <c r="B6" s="260"/>
      <c r="C6" s="65" t="s">
        <v>1</v>
      </c>
      <c r="D6" s="114">
        <f>ENERGÍA!D6*$E$11</f>
        <v>18879.68</v>
      </c>
      <c r="E6" s="266"/>
      <c r="F6" s="258"/>
      <c r="G6" s="260"/>
      <c r="H6" s="65" t="s">
        <v>1</v>
      </c>
      <c r="I6" s="117">
        <f>ENERGÍA!K6*$J$11</f>
        <v>568326.32000000007</v>
      </c>
      <c r="J6" s="273"/>
      <c r="K6" s="63"/>
      <c r="L6" s="63"/>
      <c r="M6" s="63"/>
      <c r="N6" s="63"/>
      <c r="O6" s="63"/>
    </row>
    <row r="7" spans="1:35" ht="17.25" customHeight="1">
      <c r="A7" s="63"/>
      <c r="B7" s="260"/>
      <c r="C7" s="65" t="s">
        <v>2</v>
      </c>
      <c r="D7" s="114">
        <f>ENERGÍA!D7*$E$11</f>
        <v>19034.560000000001</v>
      </c>
      <c r="E7" s="266"/>
      <c r="F7" s="258"/>
      <c r="G7" s="260"/>
      <c r="H7" s="65" t="s">
        <v>2</v>
      </c>
      <c r="I7" s="117">
        <f>ENERGÍA!K7*$J$11</f>
        <v>641044.96000000008</v>
      </c>
      <c r="J7" s="273"/>
      <c r="K7" s="63"/>
      <c r="L7" s="63"/>
      <c r="M7" s="63"/>
      <c r="N7" s="63"/>
      <c r="O7" s="63"/>
    </row>
    <row r="8" spans="1:35" ht="17.25" customHeight="1">
      <c r="A8" s="63"/>
      <c r="B8" s="260"/>
      <c r="C8" s="65" t="s">
        <v>3</v>
      </c>
      <c r="D8" s="114">
        <f>ENERGÍA!D8*$E$11</f>
        <v>20031.84</v>
      </c>
      <c r="E8" s="266"/>
      <c r="F8" s="258"/>
      <c r="G8" s="260"/>
      <c r="H8" s="65" t="s">
        <v>3</v>
      </c>
      <c r="I8" s="117">
        <f>ENERGÍA!K8*$J$11</f>
        <v>575143.52</v>
      </c>
      <c r="J8" s="273"/>
      <c r="K8" s="63"/>
      <c r="L8" s="63"/>
      <c r="M8" s="63"/>
      <c r="N8" s="63"/>
      <c r="O8" s="63"/>
    </row>
    <row r="9" spans="1:35" ht="17.25" customHeight="1">
      <c r="A9" s="63"/>
      <c r="B9" s="260"/>
      <c r="C9" s="65" t="s">
        <v>4</v>
      </c>
      <c r="D9" s="114">
        <f>ENERGÍA!D9*$E$11</f>
        <v>15319.68</v>
      </c>
      <c r="E9" s="266"/>
      <c r="F9" s="258"/>
      <c r="G9" s="260"/>
      <c r="H9" s="65" t="s">
        <v>4</v>
      </c>
      <c r="I9" s="117">
        <f>ENERGÍA!K9*$J$11</f>
        <v>606375.68000000005</v>
      </c>
      <c r="J9" s="273"/>
      <c r="K9" s="63"/>
      <c r="L9" s="63"/>
      <c r="M9" s="63"/>
      <c r="N9" s="63"/>
      <c r="O9" s="63"/>
    </row>
    <row r="10" spans="1:35" ht="17.25" customHeight="1">
      <c r="A10" s="63"/>
      <c r="B10" s="260"/>
      <c r="C10" s="65" t="s">
        <v>5</v>
      </c>
      <c r="D10" s="114">
        <f>ENERGÍA!D10*$E$11</f>
        <v>36324.800000000003</v>
      </c>
      <c r="E10" s="266"/>
      <c r="F10" s="258"/>
      <c r="G10" s="260"/>
      <c r="H10" s="65" t="s">
        <v>5</v>
      </c>
      <c r="I10" s="117">
        <f>ENERGÍA!K10*$J$11</f>
        <v>554541.04</v>
      </c>
      <c r="J10" s="273"/>
      <c r="K10" s="63"/>
      <c r="L10" s="63"/>
      <c r="M10" s="63"/>
      <c r="N10" s="63"/>
      <c r="O10" s="63"/>
    </row>
    <row r="11" spans="1:35" ht="17.25" customHeight="1">
      <c r="A11" s="63"/>
      <c r="B11" s="260"/>
      <c r="C11" s="65" t="s">
        <v>103</v>
      </c>
      <c r="D11" s="114">
        <f>ENERGÍA!D11*$E$11</f>
        <v>37852.639999999999</v>
      </c>
      <c r="E11" s="274">
        <v>0.16</v>
      </c>
      <c r="F11" s="120"/>
      <c r="G11" s="260"/>
      <c r="H11" s="65" t="s">
        <v>103</v>
      </c>
      <c r="I11" s="117">
        <f>ENERGÍA!K11*$J$11</f>
        <v>536663.6</v>
      </c>
      <c r="J11" s="270">
        <v>1.84</v>
      </c>
      <c r="K11" s="63"/>
      <c r="L11" s="63"/>
      <c r="M11" s="63"/>
      <c r="N11" s="63"/>
      <c r="O11" s="63"/>
    </row>
    <row r="12" spans="1:35" ht="17.25" customHeight="1">
      <c r="A12" s="63"/>
      <c r="B12" s="260"/>
      <c r="C12" s="65" t="s">
        <v>104</v>
      </c>
      <c r="D12" s="114">
        <f>ENERGÍA!D12*$E$11</f>
        <v>23462.880000000001</v>
      </c>
      <c r="E12" s="274"/>
      <c r="F12" s="258"/>
      <c r="G12" s="260"/>
      <c r="H12" s="65" t="s">
        <v>104</v>
      </c>
      <c r="I12" s="117">
        <f>ENERGÍA!K12*$J$11</f>
        <v>668426</v>
      </c>
      <c r="J12" s="270"/>
      <c r="K12" s="63"/>
      <c r="L12" s="63"/>
      <c r="M12" s="63"/>
      <c r="N12" s="63"/>
      <c r="O12" s="63"/>
    </row>
    <row r="13" spans="1:35" ht="17.25" customHeight="1">
      <c r="A13" s="63"/>
      <c r="B13" s="260"/>
      <c r="C13" s="65" t="s">
        <v>105</v>
      </c>
      <c r="D13" s="114">
        <f>ENERGÍA!D13*$E$11</f>
        <v>0</v>
      </c>
      <c r="E13" s="274"/>
      <c r="F13" s="258"/>
      <c r="G13" s="260"/>
      <c r="H13" s="65" t="s">
        <v>105</v>
      </c>
      <c r="I13" s="117">
        <f>ENERGÍA!K13*$J$11</f>
        <v>0</v>
      </c>
      <c r="J13" s="270"/>
      <c r="K13" s="63"/>
      <c r="L13" s="63"/>
      <c r="M13" s="63"/>
      <c r="N13" s="63"/>
      <c r="O13" s="63"/>
    </row>
    <row r="14" spans="1:35" ht="17.25" customHeight="1">
      <c r="A14" s="63"/>
      <c r="B14" s="260"/>
      <c r="C14" s="65" t="s">
        <v>106</v>
      </c>
      <c r="D14" s="114">
        <f>ENERGÍA!D14*$E$11</f>
        <v>0</v>
      </c>
      <c r="E14" s="274"/>
      <c r="F14" s="258"/>
      <c r="G14" s="260"/>
      <c r="H14" s="65" t="s">
        <v>106</v>
      </c>
      <c r="I14" s="117">
        <f>ENERGÍA!K14*$J$11</f>
        <v>0</v>
      </c>
      <c r="J14" s="270"/>
      <c r="K14" s="63"/>
      <c r="L14" s="63"/>
      <c r="M14" s="63"/>
      <c r="N14" s="63"/>
      <c r="O14" s="63"/>
    </row>
    <row r="15" spans="1:35" ht="17.25" customHeight="1">
      <c r="A15" s="63"/>
      <c r="B15" s="260"/>
      <c r="C15" s="65" t="s">
        <v>107</v>
      </c>
      <c r="D15" s="114">
        <f>ENERGÍA!D15*$E$11</f>
        <v>0</v>
      </c>
      <c r="E15" s="274"/>
      <c r="F15" s="258"/>
      <c r="G15" s="260"/>
      <c r="H15" s="65" t="s">
        <v>107</v>
      </c>
      <c r="I15" s="117">
        <f>ENERGÍA!K15*$J$11</f>
        <v>0</v>
      </c>
      <c r="J15" s="270"/>
      <c r="K15" s="63"/>
      <c r="L15" s="63"/>
      <c r="M15" s="63"/>
      <c r="N15" s="63"/>
      <c r="O15" s="63"/>
    </row>
    <row r="16" spans="1:35" ht="17.25" customHeight="1">
      <c r="A16" s="63"/>
      <c r="B16" s="260"/>
      <c r="C16" s="65" t="s">
        <v>108</v>
      </c>
      <c r="D16" s="114">
        <f>ENERGÍA!D16*$E$11</f>
        <v>0</v>
      </c>
      <c r="E16" s="274"/>
      <c r="F16" s="258"/>
      <c r="G16" s="260"/>
      <c r="H16" s="65" t="s">
        <v>108</v>
      </c>
      <c r="I16" s="117">
        <f>ENERGÍA!K16*$J$11</f>
        <v>0</v>
      </c>
      <c r="J16" s="271"/>
      <c r="K16" s="63"/>
      <c r="L16" s="63"/>
      <c r="M16" s="63"/>
      <c r="O16" s="63"/>
    </row>
    <row r="17" spans="1:38" ht="17.25" customHeight="1">
      <c r="A17" s="63"/>
      <c r="B17" s="260"/>
      <c r="C17" s="145" t="s">
        <v>54</v>
      </c>
      <c r="D17" s="134">
        <f>SUM(D5:D16)</f>
        <v>191830.39999999999</v>
      </c>
      <c r="E17" s="134"/>
      <c r="F17" s="258"/>
      <c r="G17" s="260"/>
      <c r="H17" s="135" t="s">
        <v>54</v>
      </c>
      <c r="I17" s="136">
        <f t="shared" ref="I17" si="0">SUM(I5:I16)</f>
        <v>4743858.5600000005</v>
      </c>
      <c r="J17" s="137"/>
      <c r="K17" s="63"/>
      <c r="L17" s="63"/>
      <c r="M17" s="63"/>
    </row>
    <row r="18" spans="1:38" ht="11.25" customHeight="1">
      <c r="A18" s="63"/>
      <c r="B18" s="119"/>
      <c r="C18" s="75"/>
      <c r="D18" s="75"/>
      <c r="E18" s="75"/>
      <c r="F18" s="120"/>
      <c r="G18" s="75"/>
      <c r="H18" s="76"/>
      <c r="I18" s="75"/>
      <c r="J18" s="75"/>
      <c r="K18" s="63"/>
      <c r="L18" s="64"/>
      <c r="M18" s="77"/>
      <c r="N18" s="78"/>
    </row>
    <row r="19" spans="1:38" ht="17.25" customHeight="1">
      <c r="A19" s="63"/>
      <c r="C19" s="75"/>
      <c r="D19" s="75"/>
      <c r="E19" s="75"/>
      <c r="F19" s="4"/>
      <c r="G19" s="4"/>
      <c r="H19" s="4"/>
      <c r="I19" s="84"/>
      <c r="J19" s="84"/>
      <c r="K19" s="85"/>
      <c r="L19" s="80"/>
      <c r="M19" s="82"/>
      <c r="N19" s="83"/>
      <c r="O19" s="85"/>
      <c r="P19" s="85"/>
      <c r="Q19" s="64"/>
      <c r="R19" s="64"/>
      <c r="S19" s="64"/>
      <c r="T19" s="22"/>
      <c r="U19" s="41"/>
      <c r="V19" s="63"/>
      <c r="W19" s="63"/>
      <c r="X19" s="63"/>
      <c r="Y19" s="63"/>
      <c r="Z19" s="63"/>
      <c r="AA19" s="63"/>
      <c r="AB19" s="63"/>
      <c r="AC19" s="63"/>
      <c r="AD19" s="63"/>
      <c r="AE19" s="63"/>
      <c r="AF19" s="63"/>
      <c r="AG19" s="63"/>
      <c r="AH19" s="63"/>
      <c r="AI19" s="63"/>
      <c r="AJ19" s="63"/>
      <c r="AK19" s="63"/>
      <c r="AL19" s="63"/>
    </row>
    <row r="20" spans="1:38" ht="17.25" customHeight="1">
      <c r="D20" s="4"/>
      <c r="E20" s="4"/>
      <c r="F20" s="4"/>
      <c r="G20" s="4"/>
      <c r="H20" s="4"/>
      <c r="I20" s="84"/>
      <c r="J20" s="84"/>
      <c r="K20" s="64"/>
      <c r="L20" s="64"/>
      <c r="M20" s="64"/>
      <c r="N20" s="64"/>
      <c r="O20" s="64"/>
      <c r="P20" s="64"/>
      <c r="Q20" s="64"/>
      <c r="R20" s="64"/>
      <c r="S20" s="64"/>
      <c r="T20" s="63"/>
      <c r="U20" s="63"/>
      <c r="V20" s="63"/>
      <c r="W20" s="63"/>
      <c r="X20" s="63"/>
      <c r="Y20" s="63"/>
      <c r="Z20" s="63"/>
      <c r="AA20" s="63"/>
      <c r="AB20" s="63"/>
      <c r="AC20" s="63"/>
      <c r="AD20" s="63"/>
      <c r="AE20" s="63"/>
      <c r="AF20" s="63"/>
      <c r="AG20" s="63"/>
    </row>
    <row r="21" spans="1:38" ht="33" customHeight="1">
      <c r="D21" s="4"/>
      <c r="E21" s="4"/>
      <c r="F21" s="4"/>
      <c r="G21" s="4"/>
      <c r="H21" s="4"/>
      <c r="I21" s="84"/>
      <c r="J21" s="84"/>
      <c r="K21" s="64"/>
      <c r="L21" s="64"/>
      <c r="M21" s="64"/>
      <c r="N21" s="80"/>
      <c r="O21" s="64"/>
      <c r="P21" s="64"/>
      <c r="Q21" s="64"/>
      <c r="R21" s="64"/>
      <c r="S21" s="64"/>
      <c r="T21" s="63"/>
      <c r="U21" s="63"/>
      <c r="V21" s="63"/>
      <c r="W21" s="63"/>
      <c r="X21" s="63"/>
      <c r="Y21" s="63"/>
      <c r="Z21" s="63"/>
      <c r="AA21" s="63"/>
      <c r="AB21" s="63"/>
    </row>
    <row r="22" spans="1:38" ht="36.75" customHeight="1">
      <c r="D22" s="4"/>
      <c r="E22" s="4"/>
      <c r="F22" s="4"/>
      <c r="G22" s="4"/>
      <c r="H22" s="4"/>
      <c r="I22" s="84"/>
      <c r="J22" s="84"/>
      <c r="K22" s="64"/>
      <c r="L22" s="64"/>
      <c r="M22" s="64"/>
      <c r="N22" s="80"/>
      <c r="O22" s="64"/>
      <c r="P22" s="64"/>
      <c r="Q22" s="64"/>
      <c r="R22" s="64"/>
      <c r="S22" s="64"/>
      <c r="T22" s="63"/>
      <c r="U22" s="63"/>
      <c r="V22" s="63"/>
      <c r="W22" s="63"/>
      <c r="X22" s="63"/>
      <c r="Y22" s="63"/>
      <c r="Z22" s="63"/>
      <c r="AA22" s="63"/>
      <c r="AB22" s="63"/>
    </row>
    <row r="23" spans="1:38">
      <c r="D23" s="4"/>
      <c r="E23" s="4"/>
      <c r="F23" s="4"/>
      <c r="G23" s="4"/>
      <c r="H23" s="4"/>
      <c r="I23" s="84"/>
      <c r="J23" s="84"/>
      <c r="K23" s="64"/>
      <c r="L23" s="69"/>
      <c r="M23" s="69"/>
      <c r="N23" s="80"/>
      <c r="O23" s="64"/>
      <c r="P23" s="64"/>
      <c r="Q23" s="64"/>
      <c r="R23" s="64"/>
      <c r="S23" s="64"/>
      <c r="T23" s="63"/>
      <c r="U23" s="63"/>
      <c r="V23" s="63"/>
      <c r="W23" s="63"/>
      <c r="X23" s="63"/>
      <c r="Y23" s="63"/>
      <c r="Z23" s="63"/>
      <c r="AA23" s="63"/>
      <c r="AB23" s="63"/>
      <c r="AC23" s="63"/>
      <c r="AD23" s="63"/>
    </row>
    <row r="24" spans="1:38">
      <c r="D24" s="4"/>
      <c r="E24" s="4"/>
      <c r="F24" s="4"/>
      <c r="G24" s="4"/>
      <c r="H24" s="4"/>
      <c r="I24" s="84"/>
      <c r="J24" s="84"/>
      <c r="K24" s="64"/>
      <c r="L24" s="64"/>
      <c r="M24" s="64"/>
      <c r="N24" s="80"/>
      <c r="O24" s="64"/>
      <c r="P24" s="64"/>
      <c r="Q24" s="64"/>
      <c r="R24" s="64"/>
      <c r="S24" s="64"/>
      <c r="T24" s="63"/>
      <c r="U24" s="63"/>
      <c r="V24" s="63"/>
      <c r="W24" s="63"/>
      <c r="X24" s="63"/>
      <c r="Y24" s="63"/>
      <c r="Z24" s="63"/>
      <c r="AA24" s="63"/>
      <c r="AB24" s="63"/>
      <c r="AC24" s="63"/>
      <c r="AD24" s="63"/>
    </row>
    <row r="25" spans="1:38" ht="16.5" customHeight="1">
      <c r="D25" s="4"/>
      <c r="E25" s="4"/>
      <c r="F25" s="4"/>
      <c r="G25" s="4"/>
      <c r="H25" s="4"/>
      <c r="I25" s="84"/>
      <c r="J25" s="84"/>
      <c r="K25" s="64"/>
      <c r="L25" s="64"/>
      <c r="M25" s="64"/>
      <c r="N25" s="80"/>
      <c r="O25" s="64"/>
      <c r="P25" s="64"/>
      <c r="Q25" s="64"/>
      <c r="R25" s="64"/>
      <c r="S25" s="64"/>
      <c r="T25" s="63"/>
      <c r="U25" s="63"/>
      <c r="V25" s="63"/>
      <c r="W25" s="63"/>
      <c r="X25" s="63"/>
      <c r="Y25" s="63"/>
      <c r="Z25" s="63"/>
      <c r="AA25" s="63"/>
      <c r="AB25" s="63"/>
      <c r="AC25" s="63"/>
      <c r="AD25" s="63"/>
    </row>
    <row r="26" spans="1:38" ht="16.5" customHeight="1">
      <c r="D26" s="4"/>
      <c r="E26" s="4"/>
      <c r="F26" s="4"/>
      <c r="G26" s="4"/>
      <c r="H26" s="4"/>
      <c r="I26" s="84"/>
      <c r="J26" s="84"/>
      <c r="K26" s="64"/>
      <c r="L26" s="64"/>
      <c r="M26" s="64"/>
      <c r="N26" s="64"/>
      <c r="O26" s="64"/>
      <c r="P26" s="64"/>
      <c r="Q26" s="64"/>
      <c r="R26" s="64"/>
      <c r="S26" s="64"/>
      <c r="T26" s="63"/>
      <c r="U26" s="63"/>
      <c r="V26" s="63"/>
      <c r="W26" s="63"/>
      <c r="X26" s="63"/>
      <c r="Y26" s="63"/>
      <c r="Z26" s="63"/>
      <c r="AA26" s="63"/>
      <c r="AB26" s="63"/>
    </row>
    <row r="27" spans="1:38" ht="16.5" customHeight="1">
      <c r="D27" s="4"/>
      <c r="E27" s="4"/>
      <c r="F27" s="4"/>
      <c r="G27" s="4"/>
      <c r="H27" s="4"/>
      <c r="I27" s="84"/>
      <c r="J27" s="84"/>
      <c r="K27" s="64"/>
      <c r="L27" s="64"/>
      <c r="M27" s="64"/>
      <c r="N27" s="64"/>
      <c r="O27" s="64"/>
      <c r="P27" s="64"/>
      <c r="Q27" s="64"/>
      <c r="R27" s="64"/>
      <c r="S27" s="64"/>
      <c r="T27" s="63"/>
    </row>
    <row r="28" spans="1:38">
      <c r="D28" s="4"/>
      <c r="E28" s="4"/>
      <c r="F28" s="4"/>
      <c r="G28" s="4"/>
      <c r="H28" s="4"/>
      <c r="I28" s="84"/>
      <c r="J28" s="84"/>
      <c r="K28" s="64"/>
      <c r="L28" s="64"/>
      <c r="M28" s="64"/>
      <c r="N28" s="64"/>
      <c r="O28" s="64"/>
      <c r="P28" s="64"/>
      <c r="Q28" s="64"/>
      <c r="R28" s="64"/>
      <c r="S28" s="64"/>
      <c r="T28" s="63"/>
    </row>
    <row r="29" spans="1:38">
      <c r="D29" s="4"/>
      <c r="E29" s="4"/>
      <c r="F29" s="4"/>
      <c r="G29" s="4"/>
      <c r="H29" s="4"/>
      <c r="I29" s="84"/>
      <c r="J29" s="84"/>
      <c r="K29" s="64"/>
      <c r="L29" s="64"/>
      <c r="M29" s="64"/>
      <c r="N29" s="64"/>
      <c r="O29" s="64"/>
      <c r="P29" s="64"/>
      <c r="Q29" s="64"/>
      <c r="R29" s="64"/>
      <c r="S29" s="64"/>
      <c r="T29" s="63"/>
    </row>
    <row r="30" spans="1:38">
      <c r="D30" s="4"/>
      <c r="E30" s="4"/>
      <c r="F30" s="4"/>
      <c r="G30" s="4"/>
      <c r="H30" s="4"/>
      <c r="I30" s="84"/>
      <c r="J30" s="84"/>
      <c r="K30" s="64"/>
      <c r="L30" s="64"/>
      <c r="M30" s="64"/>
      <c r="N30" s="64"/>
      <c r="O30" s="64"/>
      <c r="P30" s="64"/>
      <c r="Q30" s="64"/>
      <c r="R30" s="64"/>
      <c r="S30" s="64"/>
      <c r="T30" s="63"/>
    </row>
    <row r="31" spans="1:38">
      <c r="D31" s="4"/>
      <c r="E31" s="4"/>
      <c r="F31" s="4"/>
      <c r="G31" s="4"/>
      <c r="H31" s="4"/>
      <c r="I31" s="64"/>
      <c r="J31" s="64"/>
      <c r="K31" s="64"/>
      <c r="L31" s="64"/>
      <c r="M31" s="64"/>
      <c r="N31" s="64"/>
      <c r="O31" s="64"/>
      <c r="P31" s="64"/>
      <c r="Q31" s="64"/>
      <c r="R31" s="64"/>
      <c r="S31" s="64"/>
      <c r="T31" s="63"/>
    </row>
    <row r="32" spans="1:38">
      <c r="D32" s="4"/>
      <c r="E32" s="4"/>
      <c r="F32" s="4"/>
      <c r="G32" s="4"/>
      <c r="H32" s="4"/>
      <c r="I32" s="64"/>
      <c r="J32" s="87"/>
      <c r="K32" s="64"/>
      <c r="L32" s="64"/>
      <c r="M32" s="64"/>
      <c r="N32" s="64"/>
      <c r="O32" s="64"/>
      <c r="P32" s="64"/>
      <c r="Q32" s="64"/>
      <c r="R32" s="64"/>
      <c r="S32" s="64"/>
      <c r="T32" s="63"/>
    </row>
    <row r="33" spans="2:25">
      <c r="D33" s="4"/>
      <c r="E33" s="4"/>
      <c r="F33" s="4"/>
      <c r="G33" s="4"/>
      <c r="H33" s="4"/>
      <c r="I33" s="84"/>
      <c r="J33" s="64"/>
      <c r="K33" s="64"/>
      <c r="L33" s="64"/>
      <c r="M33" s="64"/>
      <c r="N33" s="64"/>
      <c r="O33" s="64"/>
      <c r="P33" s="64"/>
      <c r="Q33" s="64"/>
      <c r="R33" s="64"/>
      <c r="S33" s="64"/>
      <c r="T33" s="63"/>
    </row>
    <row r="34" spans="2:25">
      <c r="D34" s="4"/>
      <c r="E34" s="4"/>
      <c r="F34" s="4"/>
      <c r="G34" s="4"/>
      <c r="H34" s="4"/>
      <c r="I34" s="64"/>
      <c r="J34" s="64"/>
      <c r="K34" s="87"/>
      <c r="L34" s="64"/>
      <c r="M34" s="64"/>
      <c r="N34" s="64"/>
      <c r="O34" s="87"/>
      <c r="P34" s="87"/>
      <c r="Q34" s="87"/>
      <c r="R34" s="87"/>
      <c r="S34" s="87"/>
      <c r="T34" s="63"/>
    </row>
    <row r="35" spans="2:25" s="40" customFormat="1" ht="16.5" customHeight="1">
      <c r="B35" s="4"/>
      <c r="C35" s="4"/>
      <c r="D35" s="4"/>
      <c r="E35" s="4"/>
      <c r="F35" s="4"/>
      <c r="G35" s="4"/>
      <c r="H35" s="4"/>
      <c r="I35" s="64"/>
      <c r="J35" s="69"/>
      <c r="K35" s="64"/>
      <c r="L35" s="87"/>
      <c r="M35" s="87"/>
      <c r="N35" s="87"/>
      <c r="O35" s="64"/>
      <c r="P35" s="64"/>
      <c r="Q35" s="64"/>
      <c r="R35" s="64"/>
      <c r="S35" s="64"/>
      <c r="T35" s="39"/>
    </row>
    <row r="36" spans="2:25">
      <c r="D36" s="4"/>
      <c r="E36" s="4"/>
      <c r="F36" s="4"/>
      <c r="G36" s="4"/>
      <c r="H36" s="4"/>
      <c r="I36" s="69"/>
      <c r="J36" s="69"/>
      <c r="K36" s="64"/>
      <c r="L36" s="64"/>
      <c r="M36" s="64"/>
      <c r="N36" s="64"/>
      <c r="O36" s="64"/>
      <c r="P36" s="64"/>
      <c r="Q36" s="64"/>
      <c r="R36" s="64"/>
      <c r="S36" s="64"/>
      <c r="T36" s="63"/>
      <c r="U36" s="63"/>
    </row>
    <row r="37" spans="2:25">
      <c r="D37" s="4"/>
      <c r="E37" s="4"/>
      <c r="F37" s="4"/>
      <c r="G37" s="4"/>
      <c r="H37" s="4"/>
      <c r="I37" s="69"/>
      <c r="J37" s="69"/>
      <c r="K37" s="64"/>
      <c r="L37" s="64"/>
      <c r="M37" s="64"/>
      <c r="N37" s="64"/>
      <c r="O37" s="64"/>
      <c r="P37" s="64"/>
      <c r="Q37" s="64"/>
      <c r="R37" s="64"/>
      <c r="S37" s="64"/>
      <c r="T37" s="63"/>
      <c r="U37" s="63"/>
    </row>
    <row r="38" spans="2:25" ht="17.25" customHeight="1">
      <c r="D38" s="4"/>
      <c r="E38" s="4"/>
      <c r="F38" s="4"/>
      <c r="G38" s="4"/>
      <c r="H38" s="4"/>
      <c r="I38" s="69"/>
      <c r="J38" s="69"/>
      <c r="K38" s="64"/>
      <c r="L38" s="64"/>
      <c r="M38" s="64"/>
      <c r="N38" s="64"/>
      <c r="O38" s="64"/>
      <c r="P38" s="64"/>
      <c r="Q38" s="64"/>
      <c r="R38" s="64"/>
      <c r="S38" s="64"/>
      <c r="T38" s="63"/>
      <c r="U38" s="63"/>
    </row>
    <row r="39" spans="2:25" ht="32.25" customHeight="1">
      <c r="D39" s="4"/>
      <c r="E39" s="4"/>
      <c r="F39" s="4"/>
      <c r="G39" s="4"/>
      <c r="H39" s="4"/>
      <c r="I39" s="69"/>
      <c r="J39" s="89"/>
      <c r="K39" s="64"/>
      <c r="L39" s="64"/>
      <c r="M39" s="64"/>
      <c r="N39" s="64"/>
      <c r="O39" s="64"/>
      <c r="P39" s="64"/>
      <c r="Q39" s="64"/>
      <c r="R39" s="64"/>
      <c r="S39" s="64"/>
      <c r="T39" s="63"/>
      <c r="U39" s="63"/>
      <c r="V39" s="63"/>
      <c r="W39" s="63"/>
      <c r="X39" s="63"/>
      <c r="Y39" s="63"/>
    </row>
    <row r="40" spans="2:25">
      <c r="D40" s="4"/>
      <c r="E40" s="4"/>
      <c r="F40" s="4"/>
      <c r="G40" s="4"/>
      <c r="H40" s="4"/>
      <c r="I40" s="69"/>
      <c r="J40" s="90"/>
      <c r="K40" s="64"/>
      <c r="L40" s="64"/>
      <c r="M40" s="64"/>
      <c r="N40" s="64"/>
      <c r="O40" s="64"/>
      <c r="P40" s="64"/>
      <c r="Q40" s="64"/>
      <c r="R40" s="64"/>
      <c r="S40" s="64"/>
      <c r="T40" s="63"/>
      <c r="U40" s="63"/>
      <c r="V40" s="63"/>
      <c r="W40" s="63"/>
      <c r="X40" s="63"/>
      <c r="Y40" s="63"/>
    </row>
    <row r="41" spans="2:25">
      <c r="D41" s="4"/>
      <c r="E41" s="4"/>
      <c r="F41" s="4"/>
      <c r="G41" s="4"/>
      <c r="H41" s="4"/>
      <c r="I41" s="89"/>
      <c r="J41" s="79"/>
      <c r="K41" s="64"/>
      <c r="L41" s="64"/>
      <c r="M41" s="64"/>
      <c r="N41" s="64"/>
      <c r="O41" s="64"/>
      <c r="P41" s="64"/>
      <c r="Q41" s="64"/>
      <c r="R41" s="64"/>
      <c r="S41" s="64"/>
      <c r="T41" s="63"/>
      <c r="U41" s="63"/>
      <c r="V41" s="63"/>
      <c r="W41" s="63"/>
      <c r="X41" s="63"/>
      <c r="Y41" s="63"/>
    </row>
    <row r="42" spans="2:25">
      <c r="D42" s="4"/>
      <c r="E42" s="4"/>
      <c r="F42" s="4"/>
      <c r="G42" s="4"/>
      <c r="H42" s="4"/>
      <c r="I42" s="90"/>
      <c r="J42" s="91"/>
      <c r="K42" s="64"/>
      <c r="L42" s="64"/>
      <c r="M42" s="64"/>
      <c r="N42" s="64"/>
      <c r="O42" s="64"/>
      <c r="P42" s="64"/>
      <c r="Q42" s="64"/>
      <c r="R42" s="64"/>
      <c r="S42" s="64"/>
      <c r="T42" s="63"/>
      <c r="U42" s="63"/>
      <c r="V42" s="63"/>
      <c r="W42" s="63"/>
      <c r="X42" s="63"/>
      <c r="Y42" s="63"/>
    </row>
    <row r="43" spans="2:25">
      <c r="D43" s="4"/>
      <c r="E43" s="4"/>
      <c r="F43" s="4"/>
      <c r="G43" s="4"/>
      <c r="H43" s="4"/>
      <c r="I43" s="79"/>
      <c r="J43" s="91"/>
      <c r="K43" s="64"/>
      <c r="L43" s="64"/>
      <c r="M43" s="64"/>
      <c r="N43" s="64"/>
      <c r="O43" s="64"/>
      <c r="P43" s="64"/>
      <c r="Q43" s="64"/>
      <c r="R43" s="64"/>
      <c r="S43" s="64"/>
      <c r="T43" s="63"/>
      <c r="U43" s="63"/>
      <c r="V43" s="63"/>
      <c r="W43" s="63"/>
      <c r="X43" s="63"/>
      <c r="Y43" s="63"/>
    </row>
    <row r="44" spans="2:25">
      <c r="D44" s="4"/>
      <c r="E44" s="4"/>
      <c r="F44" s="4"/>
      <c r="G44" s="4"/>
      <c r="H44" s="4"/>
      <c r="I44" s="91"/>
      <c r="J44" s="91"/>
      <c r="K44" s="64"/>
      <c r="L44" s="64"/>
      <c r="M44" s="64"/>
      <c r="N44" s="64"/>
      <c r="O44" s="64"/>
      <c r="P44" s="64"/>
      <c r="Q44" s="64"/>
      <c r="R44" s="64"/>
      <c r="S44" s="64"/>
      <c r="T44" s="63"/>
      <c r="U44" s="63"/>
      <c r="V44" s="63"/>
      <c r="W44" s="63"/>
      <c r="X44" s="63"/>
      <c r="Y44" s="63"/>
    </row>
    <row r="45" spans="2:25">
      <c r="D45" s="4"/>
      <c r="E45" s="4"/>
      <c r="F45" s="4"/>
      <c r="G45" s="4"/>
      <c r="H45" s="4"/>
      <c r="I45" s="91"/>
      <c r="J45" s="91"/>
      <c r="K45" s="64"/>
      <c r="L45" s="64"/>
      <c r="M45" s="64"/>
      <c r="N45" s="64"/>
      <c r="O45" s="64"/>
      <c r="P45" s="64"/>
      <c r="Q45" s="64"/>
      <c r="R45" s="64"/>
      <c r="S45" s="64"/>
      <c r="T45" s="63"/>
      <c r="U45" s="63"/>
      <c r="V45" s="63"/>
      <c r="W45" s="63"/>
      <c r="X45" s="63"/>
      <c r="Y45" s="63"/>
    </row>
    <row r="46" spans="2:25">
      <c r="D46" s="4"/>
      <c r="E46" s="4"/>
      <c r="F46" s="4"/>
      <c r="G46" s="4"/>
      <c r="H46" s="4"/>
      <c r="I46" s="91"/>
      <c r="J46" s="91"/>
      <c r="K46" s="64"/>
      <c r="L46" s="64"/>
      <c r="M46" s="64"/>
      <c r="N46" s="64"/>
      <c r="O46" s="64"/>
      <c r="P46" s="64"/>
      <c r="Q46" s="64"/>
      <c r="R46" s="64"/>
      <c r="S46" s="64"/>
      <c r="T46" s="63"/>
      <c r="U46" s="63"/>
      <c r="V46" s="63"/>
      <c r="W46" s="63"/>
      <c r="X46" s="63"/>
      <c r="Y46" s="63"/>
    </row>
    <row r="47" spans="2:25">
      <c r="D47" s="4"/>
      <c r="E47" s="4"/>
      <c r="F47" s="4"/>
      <c r="G47" s="4"/>
      <c r="H47" s="4"/>
      <c r="I47" s="91"/>
      <c r="J47" s="91"/>
      <c r="K47" s="64"/>
      <c r="L47" s="64"/>
      <c r="M47" s="64"/>
      <c r="N47" s="64"/>
      <c r="O47" s="64"/>
      <c r="P47" s="64"/>
      <c r="Q47" s="64"/>
      <c r="R47" s="64"/>
      <c r="S47" s="64"/>
      <c r="T47" s="63"/>
      <c r="U47" s="63"/>
      <c r="V47" s="63"/>
      <c r="W47" s="63"/>
      <c r="X47" s="63"/>
      <c r="Y47" s="63"/>
    </row>
    <row r="48" spans="2:25">
      <c r="B48" s="90"/>
      <c r="C48" s="90"/>
      <c r="D48" s="90"/>
      <c r="E48" s="90"/>
      <c r="F48" s="4"/>
      <c r="G48" s="90"/>
      <c r="H48" s="93"/>
      <c r="I48" s="91"/>
      <c r="J48" s="91"/>
      <c r="K48" s="64"/>
      <c r="L48" s="64"/>
      <c r="M48" s="64"/>
      <c r="N48" s="64"/>
      <c r="O48" s="64"/>
      <c r="P48" s="64"/>
      <c r="Q48" s="64"/>
      <c r="R48" s="64"/>
      <c r="S48" s="64"/>
      <c r="T48" s="63"/>
      <c r="U48" s="63"/>
      <c r="V48" s="63"/>
      <c r="W48" s="63"/>
      <c r="X48" s="63"/>
      <c r="Y48" s="63"/>
    </row>
    <row r="49" spans="2:54">
      <c r="B49" s="63"/>
      <c r="C49" s="63"/>
      <c r="D49" s="12"/>
      <c r="E49" s="12"/>
      <c r="F49" s="90"/>
      <c r="G49" s="28"/>
      <c r="H49" s="23"/>
      <c r="I49" s="91"/>
      <c r="J49" s="91"/>
      <c r="K49" s="64"/>
      <c r="L49" s="64"/>
      <c r="M49" s="64"/>
      <c r="N49" s="64"/>
      <c r="O49" s="64"/>
      <c r="P49" s="64"/>
      <c r="Q49" s="64"/>
      <c r="R49" s="64"/>
      <c r="S49" s="64"/>
      <c r="T49" s="63"/>
      <c r="U49" s="63"/>
      <c r="V49" s="63"/>
      <c r="W49" s="63"/>
      <c r="X49" s="63"/>
      <c r="Y49" s="63"/>
    </row>
    <row r="50" spans="2:54">
      <c r="B50" s="63"/>
      <c r="C50" s="63"/>
      <c r="D50" s="12"/>
      <c r="E50" s="12"/>
      <c r="F50" s="12"/>
      <c r="G50" s="28"/>
      <c r="H50" s="23"/>
      <c r="I50" s="91"/>
      <c r="J50" s="93"/>
      <c r="K50" s="64"/>
      <c r="L50" s="64"/>
      <c r="M50" s="64"/>
      <c r="N50" s="64"/>
      <c r="O50" s="64"/>
      <c r="P50" s="64"/>
      <c r="Q50" s="64"/>
      <c r="R50" s="64"/>
      <c r="S50" s="64"/>
      <c r="T50" s="63"/>
      <c r="U50" s="63"/>
      <c r="V50" s="63"/>
      <c r="W50" s="63"/>
      <c r="X50" s="63"/>
      <c r="Y50" s="63"/>
    </row>
    <row r="51" spans="2:54">
      <c r="B51" s="63"/>
      <c r="C51" s="63"/>
      <c r="D51" s="63"/>
      <c r="E51" s="63"/>
      <c r="F51" s="12"/>
      <c r="G51" s="22"/>
      <c r="H51" s="24"/>
      <c r="I51" s="91"/>
      <c r="J51" s="94"/>
      <c r="K51" s="64"/>
      <c r="L51" s="64"/>
      <c r="M51" s="64"/>
      <c r="N51" s="64"/>
      <c r="O51" s="64"/>
      <c r="P51" s="64"/>
      <c r="Q51" s="64"/>
      <c r="R51" s="64"/>
      <c r="S51" s="64"/>
      <c r="T51" s="63"/>
      <c r="U51" s="63"/>
      <c r="V51" s="63"/>
      <c r="W51" s="63"/>
      <c r="X51" s="63"/>
      <c r="Y51" s="63"/>
    </row>
    <row r="52" spans="2:54">
      <c r="B52" s="63"/>
      <c r="C52" s="63"/>
      <c r="D52" s="12"/>
      <c r="E52" s="12"/>
      <c r="F52" s="63"/>
      <c r="G52" s="12"/>
      <c r="H52" s="24"/>
      <c r="I52" s="94"/>
      <c r="J52" s="94"/>
      <c r="K52" s="64"/>
      <c r="L52" s="64"/>
      <c r="M52" s="64"/>
      <c r="N52" s="64"/>
      <c r="O52" s="64"/>
      <c r="P52" s="64"/>
      <c r="Q52" s="64"/>
      <c r="R52" s="64"/>
      <c r="S52" s="64"/>
      <c r="T52" s="63"/>
      <c r="U52" s="63"/>
      <c r="V52" s="63"/>
      <c r="W52" s="63"/>
      <c r="X52" s="63"/>
      <c r="Y52" s="63"/>
    </row>
    <row r="53" spans="2:54">
      <c r="B53" s="63"/>
      <c r="C53" s="63"/>
      <c r="D53" s="12"/>
      <c r="E53" s="12"/>
      <c r="F53" s="12"/>
      <c r="G53" s="12"/>
      <c r="H53" s="25"/>
      <c r="I53" s="92"/>
      <c r="J53" s="94"/>
      <c r="K53" s="64"/>
      <c r="L53" s="64"/>
      <c r="M53" s="64"/>
      <c r="N53" s="64"/>
      <c r="O53" s="64"/>
      <c r="P53" s="64"/>
      <c r="Q53" s="64"/>
      <c r="R53" s="64"/>
      <c r="S53" s="64"/>
      <c r="T53" s="63"/>
      <c r="U53" s="63"/>
      <c r="V53" s="63"/>
      <c r="W53" s="63"/>
      <c r="X53" s="63"/>
      <c r="Y53" s="63"/>
    </row>
    <row r="54" spans="2:54">
      <c r="B54" s="63"/>
      <c r="C54" s="63"/>
      <c r="D54" s="12"/>
      <c r="E54" s="12"/>
      <c r="F54" s="12"/>
      <c r="G54" s="12"/>
      <c r="H54" s="27"/>
      <c r="I54" s="24"/>
      <c r="J54" s="25"/>
      <c r="K54" s="63"/>
      <c r="L54" s="64"/>
      <c r="M54" s="64"/>
      <c r="N54" s="64"/>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row>
    <row r="55" spans="2:54">
      <c r="B55" s="63"/>
      <c r="C55" s="63"/>
      <c r="D55" s="12"/>
      <c r="E55" s="12"/>
      <c r="F55" s="12"/>
      <c r="G55" s="12"/>
      <c r="H55" s="12"/>
      <c r="I55" s="24"/>
      <c r="J55" s="25"/>
      <c r="K55" s="63"/>
      <c r="L55" s="2"/>
      <c r="M55" s="2"/>
      <c r="N55" s="2"/>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row>
    <row r="56" spans="2:54" ht="16.5" customHeight="1">
      <c r="B56" s="63"/>
      <c r="C56" s="63"/>
      <c r="D56" s="12"/>
      <c r="E56" s="12"/>
      <c r="F56" s="12"/>
      <c r="G56" s="12"/>
      <c r="H56" s="12"/>
      <c r="I56" s="24"/>
      <c r="J56" s="25"/>
      <c r="K56" s="63"/>
      <c r="L56" s="2"/>
      <c r="M56" s="2"/>
      <c r="N56" s="2"/>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row>
    <row r="57" spans="2:54" ht="16.5" customHeight="1">
      <c r="B57" s="63"/>
      <c r="C57" s="63"/>
      <c r="D57" s="12"/>
      <c r="E57" s="12"/>
      <c r="F57" s="12"/>
      <c r="G57" s="12"/>
      <c r="H57" s="63"/>
      <c r="I57" s="24"/>
      <c r="J57" s="24"/>
      <c r="K57" s="63"/>
      <c r="L57" s="2"/>
      <c r="M57" s="2"/>
      <c r="N57" s="2"/>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row>
    <row r="58" spans="2:54">
      <c r="B58" s="63"/>
      <c r="C58" s="63"/>
      <c r="D58" s="12"/>
      <c r="E58" s="12"/>
      <c r="F58" s="12"/>
      <c r="G58" s="12"/>
      <c r="H58" s="12"/>
      <c r="I58" s="24"/>
      <c r="J58" s="24"/>
      <c r="K58" s="63"/>
      <c r="L58" s="2"/>
      <c r="M58" s="2"/>
      <c r="N58" s="2"/>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row>
    <row r="59" spans="2:54" ht="16.5" customHeight="1">
      <c r="B59" s="63"/>
      <c r="C59" s="63"/>
      <c r="D59" s="12"/>
      <c r="E59" s="12"/>
      <c r="F59" s="12"/>
      <c r="G59" s="12"/>
      <c r="H59" s="12"/>
      <c r="I59" s="23"/>
      <c r="J59" s="24"/>
      <c r="K59" s="63"/>
      <c r="L59" s="2"/>
      <c r="M59" s="2"/>
      <c r="N59" s="2"/>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row>
    <row r="60" spans="2:54">
      <c r="B60" s="63"/>
      <c r="C60" s="63"/>
      <c r="D60" s="12"/>
      <c r="E60" s="12"/>
      <c r="F60" s="12"/>
      <c r="G60" s="12"/>
      <c r="H60" s="12"/>
      <c r="I60" s="23"/>
      <c r="J60" s="25"/>
      <c r="K60" s="63"/>
      <c r="L60" s="2"/>
      <c r="M60" s="2"/>
      <c r="N60" s="2"/>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row>
    <row r="61" spans="2:54">
      <c r="B61" s="63"/>
      <c r="C61" s="63"/>
      <c r="D61" s="12"/>
      <c r="E61" s="12"/>
      <c r="F61" s="12"/>
      <c r="G61" s="12"/>
      <c r="H61" s="12"/>
      <c r="I61" s="23"/>
      <c r="J61" s="25"/>
      <c r="K61" s="63"/>
      <c r="L61" s="2"/>
      <c r="M61" s="2"/>
      <c r="N61" s="2"/>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row>
    <row r="62" spans="2:54">
      <c r="B62" s="63"/>
      <c r="C62" s="63"/>
      <c r="D62" s="12"/>
      <c r="E62" s="12"/>
      <c r="F62" s="12"/>
      <c r="G62" s="12"/>
      <c r="H62" s="12"/>
      <c r="I62" s="24"/>
      <c r="J62" s="26"/>
      <c r="K62" s="63"/>
      <c r="L62" s="2"/>
      <c r="M62" s="63"/>
      <c r="N62" s="2"/>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row>
    <row r="63" spans="2:54">
      <c r="B63" s="63"/>
      <c r="C63" s="63"/>
      <c r="D63" s="12"/>
      <c r="E63" s="12"/>
      <c r="F63" s="12"/>
      <c r="G63" s="12"/>
      <c r="H63" s="12"/>
      <c r="I63" s="24"/>
      <c r="J63" s="27"/>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row>
    <row r="64" spans="2:54">
      <c r="B64" s="63"/>
      <c r="C64" s="63"/>
      <c r="D64" s="12"/>
      <c r="E64" s="12"/>
      <c r="F64" s="12"/>
      <c r="G64" s="12"/>
      <c r="H64" s="12"/>
      <c r="I64" s="25"/>
      <c r="J64" s="12"/>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row>
    <row r="65" spans="2:54">
      <c r="B65" s="63"/>
      <c r="C65" s="63"/>
      <c r="D65" s="12"/>
      <c r="E65" s="12"/>
      <c r="F65" s="12"/>
      <c r="G65" s="12"/>
      <c r="H65" s="12"/>
      <c r="I65" s="27"/>
      <c r="J65" s="12"/>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row>
    <row r="66" spans="2:54">
      <c r="B66" s="63"/>
      <c r="C66" s="63"/>
      <c r="D66" s="63"/>
      <c r="E66" s="63"/>
      <c r="F66" s="12"/>
      <c r="G66" s="12"/>
      <c r="H66" s="12"/>
      <c r="I66" s="1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row>
    <row r="67" spans="2:54">
      <c r="B67" s="63"/>
      <c r="C67" s="63"/>
      <c r="D67" s="63"/>
      <c r="E67" s="63"/>
      <c r="F67" s="30"/>
      <c r="G67" s="12"/>
      <c r="H67" s="12"/>
      <c r="I67" s="12"/>
      <c r="J67" s="12"/>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row>
    <row r="68" spans="2:54">
      <c r="B68" s="63"/>
      <c r="C68" s="63"/>
      <c r="D68" s="63"/>
      <c r="E68" s="63"/>
      <c r="F68" s="121"/>
      <c r="G68" s="12"/>
      <c r="H68" s="12"/>
      <c r="I68" s="63"/>
      <c r="J68" s="12"/>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row>
    <row r="69" spans="2:54">
      <c r="B69" s="63"/>
      <c r="C69" s="63"/>
      <c r="D69" s="63"/>
      <c r="E69" s="63"/>
      <c r="F69" s="121"/>
      <c r="G69" s="12"/>
      <c r="H69" s="12"/>
      <c r="I69" s="12"/>
      <c r="J69" s="12"/>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row>
    <row r="70" spans="2:54">
      <c r="B70" s="63"/>
      <c r="C70" s="63"/>
      <c r="D70" s="63"/>
      <c r="E70" s="63"/>
      <c r="F70" s="29"/>
      <c r="G70" s="12"/>
      <c r="H70" s="12"/>
      <c r="I70" s="12"/>
      <c r="J70" s="12"/>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row>
    <row r="71" spans="2:54">
      <c r="B71" s="63"/>
      <c r="C71" s="63"/>
      <c r="D71" s="63"/>
      <c r="E71" s="63"/>
      <c r="F71" s="63"/>
      <c r="G71" s="12"/>
      <c r="H71" s="12"/>
      <c r="I71" s="12"/>
      <c r="J71" s="12"/>
      <c r="K71" s="63"/>
      <c r="L71" s="63"/>
      <c r="M71" s="2"/>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row>
    <row r="72" spans="2:54">
      <c r="B72" s="63"/>
      <c r="C72" s="63"/>
      <c r="D72" s="63"/>
      <c r="E72" s="63"/>
      <c r="F72" s="63"/>
      <c r="G72" s="12"/>
      <c r="H72" s="12"/>
      <c r="I72" s="12"/>
      <c r="J72" s="12"/>
      <c r="K72" s="63"/>
      <c r="L72" s="2"/>
      <c r="M72" s="2"/>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row>
    <row r="73" spans="2:54">
      <c r="B73" s="63"/>
      <c r="C73" s="63"/>
      <c r="D73" s="63"/>
      <c r="E73" s="63"/>
      <c r="F73" s="63"/>
      <c r="G73" s="12"/>
      <c r="H73" s="12"/>
      <c r="I73" s="12"/>
      <c r="J73" s="12"/>
      <c r="K73" s="63"/>
      <c r="L73" s="2"/>
      <c r="M73" s="2"/>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row>
    <row r="74" spans="2:54">
      <c r="B74" s="63"/>
      <c r="C74" s="63"/>
      <c r="D74" s="12"/>
      <c r="E74" s="12"/>
      <c r="F74" s="63"/>
      <c r="G74" s="12"/>
      <c r="H74" s="12"/>
      <c r="I74" s="12"/>
      <c r="J74" s="12"/>
      <c r="K74" s="63"/>
      <c r="L74" s="2"/>
      <c r="M74" s="2"/>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row>
    <row r="75" spans="2:54">
      <c r="B75" s="63"/>
      <c r="C75" s="63"/>
      <c r="D75" s="12"/>
      <c r="E75" s="12"/>
      <c r="F75" s="12"/>
      <c r="G75" s="12"/>
      <c r="H75" s="12"/>
      <c r="I75" s="12"/>
      <c r="J75" s="12"/>
      <c r="K75" s="63"/>
      <c r="L75" s="2"/>
      <c r="M75" s="2"/>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row>
    <row r="76" spans="2:54">
      <c r="B76" s="63"/>
      <c r="C76" s="63"/>
      <c r="D76" s="12"/>
      <c r="E76" s="12"/>
      <c r="F76" s="12"/>
      <c r="G76" s="12"/>
      <c r="H76" s="12"/>
      <c r="I76" s="12"/>
      <c r="J76" s="12"/>
      <c r="K76" s="63"/>
      <c r="L76" s="2"/>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row>
    <row r="77" spans="2:54">
      <c r="B77" s="63"/>
      <c r="C77" s="63"/>
      <c r="D77" s="12"/>
      <c r="E77" s="12"/>
      <c r="F77" s="12"/>
      <c r="G77" s="12"/>
      <c r="H77" s="12"/>
      <c r="I77" s="12"/>
      <c r="J77" s="12"/>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row>
    <row r="78" spans="2:54">
      <c r="B78" s="63"/>
      <c r="C78" s="63"/>
      <c r="D78" s="12"/>
      <c r="E78" s="12"/>
      <c r="F78" s="12"/>
      <c r="G78" s="12"/>
      <c r="H78" s="12"/>
      <c r="I78" s="12"/>
      <c r="J78" s="12"/>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spans="2:54">
      <c r="B79" s="63"/>
      <c r="C79" s="63"/>
      <c r="D79" s="12"/>
      <c r="E79" s="12"/>
      <c r="F79" s="12"/>
      <c r="G79" s="12"/>
      <c r="H79" s="12"/>
      <c r="I79" s="12"/>
      <c r="J79" s="12"/>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row>
    <row r="80" spans="2:54">
      <c r="B80" s="63"/>
      <c r="C80" s="63"/>
      <c r="D80" s="12"/>
      <c r="E80" s="12"/>
      <c r="F80" s="12"/>
      <c r="G80" s="12"/>
      <c r="H80" s="12"/>
      <c r="I80" s="12"/>
      <c r="J80" s="12"/>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row>
    <row r="81" spans="2:54">
      <c r="B81" s="63"/>
      <c r="C81" s="63"/>
      <c r="D81" s="12"/>
      <c r="E81" s="12"/>
      <c r="F81" s="12"/>
      <c r="G81" s="12"/>
      <c r="H81" s="12"/>
      <c r="I81" s="12"/>
      <c r="J81" s="12"/>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row>
    <row r="82" spans="2:54">
      <c r="B82" s="63"/>
      <c r="C82" s="63"/>
      <c r="D82" s="12"/>
      <c r="E82" s="12"/>
      <c r="F82" s="12"/>
      <c r="G82" s="12"/>
      <c r="H82" s="12"/>
      <c r="I82" s="12"/>
      <c r="J82" s="12"/>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row>
    <row r="83" spans="2:54">
      <c r="B83" s="63"/>
      <c r="C83" s="63"/>
      <c r="D83" s="12"/>
      <c r="E83" s="12"/>
      <c r="F83" s="12"/>
      <c r="G83" s="12"/>
      <c r="H83" s="12"/>
      <c r="I83" s="12"/>
      <c r="J83" s="12"/>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row>
    <row r="84" spans="2:54">
      <c r="B84" s="63"/>
      <c r="C84" s="63"/>
      <c r="D84" s="12"/>
      <c r="E84" s="12"/>
      <c r="F84" s="12"/>
      <c r="G84" s="12"/>
      <c r="H84" s="12"/>
      <c r="I84" s="12"/>
      <c r="J84" s="12"/>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row>
    <row r="85" spans="2:54">
      <c r="B85" s="63"/>
      <c r="C85" s="63"/>
      <c r="D85" s="12"/>
      <c r="E85" s="12"/>
      <c r="F85" s="12"/>
      <c r="G85" s="12"/>
      <c r="H85" s="12"/>
      <c r="I85" s="12"/>
      <c r="J85" s="12"/>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row>
    <row r="86" spans="2:54">
      <c r="B86" s="63"/>
      <c r="C86" s="63"/>
      <c r="D86" s="12"/>
      <c r="E86" s="12"/>
      <c r="F86" s="12"/>
      <c r="G86" s="12"/>
      <c r="H86" s="12"/>
      <c r="I86" s="12"/>
      <c r="J86" s="12"/>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row>
    <row r="87" spans="2:54">
      <c r="B87" s="63"/>
      <c r="C87" s="63"/>
      <c r="D87" s="12"/>
      <c r="E87" s="12"/>
      <c r="F87" s="12"/>
      <c r="G87" s="12"/>
      <c r="H87" s="12"/>
      <c r="I87" s="12"/>
      <c r="J87" s="12"/>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row>
    <row r="88" spans="2:54">
      <c r="B88" s="63"/>
      <c r="C88" s="63"/>
      <c r="D88" s="12"/>
      <c r="E88" s="12"/>
      <c r="F88" s="12"/>
      <c r="G88" s="12"/>
      <c r="H88" s="12"/>
      <c r="I88" s="12"/>
      <c r="J88" s="12"/>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row>
    <row r="89" spans="2:54">
      <c r="B89" s="63"/>
      <c r="C89" s="63"/>
      <c r="D89" s="12"/>
      <c r="E89" s="12"/>
      <c r="F89" s="12"/>
      <c r="G89" s="12"/>
      <c r="H89" s="12"/>
      <c r="I89" s="12"/>
      <c r="J89" s="12"/>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row>
    <row r="90" spans="2:54">
      <c r="B90" s="63"/>
      <c r="C90" s="63"/>
      <c r="D90" s="12"/>
      <c r="E90" s="12"/>
      <c r="F90" s="12"/>
      <c r="G90" s="12"/>
      <c r="H90" s="12"/>
      <c r="I90" s="12"/>
      <c r="J90" s="12"/>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row>
    <row r="91" spans="2:54">
      <c r="B91" s="63"/>
      <c r="C91" s="63"/>
      <c r="D91" s="12"/>
      <c r="E91" s="12"/>
      <c r="F91" s="12"/>
      <c r="G91" s="12"/>
      <c r="H91" s="12"/>
      <c r="I91" s="12"/>
      <c r="J91" s="12"/>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row>
    <row r="92" spans="2:54">
      <c r="B92" s="63"/>
      <c r="C92" s="63"/>
      <c r="D92" s="12"/>
      <c r="E92" s="12"/>
      <c r="F92" s="12"/>
      <c r="G92" s="12"/>
      <c r="H92" s="12"/>
      <c r="I92" s="12"/>
      <c r="J92" s="12"/>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row>
    <row r="93" spans="2:54">
      <c r="B93" s="63"/>
      <c r="C93" s="63"/>
      <c r="D93" s="12"/>
      <c r="E93" s="12"/>
      <c r="F93" s="12"/>
      <c r="G93" s="12"/>
      <c r="H93" s="12"/>
      <c r="I93" s="12"/>
      <c r="J93" s="12"/>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row>
    <row r="94" spans="2:54">
      <c r="B94" s="63"/>
      <c r="C94" s="63"/>
      <c r="D94" s="12"/>
      <c r="E94" s="12"/>
      <c r="F94" s="12"/>
      <c r="G94" s="12"/>
      <c r="H94" s="12"/>
      <c r="I94" s="12"/>
      <c r="J94" s="12"/>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row>
    <row r="95" spans="2:54">
      <c r="B95" s="63"/>
      <c r="C95" s="63"/>
      <c r="D95" s="12"/>
      <c r="E95" s="12"/>
      <c r="F95" s="12"/>
      <c r="G95" s="12"/>
      <c r="H95" s="12"/>
      <c r="I95" s="12"/>
      <c r="J95" s="12"/>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row>
    <row r="96" spans="2:54">
      <c r="B96" s="63"/>
      <c r="C96" s="63"/>
      <c r="D96" s="12"/>
      <c r="E96" s="12"/>
      <c r="F96" s="12"/>
      <c r="G96" s="12"/>
      <c r="H96" s="12"/>
      <c r="I96" s="12"/>
      <c r="J96" s="12"/>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row>
    <row r="97" spans="2:54">
      <c r="B97" s="63"/>
      <c r="C97" s="63"/>
      <c r="D97" s="12"/>
      <c r="E97" s="12"/>
      <c r="F97" s="12"/>
      <c r="G97" s="12"/>
      <c r="H97" s="12"/>
      <c r="I97" s="12"/>
      <c r="J97" s="12"/>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row>
    <row r="98" spans="2:54">
      <c r="B98" s="63"/>
      <c r="C98" s="63"/>
      <c r="D98" s="12"/>
      <c r="E98" s="12"/>
      <c r="F98" s="12"/>
      <c r="G98" s="12"/>
      <c r="H98" s="12"/>
      <c r="I98" s="12"/>
      <c r="J98" s="12"/>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row>
    <row r="99" spans="2:54">
      <c r="B99" s="63"/>
      <c r="C99" s="63"/>
      <c r="D99" s="12"/>
      <c r="E99" s="12"/>
      <c r="F99" s="12"/>
      <c r="G99" s="12"/>
      <c r="H99" s="12"/>
      <c r="I99" s="12"/>
      <c r="J99" s="12"/>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row>
    <row r="100" spans="2:54">
      <c r="B100" s="63"/>
      <c r="C100" s="63"/>
      <c r="D100" s="12"/>
      <c r="E100" s="12"/>
      <c r="F100" s="12"/>
      <c r="G100" s="12"/>
      <c r="H100" s="12"/>
      <c r="I100" s="12"/>
      <c r="J100" s="12"/>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row>
    <row r="101" spans="2:54">
      <c r="B101" s="63"/>
      <c r="C101" s="63"/>
      <c r="D101" s="12"/>
      <c r="E101" s="12"/>
      <c r="F101" s="12"/>
      <c r="G101" s="12"/>
      <c r="H101" s="12"/>
      <c r="I101" s="12"/>
      <c r="J101" s="12"/>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row>
    <row r="102" spans="2:54">
      <c r="B102" s="63"/>
      <c r="C102" s="63"/>
      <c r="D102" s="12"/>
      <c r="E102" s="12"/>
      <c r="F102" s="12"/>
      <c r="G102" s="12"/>
      <c r="H102" s="12"/>
      <c r="I102" s="12"/>
      <c r="J102" s="12"/>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row>
    <row r="103" spans="2:54">
      <c r="B103" s="63"/>
      <c r="C103" s="63"/>
      <c r="D103" s="12"/>
      <c r="E103" s="12"/>
      <c r="F103" s="12"/>
      <c r="G103" s="12"/>
      <c r="H103" s="12"/>
      <c r="I103" s="12"/>
      <c r="J103" s="12"/>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row>
    <row r="104" spans="2:54">
      <c r="B104" s="63"/>
      <c r="C104" s="63"/>
      <c r="D104" s="12"/>
      <c r="E104" s="12"/>
      <c r="F104" s="12"/>
      <c r="G104" s="12"/>
      <c r="H104" s="12"/>
      <c r="I104" s="12"/>
      <c r="J104" s="12"/>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row>
    <row r="105" spans="2:54">
      <c r="B105" s="63"/>
      <c r="C105" s="63"/>
      <c r="D105" s="12"/>
      <c r="E105" s="12"/>
      <c r="F105" s="12"/>
      <c r="G105" s="12"/>
      <c r="H105" s="12"/>
      <c r="I105" s="12"/>
      <c r="J105" s="12"/>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row>
    <row r="106" spans="2:54">
      <c r="B106" s="63"/>
      <c r="C106" s="63"/>
      <c r="D106" s="12"/>
      <c r="E106" s="12"/>
      <c r="F106" s="12"/>
      <c r="G106" s="12"/>
      <c r="H106" s="12"/>
      <c r="I106" s="12"/>
      <c r="J106" s="12"/>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spans="2:54">
      <c r="B107" s="63"/>
      <c r="C107" s="63"/>
      <c r="D107" s="12"/>
      <c r="E107" s="12"/>
      <c r="F107" s="12"/>
      <c r="G107" s="12"/>
      <c r="H107" s="12"/>
      <c r="I107" s="12"/>
      <c r="J107" s="12"/>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row>
    <row r="108" spans="2:54">
      <c r="B108" s="63"/>
      <c r="C108" s="63"/>
      <c r="D108" s="12"/>
      <c r="E108" s="12"/>
      <c r="F108" s="12"/>
      <c r="G108" s="12"/>
      <c r="H108" s="12"/>
      <c r="I108" s="12"/>
      <c r="J108" s="12"/>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row>
    <row r="109" spans="2:54">
      <c r="B109" s="63"/>
      <c r="C109" s="63"/>
      <c r="D109" s="12"/>
      <c r="E109" s="12"/>
      <c r="F109" s="12"/>
      <c r="G109" s="12"/>
      <c r="H109" s="12"/>
      <c r="I109" s="12"/>
      <c r="J109" s="12"/>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row>
    <row r="110" spans="2:54">
      <c r="B110" s="63"/>
      <c r="C110" s="63"/>
      <c r="D110" s="12"/>
      <c r="E110" s="12"/>
      <c r="F110" s="12"/>
      <c r="G110" s="12"/>
      <c r="H110" s="12"/>
      <c r="I110" s="12"/>
      <c r="J110" s="12"/>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row>
    <row r="111" spans="2:54">
      <c r="B111" s="63"/>
      <c r="C111" s="63"/>
      <c r="D111" s="12"/>
      <c r="E111" s="12"/>
      <c r="F111" s="12"/>
      <c r="G111" s="12"/>
      <c r="H111" s="12"/>
      <c r="I111" s="12"/>
      <c r="J111" s="12"/>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row>
    <row r="112" spans="2:54">
      <c r="B112" s="63"/>
      <c r="C112" s="63"/>
      <c r="D112" s="12"/>
      <c r="E112" s="12"/>
      <c r="F112" s="12"/>
      <c r="G112" s="12"/>
      <c r="H112" s="12"/>
      <c r="I112" s="12"/>
      <c r="J112" s="12"/>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row>
    <row r="113" spans="2:54">
      <c r="B113" s="63"/>
      <c r="C113" s="63"/>
      <c r="D113" s="12"/>
      <c r="E113" s="12"/>
      <c r="F113" s="12"/>
      <c r="G113" s="12"/>
      <c r="H113" s="12"/>
      <c r="I113" s="12"/>
      <c r="J113" s="12"/>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row>
    <row r="114" spans="2:54">
      <c r="B114" s="63"/>
      <c r="C114" s="63"/>
      <c r="D114" s="12"/>
      <c r="E114" s="12"/>
      <c r="F114" s="12"/>
      <c r="G114" s="12"/>
      <c r="H114" s="12"/>
      <c r="I114" s="12"/>
      <c r="J114" s="12"/>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row>
    <row r="115" spans="2:54">
      <c r="B115" s="63"/>
      <c r="C115" s="63"/>
      <c r="D115" s="12"/>
      <c r="E115" s="12"/>
      <c r="F115" s="12"/>
      <c r="G115" s="12"/>
      <c r="H115" s="12"/>
      <c r="I115" s="12"/>
      <c r="J115" s="12"/>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row>
    <row r="116" spans="2:54">
      <c r="B116" s="63"/>
      <c r="C116" s="63"/>
      <c r="D116" s="12"/>
      <c r="E116" s="12"/>
      <c r="F116" s="12"/>
      <c r="G116" s="12"/>
      <c r="H116" s="12"/>
      <c r="I116" s="12"/>
      <c r="J116" s="12"/>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row>
    <row r="117" spans="2:54">
      <c r="B117" s="63"/>
      <c r="C117" s="63"/>
      <c r="D117" s="12"/>
      <c r="E117" s="12"/>
      <c r="F117" s="12"/>
      <c r="G117" s="12"/>
      <c r="H117" s="12"/>
      <c r="I117" s="12"/>
      <c r="J117" s="12"/>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row>
    <row r="118" spans="2:54">
      <c r="B118" s="63"/>
      <c r="C118" s="63"/>
      <c r="D118" s="12"/>
      <c r="E118" s="12"/>
      <c r="F118" s="12"/>
      <c r="G118" s="12"/>
      <c r="H118" s="12"/>
      <c r="I118" s="12"/>
      <c r="J118" s="12"/>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row>
    <row r="119" spans="2:54">
      <c r="B119" s="63"/>
      <c r="C119" s="63"/>
      <c r="D119" s="12"/>
      <c r="E119" s="12"/>
      <c r="F119" s="12"/>
      <c r="G119" s="12"/>
      <c r="H119" s="12"/>
      <c r="I119" s="12"/>
      <c r="J119" s="12"/>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row>
    <row r="120" spans="2:54">
      <c r="B120" s="63"/>
      <c r="C120" s="63"/>
      <c r="D120" s="12"/>
      <c r="E120" s="12"/>
      <c r="F120" s="12"/>
      <c r="G120" s="12"/>
      <c r="H120" s="12"/>
      <c r="I120" s="12"/>
      <c r="J120" s="12"/>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row>
    <row r="121" spans="2:54">
      <c r="B121" s="63"/>
      <c r="C121" s="63"/>
      <c r="D121" s="12"/>
      <c r="E121" s="12"/>
      <c r="F121" s="12"/>
      <c r="G121" s="12"/>
      <c r="H121" s="12"/>
      <c r="I121" s="12"/>
      <c r="J121" s="12"/>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row>
    <row r="122" spans="2:54">
      <c r="B122" s="63"/>
      <c r="C122" s="63"/>
      <c r="D122" s="12"/>
      <c r="E122" s="12"/>
      <c r="F122" s="12"/>
      <c r="G122" s="12"/>
      <c r="H122" s="12"/>
      <c r="I122" s="12"/>
      <c r="J122" s="12"/>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row>
    <row r="123" spans="2:54">
      <c r="B123" s="63"/>
      <c r="C123" s="63"/>
      <c r="D123" s="12"/>
      <c r="E123" s="12"/>
      <c r="F123" s="12"/>
      <c r="G123" s="12"/>
      <c r="H123" s="12"/>
      <c r="I123" s="12"/>
      <c r="J123" s="12"/>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row>
    <row r="124" spans="2:54">
      <c r="B124" s="63"/>
      <c r="C124" s="63"/>
      <c r="D124" s="12"/>
      <c r="E124" s="12"/>
      <c r="F124" s="12"/>
      <c r="G124" s="12"/>
      <c r="H124" s="12"/>
      <c r="I124" s="12"/>
      <c r="J124" s="12"/>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row>
    <row r="125" spans="2:54">
      <c r="B125" s="63"/>
      <c r="C125" s="63"/>
      <c r="D125" s="12"/>
      <c r="E125" s="12"/>
      <c r="F125" s="12"/>
      <c r="G125" s="12"/>
      <c r="H125" s="12"/>
      <c r="I125" s="12"/>
      <c r="J125" s="12"/>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row>
    <row r="126" spans="2:54">
      <c r="B126" s="63"/>
      <c r="C126" s="63"/>
      <c r="D126" s="12"/>
      <c r="E126" s="12"/>
      <c r="F126" s="12"/>
      <c r="G126" s="12"/>
      <c r="H126" s="12"/>
      <c r="I126" s="12"/>
      <c r="J126" s="12"/>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row>
    <row r="127" spans="2:54">
      <c r="B127" s="63"/>
      <c r="C127" s="63"/>
      <c r="D127" s="12"/>
      <c r="E127" s="12"/>
      <c r="F127" s="12"/>
      <c r="G127" s="12"/>
      <c r="H127" s="12"/>
      <c r="I127" s="12"/>
      <c r="J127" s="12"/>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row>
    <row r="128" spans="2:54">
      <c r="B128" s="63"/>
      <c r="C128" s="63"/>
      <c r="D128" s="12"/>
      <c r="E128" s="12"/>
      <c r="F128" s="12"/>
      <c r="G128" s="12"/>
      <c r="H128" s="12"/>
      <c r="I128" s="12"/>
      <c r="J128" s="12"/>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row>
    <row r="129" spans="2:54">
      <c r="B129" s="63"/>
      <c r="C129" s="63"/>
      <c r="D129" s="12"/>
      <c r="E129" s="12"/>
      <c r="F129" s="12"/>
      <c r="G129" s="12"/>
      <c r="H129" s="12"/>
      <c r="I129" s="12"/>
      <c r="J129" s="12"/>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row>
    <row r="130" spans="2:54">
      <c r="B130" s="63"/>
      <c r="C130" s="63"/>
      <c r="D130" s="12"/>
      <c r="E130" s="12"/>
      <c r="F130" s="12"/>
      <c r="G130" s="12"/>
      <c r="H130" s="12"/>
      <c r="I130" s="12"/>
      <c r="J130" s="12"/>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row>
    <row r="131" spans="2:54">
      <c r="B131" s="63"/>
      <c r="C131" s="63"/>
      <c r="D131" s="12"/>
      <c r="E131" s="12"/>
      <c r="F131" s="12"/>
      <c r="G131" s="12"/>
      <c r="H131" s="12"/>
      <c r="I131" s="12"/>
      <c r="J131" s="12"/>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row>
    <row r="132" spans="2:54">
      <c r="B132" s="63"/>
      <c r="C132" s="63"/>
      <c r="D132" s="12"/>
      <c r="E132" s="12"/>
      <c r="F132" s="12"/>
      <c r="G132" s="12"/>
      <c r="H132" s="12"/>
      <c r="I132" s="12"/>
      <c r="J132" s="12"/>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row>
    <row r="133" spans="2:54">
      <c r="B133" s="63"/>
      <c r="C133" s="63"/>
      <c r="D133" s="12"/>
      <c r="E133" s="12"/>
      <c r="F133" s="12"/>
      <c r="G133" s="12"/>
      <c r="H133" s="12"/>
      <c r="I133" s="12"/>
      <c r="J133" s="12"/>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row>
    <row r="134" spans="2:54">
      <c r="B134" s="63"/>
      <c r="C134" s="63"/>
      <c r="D134" s="12"/>
      <c r="E134" s="12"/>
      <c r="F134" s="12"/>
      <c r="G134" s="12"/>
      <c r="H134" s="12"/>
      <c r="I134" s="12"/>
      <c r="J134" s="12"/>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row>
    <row r="135" spans="2:54">
      <c r="B135" s="63"/>
      <c r="C135" s="63"/>
      <c r="D135" s="12"/>
      <c r="E135" s="12"/>
      <c r="F135" s="12"/>
      <c r="G135" s="12"/>
      <c r="H135" s="12"/>
      <c r="I135" s="12"/>
      <c r="J135" s="12"/>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row>
    <row r="136" spans="2:54">
      <c r="B136" s="63"/>
      <c r="C136" s="63"/>
      <c r="D136" s="12"/>
      <c r="E136" s="12"/>
      <c r="F136" s="12"/>
      <c r="G136" s="12"/>
      <c r="H136" s="12"/>
      <c r="I136" s="12"/>
      <c r="J136" s="12"/>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row>
    <row r="137" spans="2:54">
      <c r="B137" s="63"/>
      <c r="C137" s="63"/>
      <c r="D137" s="12"/>
      <c r="E137" s="12"/>
      <c r="F137" s="12"/>
      <c r="G137" s="12"/>
      <c r="H137" s="12"/>
      <c r="I137" s="12"/>
      <c r="J137" s="12"/>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row>
    <row r="138" spans="2:54">
      <c r="B138" s="63"/>
      <c r="C138" s="63"/>
      <c r="D138" s="12"/>
      <c r="E138" s="12"/>
      <c r="F138" s="12"/>
      <c r="G138" s="12"/>
      <c r="H138" s="12"/>
      <c r="I138" s="12"/>
      <c r="J138" s="12"/>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row>
    <row r="139" spans="2:54">
      <c r="B139" s="63"/>
      <c r="C139" s="63"/>
      <c r="D139" s="12"/>
      <c r="E139" s="12"/>
      <c r="F139" s="12"/>
      <c r="G139" s="12"/>
      <c r="H139" s="12"/>
      <c r="I139" s="12"/>
      <c r="J139" s="12"/>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row>
    <row r="140" spans="2:54">
      <c r="B140" s="63"/>
      <c r="C140" s="63"/>
      <c r="D140" s="12"/>
      <c r="E140" s="12"/>
      <c r="F140" s="12"/>
      <c r="G140" s="12"/>
      <c r="H140" s="12"/>
      <c r="I140" s="12"/>
      <c r="J140" s="12"/>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row>
    <row r="141" spans="2:54">
      <c r="B141" s="63"/>
      <c r="C141" s="63"/>
      <c r="D141" s="12"/>
      <c r="E141" s="12"/>
      <c r="F141" s="12"/>
      <c r="G141" s="12"/>
      <c r="H141" s="12"/>
      <c r="I141" s="12"/>
      <c r="J141" s="12"/>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row>
    <row r="142" spans="2:54">
      <c r="B142" s="63"/>
      <c r="C142" s="63"/>
      <c r="D142" s="12"/>
      <c r="E142" s="12"/>
      <c r="F142" s="12"/>
      <c r="G142" s="12"/>
      <c r="H142" s="12"/>
      <c r="I142" s="12"/>
      <c r="J142" s="12"/>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row>
    <row r="143" spans="2:54">
      <c r="B143" s="63"/>
      <c r="C143" s="63"/>
      <c r="D143" s="12"/>
      <c r="E143" s="12"/>
      <c r="F143" s="12"/>
      <c r="G143" s="12"/>
      <c r="H143" s="12"/>
      <c r="I143" s="12"/>
      <c r="J143" s="12"/>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row>
    <row r="144" spans="2:54">
      <c r="B144" s="63"/>
      <c r="C144" s="63"/>
      <c r="D144" s="12"/>
      <c r="E144" s="12"/>
      <c r="F144" s="12"/>
      <c r="G144" s="12"/>
      <c r="H144" s="12"/>
      <c r="I144" s="12"/>
      <c r="J144" s="12"/>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row>
    <row r="145" spans="2:54">
      <c r="B145" s="63"/>
      <c r="C145" s="63"/>
      <c r="D145" s="12"/>
      <c r="E145" s="12"/>
      <c r="F145" s="12"/>
      <c r="G145" s="12"/>
      <c r="H145" s="12"/>
      <c r="I145" s="12"/>
      <c r="J145" s="12"/>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row>
    <row r="146" spans="2:54">
      <c r="B146" s="63"/>
      <c r="C146" s="63"/>
      <c r="D146" s="12"/>
      <c r="E146" s="12"/>
      <c r="F146" s="12"/>
      <c r="G146" s="12"/>
      <c r="H146" s="12"/>
      <c r="I146" s="12"/>
      <c r="J146" s="12"/>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row>
    <row r="147" spans="2:54">
      <c r="B147" s="63"/>
      <c r="C147" s="63"/>
      <c r="D147" s="12"/>
      <c r="E147" s="12"/>
      <c r="F147" s="12"/>
      <c r="G147" s="12"/>
      <c r="H147" s="12"/>
      <c r="I147" s="12"/>
      <c r="J147" s="12"/>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row>
    <row r="148" spans="2:54">
      <c r="B148" s="63"/>
      <c r="C148" s="63"/>
      <c r="D148" s="12"/>
      <c r="E148" s="12"/>
      <c r="F148" s="12"/>
      <c r="G148" s="12"/>
      <c r="H148" s="12"/>
      <c r="I148" s="12"/>
      <c r="J148" s="12"/>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row>
    <row r="149" spans="2:54">
      <c r="B149" s="63"/>
      <c r="C149" s="63"/>
      <c r="D149" s="12"/>
      <c r="E149" s="12"/>
      <c r="F149" s="12"/>
      <c r="G149" s="12"/>
      <c r="H149" s="12"/>
      <c r="I149" s="12"/>
      <c r="J149" s="12"/>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63"/>
      <c r="AU149" s="63"/>
      <c r="AV149" s="63"/>
      <c r="AW149" s="63"/>
      <c r="AX149" s="63"/>
      <c r="AY149" s="63"/>
      <c r="AZ149" s="63"/>
      <c r="BA149" s="63"/>
      <c r="BB149" s="63"/>
    </row>
    <row r="150" spans="2:54">
      <c r="B150" s="63"/>
      <c r="C150" s="63"/>
      <c r="D150" s="12"/>
      <c r="E150" s="12"/>
      <c r="F150" s="12"/>
      <c r="G150" s="12"/>
      <c r="H150" s="12"/>
      <c r="I150" s="12"/>
      <c r="J150" s="12"/>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row>
    <row r="151" spans="2:54">
      <c r="B151" s="63"/>
      <c r="C151" s="63"/>
      <c r="D151" s="12"/>
      <c r="E151" s="12"/>
      <c r="F151" s="12"/>
      <c r="G151" s="12"/>
      <c r="H151" s="12"/>
      <c r="I151" s="12"/>
      <c r="J151" s="12"/>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row>
    <row r="152" spans="2:54">
      <c r="B152" s="63"/>
      <c r="C152" s="63"/>
      <c r="D152" s="12"/>
      <c r="E152" s="12"/>
      <c r="F152" s="12"/>
      <c r="G152" s="12"/>
      <c r="H152" s="12"/>
      <c r="I152" s="12"/>
      <c r="J152" s="12"/>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row>
    <row r="153" spans="2:54">
      <c r="B153" s="63"/>
      <c r="C153" s="63"/>
      <c r="D153" s="12"/>
      <c r="E153" s="12"/>
      <c r="F153" s="12"/>
      <c r="G153" s="12"/>
      <c r="H153" s="12"/>
      <c r="I153" s="12"/>
      <c r="J153" s="12"/>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row>
    <row r="154" spans="2:54">
      <c r="B154" s="63"/>
      <c r="C154" s="63"/>
      <c r="D154" s="12"/>
      <c r="E154" s="12"/>
      <c r="F154" s="12"/>
      <c r="G154" s="12"/>
      <c r="H154" s="12"/>
      <c r="I154" s="12"/>
      <c r="J154" s="12"/>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row>
    <row r="155" spans="2:54">
      <c r="B155" s="63"/>
      <c r="C155" s="63"/>
      <c r="D155" s="12"/>
      <c r="E155" s="12"/>
      <c r="F155" s="12"/>
      <c r="G155" s="12"/>
      <c r="H155" s="12"/>
      <c r="I155" s="12"/>
      <c r="J155" s="12"/>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row>
    <row r="156" spans="2:54">
      <c r="B156" s="63"/>
      <c r="C156" s="63"/>
      <c r="D156" s="12"/>
      <c r="E156" s="12"/>
      <c r="F156" s="12"/>
      <c r="G156" s="12"/>
      <c r="H156" s="12"/>
      <c r="I156" s="12"/>
      <c r="J156" s="12"/>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row>
    <row r="157" spans="2:54">
      <c r="B157" s="63"/>
      <c r="C157" s="63"/>
      <c r="D157" s="12"/>
      <c r="E157" s="12"/>
      <c r="F157" s="12"/>
      <c r="G157" s="12"/>
      <c r="H157" s="12"/>
      <c r="I157" s="12"/>
      <c r="J157" s="12"/>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row>
    <row r="158" spans="2:54">
      <c r="B158" s="63"/>
      <c r="C158" s="63"/>
      <c r="D158" s="12"/>
      <c r="E158" s="12"/>
      <c r="F158" s="12"/>
      <c r="G158" s="12"/>
      <c r="H158" s="12"/>
      <c r="I158" s="12"/>
      <c r="J158" s="12"/>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row>
    <row r="159" spans="2:54">
      <c r="B159" s="63"/>
      <c r="C159" s="63"/>
      <c r="D159" s="12"/>
      <c r="E159" s="12"/>
      <c r="F159" s="12"/>
      <c r="G159" s="12"/>
      <c r="H159" s="12"/>
      <c r="I159" s="12"/>
      <c r="J159" s="12"/>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c r="BA159" s="63"/>
      <c r="BB159" s="63"/>
    </row>
    <row r="160" spans="2:54">
      <c r="B160" s="63"/>
      <c r="C160" s="63"/>
      <c r="D160" s="12"/>
      <c r="E160" s="12"/>
      <c r="F160" s="12"/>
      <c r="G160" s="12"/>
      <c r="H160" s="12"/>
      <c r="I160" s="12"/>
      <c r="J160" s="12"/>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row>
    <row r="161" spans="2:54">
      <c r="B161" s="63"/>
      <c r="C161" s="63"/>
      <c r="D161" s="12"/>
      <c r="E161" s="12"/>
      <c r="F161" s="12"/>
      <c r="G161" s="12"/>
      <c r="H161" s="12"/>
      <c r="I161" s="12"/>
      <c r="J161" s="12"/>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63"/>
      <c r="AU161" s="63"/>
      <c r="AV161" s="63"/>
      <c r="AW161" s="63"/>
      <c r="AX161" s="63"/>
      <c r="AY161" s="63"/>
      <c r="AZ161" s="63"/>
      <c r="BA161" s="63"/>
      <c r="BB161" s="63"/>
    </row>
    <row r="162" spans="2:54">
      <c r="B162" s="63"/>
      <c r="C162" s="63"/>
      <c r="D162" s="12"/>
      <c r="E162" s="12"/>
      <c r="F162" s="12"/>
      <c r="G162" s="12"/>
      <c r="H162" s="12"/>
      <c r="I162" s="12"/>
      <c r="J162" s="12"/>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63"/>
      <c r="AU162" s="63"/>
      <c r="AV162" s="63"/>
      <c r="AW162" s="63"/>
      <c r="AX162" s="63"/>
      <c r="AY162" s="63"/>
      <c r="AZ162" s="63"/>
      <c r="BA162" s="63"/>
      <c r="BB162" s="63"/>
    </row>
    <row r="163" spans="2:54">
      <c r="B163" s="63"/>
      <c r="C163" s="63"/>
      <c r="D163" s="12"/>
      <c r="E163" s="12"/>
      <c r="F163" s="12"/>
      <c r="G163" s="12"/>
      <c r="H163" s="12"/>
      <c r="I163" s="12"/>
      <c r="J163" s="12"/>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63"/>
      <c r="AU163" s="63"/>
      <c r="AV163" s="63"/>
      <c r="AW163" s="63"/>
      <c r="AX163" s="63"/>
      <c r="AY163" s="63"/>
      <c r="AZ163" s="63"/>
      <c r="BA163" s="63"/>
      <c r="BB163" s="63"/>
    </row>
    <row r="164" spans="2:54">
      <c r="B164" s="63"/>
      <c r="C164" s="63"/>
      <c r="D164" s="12"/>
      <c r="E164" s="12"/>
      <c r="F164" s="12"/>
      <c r="G164" s="12"/>
      <c r="H164" s="12"/>
      <c r="I164" s="12"/>
      <c r="J164" s="12"/>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row>
    <row r="165" spans="2:54">
      <c r="B165" s="63"/>
      <c r="C165" s="63"/>
      <c r="D165" s="12"/>
      <c r="E165" s="12"/>
      <c r="F165" s="12"/>
      <c r="G165" s="12"/>
      <c r="H165" s="12"/>
      <c r="I165" s="12"/>
      <c r="J165" s="12"/>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c r="AM165" s="63"/>
      <c r="AN165" s="63"/>
      <c r="AO165" s="63"/>
      <c r="AP165" s="63"/>
      <c r="AQ165" s="63"/>
      <c r="AR165" s="63"/>
      <c r="AS165" s="63"/>
      <c r="AT165" s="63"/>
      <c r="AU165" s="63"/>
      <c r="AV165" s="63"/>
      <c r="AW165" s="63"/>
      <c r="AX165" s="63"/>
      <c r="AY165" s="63"/>
      <c r="AZ165" s="63"/>
      <c r="BA165" s="63"/>
      <c r="BB165" s="63"/>
    </row>
    <row r="166" spans="2:54">
      <c r="B166" s="63"/>
      <c r="C166" s="63"/>
      <c r="D166" s="12"/>
      <c r="E166" s="12"/>
      <c r="F166" s="12"/>
      <c r="G166" s="12"/>
      <c r="H166" s="12"/>
      <c r="I166" s="12"/>
      <c r="J166" s="12"/>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row>
    <row r="167" spans="2:54">
      <c r="B167" s="63"/>
      <c r="C167" s="63"/>
      <c r="D167" s="12"/>
      <c r="E167" s="12"/>
      <c r="F167" s="12"/>
      <c r="G167" s="12"/>
      <c r="H167" s="12"/>
      <c r="I167" s="12"/>
      <c r="J167" s="12"/>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row>
    <row r="168" spans="2:54">
      <c r="B168" s="63"/>
      <c r="C168" s="63"/>
      <c r="D168" s="12"/>
      <c r="E168" s="12"/>
      <c r="F168" s="12"/>
      <c r="G168" s="12"/>
      <c r="H168" s="12"/>
      <c r="I168" s="12"/>
      <c r="J168" s="12"/>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row>
    <row r="169" spans="2:54">
      <c r="B169" s="63"/>
      <c r="C169" s="63"/>
      <c r="D169" s="12"/>
      <c r="E169" s="12"/>
      <c r="F169" s="12"/>
      <c r="G169" s="12"/>
      <c r="H169" s="12"/>
      <c r="I169" s="12"/>
      <c r="J169" s="12"/>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row>
    <row r="170" spans="2:54">
      <c r="B170" s="63"/>
      <c r="C170" s="63"/>
      <c r="D170" s="12"/>
      <c r="E170" s="12"/>
      <c r="F170" s="12"/>
      <c r="G170" s="12"/>
      <c r="H170" s="12"/>
      <c r="I170" s="12"/>
      <c r="J170" s="12"/>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row>
    <row r="171" spans="2:54">
      <c r="B171" s="63"/>
      <c r="C171" s="63"/>
      <c r="D171" s="12"/>
      <c r="E171" s="12"/>
      <c r="F171" s="12"/>
      <c r="G171" s="12"/>
      <c r="H171" s="12"/>
      <c r="I171" s="12"/>
      <c r="J171" s="12"/>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row>
    <row r="172" spans="2:54">
      <c r="B172" s="63"/>
      <c r="C172" s="63"/>
      <c r="D172" s="12"/>
      <c r="E172" s="12"/>
      <c r="F172" s="12"/>
      <c r="G172" s="12"/>
      <c r="H172" s="12"/>
      <c r="I172" s="12"/>
      <c r="J172" s="12"/>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row>
    <row r="173" spans="2:54">
      <c r="B173" s="63"/>
      <c r="C173" s="63"/>
      <c r="D173" s="12"/>
      <c r="E173" s="12"/>
      <c r="F173" s="12"/>
      <c r="G173" s="12"/>
      <c r="H173" s="12"/>
      <c r="I173" s="12"/>
      <c r="J173" s="12"/>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63"/>
      <c r="AU173" s="63"/>
      <c r="AV173" s="63"/>
      <c r="AW173" s="63"/>
      <c r="AX173" s="63"/>
      <c r="AY173" s="63"/>
      <c r="AZ173" s="63"/>
      <c r="BA173" s="63"/>
      <c r="BB173" s="63"/>
    </row>
    <row r="174" spans="2:54">
      <c r="B174" s="63"/>
      <c r="C174" s="63"/>
      <c r="D174" s="12"/>
      <c r="E174" s="12"/>
      <c r="F174" s="12"/>
      <c r="G174" s="12"/>
      <c r="H174" s="12"/>
      <c r="I174" s="12"/>
      <c r="J174" s="12"/>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row>
    <row r="175" spans="2:54">
      <c r="B175" s="63"/>
      <c r="C175" s="63"/>
      <c r="D175" s="12"/>
      <c r="E175" s="12"/>
      <c r="F175" s="12"/>
      <c r="G175" s="12"/>
      <c r="H175" s="12"/>
      <c r="I175" s="12"/>
      <c r="J175" s="12"/>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63"/>
      <c r="AU175" s="63"/>
      <c r="AV175" s="63"/>
      <c r="AW175" s="63"/>
      <c r="AX175" s="63"/>
      <c r="AY175" s="63"/>
      <c r="AZ175" s="63"/>
      <c r="BA175" s="63"/>
      <c r="BB175" s="63"/>
    </row>
    <row r="176" spans="2:54">
      <c r="B176" s="63"/>
      <c r="C176" s="63"/>
      <c r="D176" s="12"/>
      <c r="E176" s="12"/>
      <c r="F176" s="12"/>
      <c r="G176" s="12"/>
      <c r="H176" s="12"/>
      <c r="I176" s="12"/>
      <c r="J176" s="12"/>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row>
    <row r="177" spans="2:54">
      <c r="B177" s="63"/>
      <c r="C177" s="63"/>
      <c r="D177" s="12"/>
      <c r="E177" s="12"/>
      <c r="F177" s="12"/>
      <c r="G177" s="12"/>
      <c r="H177" s="12"/>
      <c r="I177" s="12"/>
      <c r="J177" s="12"/>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63"/>
      <c r="AU177" s="63"/>
      <c r="AV177" s="63"/>
      <c r="AW177" s="63"/>
      <c r="AX177" s="63"/>
      <c r="AY177" s="63"/>
      <c r="AZ177" s="63"/>
      <c r="BA177" s="63"/>
      <c r="BB177" s="63"/>
    </row>
    <row r="178" spans="2:54">
      <c r="B178" s="63"/>
      <c r="C178" s="63"/>
      <c r="D178" s="12"/>
      <c r="E178" s="12"/>
      <c r="F178" s="12"/>
      <c r="G178" s="12"/>
      <c r="H178" s="12"/>
      <c r="I178" s="12"/>
      <c r="J178" s="12"/>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row>
    <row r="179" spans="2:54">
      <c r="B179" s="63"/>
      <c r="C179" s="63"/>
      <c r="D179" s="12"/>
      <c r="E179" s="12"/>
      <c r="F179" s="12"/>
      <c r="G179" s="12"/>
      <c r="H179" s="12"/>
      <c r="I179" s="12"/>
      <c r="J179" s="12"/>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63"/>
      <c r="AU179" s="63"/>
      <c r="AV179" s="63"/>
      <c r="AW179" s="63"/>
      <c r="AX179" s="63"/>
      <c r="AY179" s="63"/>
      <c r="AZ179" s="63"/>
      <c r="BA179" s="63"/>
      <c r="BB179" s="63"/>
    </row>
    <row r="180" spans="2:54">
      <c r="B180" s="63"/>
      <c r="C180" s="63"/>
      <c r="D180" s="12"/>
      <c r="E180" s="12"/>
      <c r="F180" s="12"/>
      <c r="G180" s="12"/>
      <c r="H180" s="12"/>
      <c r="I180" s="12"/>
      <c r="J180" s="12"/>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spans="2:54">
      <c r="B181" s="63"/>
      <c r="C181" s="63"/>
      <c r="D181" s="12"/>
      <c r="E181" s="12"/>
      <c r="F181" s="12"/>
      <c r="G181" s="12"/>
      <c r="H181" s="12"/>
      <c r="I181" s="12"/>
      <c r="J181" s="12"/>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63"/>
      <c r="AU181" s="63"/>
      <c r="AV181" s="63"/>
      <c r="AW181" s="63"/>
      <c r="AX181" s="63"/>
      <c r="AY181" s="63"/>
      <c r="AZ181" s="63"/>
      <c r="BA181" s="63"/>
      <c r="BB181" s="63"/>
    </row>
    <row r="182" spans="2:54">
      <c r="B182" s="63"/>
      <c r="C182" s="63"/>
      <c r="D182" s="12"/>
      <c r="E182" s="12"/>
      <c r="F182" s="12"/>
      <c r="G182" s="12"/>
      <c r="H182" s="12"/>
      <c r="I182" s="12"/>
      <c r="J182" s="12"/>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row>
    <row r="183" spans="2:54">
      <c r="B183" s="63"/>
      <c r="C183" s="63"/>
      <c r="D183" s="12"/>
      <c r="E183" s="12"/>
      <c r="F183" s="12"/>
      <c r="G183" s="12"/>
      <c r="H183" s="12"/>
      <c r="I183" s="12"/>
      <c r="J183" s="12"/>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c r="AM183" s="63"/>
      <c r="AN183" s="63"/>
      <c r="AO183" s="63"/>
      <c r="AP183" s="63"/>
      <c r="AQ183" s="63"/>
      <c r="AR183" s="63"/>
      <c r="AS183" s="63"/>
      <c r="AT183" s="63"/>
      <c r="AU183" s="63"/>
      <c r="AV183" s="63"/>
      <c r="AW183" s="63"/>
      <c r="AX183" s="63"/>
      <c r="AY183" s="63"/>
      <c r="AZ183" s="63"/>
      <c r="BA183" s="63"/>
      <c r="BB183" s="63"/>
    </row>
    <row r="184" spans="2:54">
      <c r="B184" s="63"/>
      <c r="C184" s="63"/>
      <c r="D184" s="12"/>
      <c r="E184" s="12"/>
      <c r="F184" s="12"/>
      <c r="G184" s="12"/>
      <c r="H184" s="12"/>
      <c r="I184" s="12"/>
      <c r="J184" s="12"/>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row>
    <row r="185" spans="2:54">
      <c r="B185" s="63"/>
      <c r="C185" s="63"/>
      <c r="D185" s="12"/>
      <c r="E185" s="12"/>
      <c r="F185" s="12"/>
      <c r="G185" s="12"/>
      <c r="H185" s="12"/>
      <c r="I185" s="12"/>
      <c r="J185" s="12"/>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3"/>
    </row>
    <row r="186" spans="2:54">
      <c r="B186" s="63"/>
      <c r="C186" s="63"/>
      <c r="D186" s="12"/>
      <c r="E186" s="12"/>
      <c r="F186" s="12"/>
      <c r="G186" s="12"/>
      <c r="H186" s="12"/>
      <c r="I186" s="12"/>
      <c r="J186" s="12"/>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row>
    <row r="187" spans="2:54">
      <c r="B187" s="63"/>
      <c r="C187" s="63"/>
      <c r="D187" s="12"/>
      <c r="E187" s="12"/>
      <c r="F187" s="12"/>
      <c r="G187" s="12"/>
      <c r="H187" s="12"/>
      <c r="I187" s="12"/>
      <c r="J187" s="12"/>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row>
    <row r="188" spans="2:54">
      <c r="B188" s="63"/>
      <c r="C188" s="63"/>
      <c r="D188" s="12"/>
      <c r="E188" s="12"/>
      <c r="F188" s="12"/>
      <c r="G188" s="12"/>
      <c r="H188" s="12"/>
      <c r="I188" s="12"/>
      <c r="J188" s="12"/>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row>
    <row r="189" spans="2:54">
      <c r="B189" s="63"/>
      <c r="C189" s="63"/>
      <c r="D189" s="12"/>
      <c r="E189" s="12"/>
      <c r="F189" s="12"/>
      <c r="G189" s="12"/>
      <c r="H189" s="12"/>
      <c r="I189" s="12"/>
      <c r="J189" s="12"/>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row>
    <row r="190" spans="2:54">
      <c r="B190" s="63"/>
      <c r="C190" s="63"/>
      <c r="D190" s="12"/>
      <c r="E190" s="12"/>
      <c r="F190" s="12"/>
      <c r="G190" s="12"/>
      <c r="H190" s="12"/>
      <c r="I190" s="12"/>
      <c r="J190" s="12"/>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row>
    <row r="191" spans="2:54">
      <c r="B191" s="63"/>
      <c r="C191" s="63"/>
      <c r="D191" s="12"/>
      <c r="E191" s="12"/>
      <c r="F191" s="12"/>
      <c r="G191" s="12"/>
      <c r="H191" s="12"/>
      <c r="I191" s="12"/>
      <c r="J191" s="12"/>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63"/>
      <c r="AU191" s="63"/>
      <c r="AV191" s="63"/>
      <c r="AW191" s="63"/>
      <c r="AX191" s="63"/>
      <c r="AY191" s="63"/>
      <c r="AZ191" s="63"/>
      <c r="BA191" s="63"/>
      <c r="BB191" s="63"/>
    </row>
    <row r="192" spans="2:54">
      <c r="B192" s="63"/>
      <c r="C192" s="63"/>
      <c r="D192" s="12"/>
      <c r="E192" s="12"/>
      <c r="F192" s="12"/>
      <c r="G192" s="12"/>
      <c r="H192" s="12"/>
      <c r="I192" s="12"/>
      <c r="J192" s="12"/>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row>
    <row r="193" spans="2:54">
      <c r="B193" s="63"/>
      <c r="C193" s="63"/>
      <c r="D193" s="12"/>
      <c r="E193" s="12"/>
      <c r="F193" s="12"/>
      <c r="G193" s="12"/>
      <c r="H193" s="12"/>
      <c r="I193" s="12"/>
      <c r="J193" s="12"/>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row>
    <row r="194" spans="2:54">
      <c r="B194" s="63"/>
      <c r="C194" s="63"/>
      <c r="D194" s="12"/>
      <c r="E194" s="12"/>
      <c r="F194" s="12"/>
      <c r="G194" s="12"/>
      <c r="H194" s="12"/>
      <c r="I194" s="12"/>
      <c r="J194" s="12"/>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row>
    <row r="195" spans="2:54">
      <c r="B195" s="63"/>
      <c r="C195" s="63"/>
      <c r="D195" s="12"/>
      <c r="E195" s="12"/>
      <c r="F195" s="12"/>
      <c r="G195" s="12"/>
      <c r="H195" s="12"/>
      <c r="I195" s="12"/>
      <c r="J195" s="12"/>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row>
    <row r="196" spans="2:54">
      <c r="B196" s="63"/>
      <c r="C196" s="63"/>
      <c r="D196" s="12"/>
      <c r="E196" s="12"/>
      <c r="F196" s="12"/>
      <c r="G196" s="12"/>
      <c r="H196" s="12"/>
      <c r="I196" s="12"/>
      <c r="J196" s="12"/>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row>
    <row r="197" spans="2:54">
      <c r="B197" s="63"/>
      <c r="C197" s="63"/>
      <c r="D197" s="12"/>
      <c r="E197" s="12"/>
      <c r="F197" s="12"/>
      <c r="G197" s="12"/>
      <c r="H197" s="12"/>
      <c r="I197" s="12"/>
      <c r="J197" s="12"/>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row>
    <row r="198" spans="2:54">
      <c r="B198" s="63"/>
      <c r="C198" s="63"/>
      <c r="D198" s="12"/>
      <c r="E198" s="12"/>
      <c r="F198" s="12"/>
      <c r="G198" s="12"/>
      <c r="H198" s="12"/>
      <c r="I198" s="12"/>
      <c r="J198" s="12"/>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row>
    <row r="199" spans="2:54">
      <c r="B199" s="63"/>
      <c r="C199" s="63"/>
      <c r="D199" s="12"/>
      <c r="E199" s="12"/>
      <c r="F199" s="12"/>
      <c r="G199" s="12"/>
      <c r="H199" s="12"/>
      <c r="I199" s="12"/>
      <c r="J199" s="12"/>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row>
    <row r="200" spans="2:54">
      <c r="B200" s="63"/>
      <c r="C200" s="63"/>
      <c r="D200" s="12"/>
      <c r="E200" s="12"/>
      <c r="F200" s="12"/>
      <c r="G200" s="12"/>
      <c r="H200" s="12"/>
      <c r="I200" s="12"/>
      <c r="J200" s="12"/>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row>
    <row r="201" spans="2:54">
      <c r="B201" s="63"/>
      <c r="C201" s="63"/>
      <c r="D201" s="12"/>
      <c r="E201" s="12"/>
      <c r="F201" s="12"/>
      <c r="G201" s="12"/>
      <c r="H201" s="12"/>
      <c r="I201" s="12"/>
      <c r="J201" s="12"/>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63"/>
      <c r="AU201" s="63"/>
      <c r="AV201" s="63"/>
      <c r="AW201" s="63"/>
      <c r="AX201" s="63"/>
      <c r="AY201" s="63"/>
      <c r="AZ201" s="63"/>
      <c r="BA201" s="63"/>
      <c r="BB201" s="63"/>
    </row>
    <row r="202" spans="2:54">
      <c r="B202" s="63"/>
      <c r="C202" s="63"/>
      <c r="D202" s="12"/>
      <c r="E202" s="12"/>
      <c r="F202" s="12"/>
      <c r="G202" s="12"/>
      <c r="H202" s="12"/>
      <c r="I202" s="12"/>
      <c r="J202" s="12"/>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row>
    <row r="203" spans="2:54">
      <c r="B203" s="63"/>
      <c r="C203" s="63"/>
      <c r="D203" s="12"/>
      <c r="E203" s="12"/>
      <c r="F203" s="12"/>
      <c r="G203" s="12"/>
      <c r="H203" s="12"/>
      <c r="I203" s="12"/>
      <c r="J203" s="12"/>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63"/>
      <c r="AU203" s="63"/>
      <c r="AV203" s="63"/>
      <c r="AW203" s="63"/>
      <c r="AX203" s="63"/>
      <c r="AY203" s="63"/>
      <c r="AZ203" s="63"/>
      <c r="BA203" s="63"/>
      <c r="BB203" s="63"/>
    </row>
    <row r="204" spans="2:54">
      <c r="B204" s="63"/>
      <c r="C204" s="63"/>
      <c r="D204" s="12"/>
      <c r="E204" s="12"/>
      <c r="F204" s="12"/>
      <c r="G204" s="12"/>
      <c r="H204" s="12"/>
      <c r="I204" s="12"/>
      <c r="J204" s="12"/>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row>
    <row r="205" spans="2:54">
      <c r="B205" s="63"/>
      <c r="C205" s="63"/>
      <c r="D205" s="12"/>
      <c r="E205" s="12"/>
      <c r="F205" s="12"/>
      <c r="G205" s="12"/>
      <c r="H205" s="12"/>
      <c r="I205" s="12"/>
      <c r="J205" s="12"/>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63"/>
      <c r="AU205" s="63"/>
      <c r="AV205" s="63"/>
      <c r="AW205" s="63"/>
      <c r="AX205" s="63"/>
      <c r="AY205" s="63"/>
      <c r="AZ205" s="63"/>
      <c r="BA205" s="63"/>
      <c r="BB205" s="63"/>
    </row>
    <row r="206" spans="2:54">
      <c r="B206" s="63"/>
      <c r="C206" s="63"/>
      <c r="D206" s="12"/>
      <c r="E206" s="12"/>
      <c r="F206" s="12"/>
      <c r="G206" s="12"/>
      <c r="H206" s="12"/>
      <c r="I206" s="12"/>
      <c r="J206" s="12"/>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row>
    <row r="207" spans="2:54">
      <c r="B207" s="63"/>
      <c r="C207" s="63"/>
      <c r="D207" s="12"/>
      <c r="E207" s="12"/>
      <c r="F207" s="12"/>
      <c r="G207" s="12"/>
      <c r="H207" s="12"/>
      <c r="I207" s="12"/>
      <c r="J207" s="12"/>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63"/>
      <c r="AU207" s="63"/>
      <c r="AV207" s="63"/>
      <c r="AW207" s="63"/>
      <c r="AX207" s="63"/>
      <c r="AY207" s="63"/>
      <c r="AZ207" s="63"/>
      <c r="BA207" s="63"/>
      <c r="BB207" s="63"/>
    </row>
    <row r="208" spans="2:54">
      <c r="B208" s="63"/>
      <c r="C208" s="63"/>
      <c r="D208" s="12"/>
      <c r="E208" s="12"/>
      <c r="F208" s="12"/>
      <c r="G208" s="12"/>
      <c r="H208" s="12"/>
      <c r="I208" s="12"/>
      <c r="J208" s="12"/>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row>
    <row r="209" spans="2:54">
      <c r="B209" s="63"/>
      <c r="C209" s="63"/>
      <c r="D209" s="12"/>
      <c r="E209" s="12"/>
      <c r="F209" s="12"/>
      <c r="G209" s="12"/>
      <c r="H209" s="12"/>
      <c r="I209" s="12"/>
      <c r="J209" s="12"/>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63"/>
      <c r="AU209" s="63"/>
      <c r="AV209" s="63"/>
      <c r="AW209" s="63"/>
      <c r="AX209" s="63"/>
      <c r="AY209" s="63"/>
      <c r="AZ209" s="63"/>
      <c r="BA209" s="63"/>
      <c r="BB209" s="63"/>
    </row>
    <row r="210" spans="2:54">
      <c r="B210" s="63"/>
      <c r="C210" s="63"/>
      <c r="D210" s="12"/>
      <c r="E210" s="12"/>
      <c r="F210" s="12"/>
      <c r="G210" s="12"/>
      <c r="H210" s="12"/>
      <c r="I210" s="12"/>
      <c r="J210" s="12"/>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row>
    <row r="211" spans="2:54">
      <c r="B211" s="63"/>
      <c r="C211" s="63"/>
      <c r="D211" s="12"/>
      <c r="E211" s="12"/>
      <c r="F211" s="12"/>
      <c r="G211" s="12"/>
      <c r="H211" s="12"/>
      <c r="I211" s="12"/>
      <c r="J211" s="12"/>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63"/>
      <c r="AU211" s="63"/>
      <c r="AV211" s="63"/>
      <c r="AW211" s="63"/>
      <c r="AX211" s="63"/>
      <c r="AY211" s="63"/>
      <c r="AZ211" s="63"/>
      <c r="BA211" s="63"/>
      <c r="BB211" s="63"/>
    </row>
    <row r="212" spans="2:54">
      <c r="B212" s="63"/>
      <c r="C212" s="63"/>
      <c r="D212" s="12"/>
      <c r="E212" s="12"/>
      <c r="F212" s="12"/>
      <c r="G212" s="12"/>
      <c r="H212" s="12"/>
      <c r="I212" s="12"/>
      <c r="J212" s="12"/>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row>
    <row r="213" spans="2:54">
      <c r="B213" s="63"/>
      <c r="C213" s="63"/>
      <c r="D213" s="12"/>
      <c r="E213" s="12"/>
      <c r="F213" s="12"/>
      <c r="G213" s="12"/>
      <c r="H213" s="12"/>
      <c r="I213" s="12"/>
      <c r="J213" s="12"/>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63"/>
      <c r="AU213" s="63"/>
      <c r="AV213" s="63"/>
      <c r="AW213" s="63"/>
      <c r="AX213" s="63"/>
      <c r="AY213" s="63"/>
      <c r="AZ213" s="63"/>
      <c r="BA213" s="63"/>
      <c r="BB213" s="63"/>
    </row>
    <row r="214" spans="2:54">
      <c r="B214" s="63"/>
      <c r="C214" s="63"/>
      <c r="D214" s="12"/>
      <c r="E214" s="12"/>
      <c r="F214" s="12"/>
      <c r="G214" s="12"/>
      <c r="H214" s="12"/>
      <c r="I214" s="12"/>
      <c r="J214" s="12"/>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row>
    <row r="215" spans="2:54">
      <c r="B215" s="63"/>
      <c r="C215" s="63"/>
      <c r="D215" s="12"/>
      <c r="E215" s="12"/>
      <c r="F215" s="12"/>
      <c r="G215" s="12"/>
      <c r="H215" s="12"/>
      <c r="I215" s="12"/>
      <c r="J215" s="12"/>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63"/>
      <c r="AU215" s="63"/>
      <c r="AV215" s="63"/>
      <c r="AW215" s="63"/>
      <c r="AX215" s="63"/>
      <c r="AY215" s="63"/>
      <c r="AZ215" s="63"/>
      <c r="BA215" s="63"/>
      <c r="BB215" s="63"/>
    </row>
    <row r="216" spans="2:54">
      <c r="B216" s="63"/>
      <c r="C216" s="63"/>
      <c r="D216" s="12"/>
      <c r="E216" s="12"/>
      <c r="F216" s="12"/>
      <c r="G216" s="12"/>
      <c r="H216" s="12"/>
      <c r="I216" s="12"/>
      <c r="J216" s="12"/>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row>
    <row r="217" spans="2:54">
      <c r="B217" s="63"/>
      <c r="C217" s="63"/>
      <c r="D217" s="12"/>
      <c r="E217" s="12"/>
      <c r="F217" s="12"/>
      <c r="G217" s="12"/>
      <c r="H217" s="12"/>
      <c r="I217" s="12"/>
      <c r="J217" s="12"/>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63"/>
      <c r="AU217" s="63"/>
      <c r="AV217" s="63"/>
      <c r="AW217" s="63"/>
      <c r="AX217" s="63"/>
      <c r="AY217" s="63"/>
      <c r="AZ217" s="63"/>
      <c r="BA217" s="63"/>
      <c r="BB217" s="63"/>
    </row>
    <row r="218" spans="2:54">
      <c r="B218" s="63"/>
      <c r="C218" s="63"/>
      <c r="D218" s="12"/>
      <c r="E218" s="12"/>
      <c r="F218" s="12"/>
      <c r="G218" s="12"/>
      <c r="H218" s="12"/>
      <c r="I218" s="12"/>
      <c r="J218" s="12"/>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row>
    <row r="219" spans="2:54">
      <c r="B219" s="63"/>
      <c r="C219" s="63"/>
      <c r="D219" s="12"/>
      <c r="E219" s="12"/>
      <c r="F219" s="12"/>
      <c r="G219" s="12"/>
      <c r="H219" s="12"/>
      <c r="I219" s="12"/>
      <c r="J219" s="12"/>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63"/>
      <c r="AY219" s="63"/>
      <c r="AZ219" s="63"/>
      <c r="BA219" s="63"/>
      <c r="BB219" s="63"/>
    </row>
    <row r="220" spans="2:54">
      <c r="B220" s="63"/>
      <c r="C220" s="63"/>
      <c r="D220" s="12"/>
      <c r="E220" s="12"/>
      <c r="F220" s="12"/>
      <c r="G220" s="12"/>
      <c r="H220" s="12"/>
      <c r="I220" s="12"/>
      <c r="J220" s="12"/>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row>
    <row r="221" spans="2:54">
      <c r="B221" s="63"/>
      <c r="C221" s="63"/>
      <c r="D221" s="12"/>
      <c r="E221" s="12"/>
      <c r="F221" s="12"/>
      <c r="G221" s="12"/>
      <c r="H221" s="12"/>
      <c r="I221" s="12"/>
      <c r="J221" s="12"/>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c r="AP221" s="63"/>
      <c r="AQ221" s="63"/>
      <c r="AR221" s="63"/>
      <c r="AS221" s="63"/>
      <c r="AT221" s="63"/>
      <c r="AU221" s="63"/>
      <c r="AV221" s="63"/>
      <c r="AW221" s="63"/>
      <c r="AX221" s="63"/>
      <c r="AY221" s="63"/>
      <c r="AZ221" s="63"/>
      <c r="BA221" s="63"/>
      <c r="BB221" s="63"/>
    </row>
    <row r="222" spans="2:54">
      <c r="B222" s="63"/>
      <c r="C222" s="63"/>
      <c r="D222" s="12"/>
      <c r="E222" s="12"/>
      <c r="F222" s="12"/>
      <c r="G222" s="12"/>
      <c r="H222" s="12"/>
      <c r="I222" s="12"/>
      <c r="J222" s="12"/>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3"/>
    </row>
    <row r="223" spans="2:54">
      <c r="B223" s="63"/>
      <c r="C223" s="63"/>
      <c r="D223" s="12"/>
      <c r="E223" s="12"/>
      <c r="F223" s="12"/>
      <c r="G223" s="12"/>
      <c r="H223" s="12"/>
      <c r="I223" s="12"/>
      <c r="J223" s="12"/>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c r="AW223" s="63"/>
      <c r="AX223" s="63"/>
      <c r="AY223" s="63"/>
      <c r="AZ223" s="63"/>
      <c r="BA223" s="63"/>
      <c r="BB223" s="63"/>
    </row>
    <row r="224" spans="2:54">
      <c r="B224" s="63"/>
      <c r="C224" s="63"/>
      <c r="D224" s="12"/>
      <c r="E224" s="12"/>
      <c r="F224" s="12"/>
      <c r="G224" s="12"/>
      <c r="H224" s="12"/>
      <c r="I224" s="12"/>
      <c r="J224" s="12"/>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row>
    <row r="225" spans="2:54">
      <c r="B225" s="63"/>
      <c r="C225" s="63"/>
      <c r="D225" s="12"/>
      <c r="E225" s="12"/>
      <c r="F225" s="12"/>
      <c r="G225" s="12"/>
      <c r="H225" s="12"/>
      <c r="I225" s="12"/>
      <c r="J225" s="12"/>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63"/>
      <c r="AY225" s="63"/>
      <c r="AZ225" s="63"/>
      <c r="BA225" s="63"/>
      <c r="BB225" s="63"/>
    </row>
    <row r="226" spans="2:54">
      <c r="B226" s="63"/>
      <c r="C226" s="63"/>
      <c r="D226" s="12"/>
      <c r="E226" s="12"/>
      <c r="F226" s="12"/>
      <c r="G226" s="12"/>
      <c r="H226" s="12"/>
      <c r="I226" s="12"/>
      <c r="J226" s="12"/>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c r="BB226" s="63"/>
    </row>
    <row r="227" spans="2:54">
      <c r="B227" s="63"/>
      <c r="C227" s="63"/>
      <c r="D227" s="12"/>
      <c r="E227" s="12"/>
      <c r="F227" s="12"/>
      <c r="G227" s="12"/>
      <c r="H227" s="12"/>
      <c r="I227" s="12"/>
      <c r="J227" s="12"/>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63"/>
      <c r="AZ227" s="63"/>
      <c r="BA227" s="63"/>
      <c r="BB227" s="63"/>
    </row>
    <row r="228" spans="2:54">
      <c r="B228" s="63"/>
      <c r="C228" s="63"/>
      <c r="D228" s="12"/>
      <c r="E228" s="12"/>
      <c r="F228" s="12"/>
      <c r="G228" s="12"/>
      <c r="H228" s="12"/>
      <c r="I228" s="12"/>
      <c r="J228" s="12"/>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c r="AP228" s="63"/>
      <c r="AQ228" s="63"/>
      <c r="AR228" s="63"/>
      <c r="AS228" s="63"/>
      <c r="AT228" s="63"/>
      <c r="AU228" s="63"/>
      <c r="AV228" s="63"/>
      <c r="AW228" s="63"/>
      <c r="AX228" s="63"/>
      <c r="AY228" s="63"/>
      <c r="AZ228" s="63"/>
      <c r="BA228" s="63"/>
      <c r="BB228" s="63"/>
    </row>
    <row r="229" spans="2:54">
      <c r="B229" s="63"/>
      <c r="C229" s="63"/>
      <c r="D229" s="12"/>
      <c r="E229" s="12"/>
      <c r="F229" s="12"/>
      <c r="G229" s="12"/>
      <c r="H229" s="12"/>
      <c r="I229" s="12"/>
      <c r="J229" s="12"/>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c r="AP229" s="63"/>
      <c r="AQ229" s="63"/>
      <c r="AR229" s="63"/>
      <c r="AS229" s="63"/>
      <c r="AT229" s="63"/>
      <c r="AU229" s="63"/>
      <c r="AV229" s="63"/>
      <c r="AW229" s="63"/>
      <c r="AX229" s="63"/>
      <c r="AY229" s="63"/>
      <c r="AZ229" s="63"/>
      <c r="BA229" s="63"/>
      <c r="BB229" s="63"/>
    </row>
    <row r="230" spans="2:54">
      <c r="B230" s="63"/>
      <c r="C230" s="63"/>
      <c r="D230" s="12"/>
      <c r="E230" s="12"/>
      <c r="F230" s="12"/>
      <c r="G230" s="12"/>
      <c r="H230" s="12"/>
      <c r="I230" s="12"/>
      <c r="J230" s="12"/>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c r="BB230" s="63"/>
    </row>
    <row r="231" spans="2:54">
      <c r="B231" s="63"/>
      <c r="C231" s="63"/>
      <c r="D231" s="12"/>
      <c r="E231" s="12"/>
      <c r="F231" s="12"/>
      <c r="G231" s="12"/>
      <c r="H231" s="12"/>
      <c r="I231" s="12"/>
      <c r="J231" s="12"/>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row>
    <row r="232" spans="2:54">
      <c r="B232" s="63"/>
      <c r="C232" s="63"/>
      <c r="D232" s="12"/>
      <c r="E232" s="12"/>
      <c r="F232" s="12"/>
      <c r="G232" s="12"/>
      <c r="H232" s="12"/>
      <c r="I232" s="12"/>
      <c r="J232" s="12"/>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c r="AP232" s="63"/>
      <c r="AQ232" s="63"/>
      <c r="AR232" s="63"/>
      <c r="AS232" s="63"/>
      <c r="AT232" s="63"/>
      <c r="AU232" s="63"/>
      <c r="AV232" s="63"/>
      <c r="AW232" s="63"/>
      <c r="AX232" s="63"/>
      <c r="AY232" s="63"/>
      <c r="AZ232" s="63"/>
      <c r="BA232" s="63"/>
      <c r="BB232" s="63"/>
    </row>
    <row r="233" spans="2:54">
      <c r="B233" s="63"/>
      <c r="C233" s="63"/>
      <c r="D233" s="12"/>
      <c r="E233" s="12"/>
      <c r="F233" s="12"/>
      <c r="G233" s="12"/>
      <c r="H233" s="12"/>
      <c r="I233" s="12"/>
      <c r="J233" s="12"/>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c r="AP233" s="63"/>
      <c r="AQ233" s="63"/>
      <c r="AR233" s="63"/>
      <c r="AS233" s="63"/>
      <c r="AT233" s="63"/>
      <c r="AU233" s="63"/>
      <c r="AV233" s="63"/>
      <c r="AW233" s="63"/>
      <c r="AX233" s="63"/>
      <c r="AY233" s="63"/>
      <c r="AZ233" s="63"/>
      <c r="BA233" s="63"/>
      <c r="BB233" s="63"/>
    </row>
    <row r="234" spans="2:54">
      <c r="B234" s="63"/>
      <c r="C234" s="63"/>
      <c r="D234" s="12"/>
      <c r="E234" s="12"/>
      <c r="F234" s="12"/>
      <c r="G234" s="12"/>
      <c r="H234" s="12"/>
      <c r="I234" s="12"/>
      <c r="J234" s="12"/>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c r="BB234" s="63"/>
    </row>
    <row r="235" spans="2:54">
      <c r="B235" s="63"/>
      <c r="C235" s="63"/>
      <c r="D235" s="12"/>
      <c r="E235" s="12"/>
      <c r="F235" s="12"/>
      <c r="G235" s="12"/>
      <c r="H235" s="12"/>
      <c r="I235" s="12"/>
      <c r="J235" s="12"/>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c r="AP235" s="63"/>
      <c r="AQ235" s="63"/>
      <c r="AR235" s="63"/>
      <c r="AS235" s="63"/>
      <c r="AT235" s="63"/>
      <c r="AU235" s="63"/>
      <c r="AV235" s="63"/>
      <c r="AW235" s="63"/>
      <c r="AX235" s="63"/>
      <c r="AY235" s="63"/>
      <c r="AZ235" s="63"/>
      <c r="BA235" s="63"/>
      <c r="BB235" s="63"/>
    </row>
    <row r="236" spans="2:54">
      <c r="B236" s="63"/>
      <c r="C236" s="63"/>
      <c r="D236" s="12"/>
      <c r="E236" s="12"/>
      <c r="F236" s="12"/>
      <c r="G236" s="12"/>
      <c r="H236" s="12"/>
      <c r="I236" s="12"/>
      <c r="J236" s="12"/>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c r="AP236" s="63"/>
      <c r="AQ236" s="63"/>
      <c r="AR236" s="63"/>
      <c r="AS236" s="63"/>
      <c r="AT236" s="63"/>
      <c r="AU236" s="63"/>
      <c r="AV236" s="63"/>
      <c r="AW236" s="63"/>
      <c r="AX236" s="63"/>
      <c r="AY236" s="63"/>
      <c r="AZ236" s="63"/>
      <c r="BA236" s="63"/>
      <c r="BB236" s="63"/>
    </row>
    <row r="237" spans="2:54">
      <c r="B237" s="63"/>
      <c r="C237" s="63"/>
      <c r="D237" s="12"/>
      <c r="E237" s="12"/>
      <c r="F237" s="12"/>
      <c r="G237" s="12"/>
      <c r="H237" s="12"/>
      <c r="I237" s="12"/>
      <c r="J237" s="12"/>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T237" s="63"/>
      <c r="AU237" s="63"/>
      <c r="AV237" s="63"/>
      <c r="AW237" s="63"/>
      <c r="AX237" s="63"/>
      <c r="AY237" s="63"/>
      <c r="AZ237" s="63"/>
      <c r="BA237" s="63"/>
      <c r="BB237" s="63"/>
    </row>
    <row r="238" spans="2:54">
      <c r="B238" s="63"/>
      <c r="C238" s="63"/>
      <c r="D238" s="12"/>
      <c r="E238" s="12"/>
      <c r="F238" s="12"/>
      <c r="G238" s="12"/>
      <c r="H238" s="12"/>
      <c r="I238" s="12"/>
      <c r="J238" s="12"/>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c r="BB238" s="63"/>
    </row>
    <row r="239" spans="2:54">
      <c r="F239" s="12"/>
      <c r="H239" s="12"/>
      <c r="I239" s="12"/>
      <c r="J239" s="12"/>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T239" s="63"/>
      <c r="AU239" s="63"/>
      <c r="AV239" s="63"/>
      <c r="AW239" s="63"/>
      <c r="AX239" s="63"/>
      <c r="AY239" s="63"/>
      <c r="AZ239" s="63"/>
      <c r="BA239" s="63"/>
      <c r="BB239" s="63"/>
    </row>
    <row r="240" spans="2:54">
      <c r="H240" s="12"/>
      <c r="I240" s="12"/>
      <c r="J240" s="12"/>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T240" s="63"/>
      <c r="AU240" s="63"/>
      <c r="AV240" s="63"/>
      <c r="AW240" s="63"/>
      <c r="AX240" s="63"/>
      <c r="AY240" s="63"/>
      <c r="AZ240" s="63"/>
      <c r="BA240" s="63"/>
      <c r="BB240" s="63"/>
    </row>
    <row r="241" spans="8:54">
      <c r="H241" s="12"/>
      <c r="I241" s="12"/>
      <c r="J241" s="12"/>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row>
    <row r="242" spans="8:54">
      <c r="H242" s="12"/>
      <c r="I242" s="12"/>
      <c r="J242" s="12"/>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63"/>
    </row>
    <row r="243" spans="8:54">
      <c r="H243" s="12"/>
      <c r="I243" s="12"/>
      <c r="J243" s="12"/>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row>
    <row r="244" spans="8:54">
      <c r="H244" s="12"/>
      <c r="I244" s="12"/>
      <c r="J244" s="12"/>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T244" s="63"/>
      <c r="AU244" s="63"/>
      <c r="AV244" s="63"/>
      <c r="AW244" s="63"/>
      <c r="AX244" s="63"/>
      <c r="AY244" s="63"/>
      <c r="AZ244" s="63"/>
      <c r="BA244" s="63"/>
      <c r="BB244" s="63"/>
    </row>
    <row r="245" spans="8:54">
      <c r="I245" s="12"/>
      <c r="J245" s="12"/>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T245" s="63"/>
      <c r="AU245" s="63"/>
      <c r="AV245" s="63"/>
      <c r="AW245" s="63"/>
      <c r="AX245" s="63"/>
      <c r="AY245" s="63"/>
      <c r="AZ245" s="63"/>
      <c r="BA245" s="63"/>
      <c r="BB245" s="63"/>
    </row>
    <row r="246" spans="8:54">
      <c r="I246" s="12"/>
      <c r="J246" s="12"/>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row>
    <row r="247" spans="8:54">
      <c r="I247" s="12"/>
      <c r="J247" s="12"/>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row>
    <row r="248" spans="8:54">
      <c r="I248" s="12"/>
      <c r="J248" s="12"/>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row>
    <row r="249" spans="8:54">
      <c r="I249" s="12"/>
      <c r="J249" s="12"/>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c r="AP249" s="63"/>
      <c r="AQ249" s="63"/>
      <c r="AR249" s="63"/>
      <c r="AS249" s="63"/>
      <c r="AT249" s="63"/>
      <c r="AU249" s="63"/>
      <c r="AV249" s="63"/>
      <c r="AW249" s="63"/>
      <c r="AX249" s="63"/>
      <c r="AY249" s="63"/>
      <c r="AZ249" s="63"/>
      <c r="BA249" s="63"/>
      <c r="BB249" s="63"/>
    </row>
    <row r="250" spans="8:54">
      <c r="I250" s="12"/>
      <c r="J250" s="12"/>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c r="AP250" s="63"/>
      <c r="AQ250" s="63"/>
      <c r="AR250" s="63"/>
      <c r="AS250" s="63"/>
      <c r="AT250" s="63"/>
      <c r="AU250" s="63"/>
      <c r="AV250" s="63"/>
      <c r="AW250" s="63"/>
      <c r="AX250" s="63"/>
      <c r="AY250" s="63"/>
      <c r="AZ250" s="63"/>
      <c r="BA250" s="63"/>
      <c r="BB250" s="63"/>
    </row>
    <row r="251" spans="8:54">
      <c r="I251" s="12"/>
      <c r="J251" s="12"/>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row>
    <row r="252" spans="8:54">
      <c r="I252" s="12"/>
      <c r="J252" s="12"/>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c r="AP252" s="63"/>
      <c r="AQ252" s="63"/>
      <c r="AR252" s="63"/>
      <c r="AS252" s="63"/>
      <c r="AT252" s="63"/>
      <c r="AU252" s="63"/>
      <c r="AV252" s="63"/>
      <c r="AW252" s="63"/>
      <c r="AX252" s="63"/>
      <c r="AY252" s="63"/>
      <c r="AZ252" s="63"/>
      <c r="BA252" s="63"/>
      <c r="BB252" s="63"/>
    </row>
    <row r="253" spans="8:54">
      <c r="I253" s="12"/>
      <c r="J253" s="12"/>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c r="AP253" s="63"/>
      <c r="AQ253" s="63"/>
      <c r="AR253" s="63"/>
      <c r="AS253" s="63"/>
      <c r="AT253" s="63"/>
      <c r="AU253" s="63"/>
      <c r="AV253" s="63"/>
      <c r="AW253" s="63"/>
      <c r="AX253" s="63"/>
      <c r="AY253" s="63"/>
      <c r="AZ253" s="63"/>
      <c r="BA253" s="63"/>
      <c r="BB253" s="63"/>
    </row>
    <row r="254" spans="8:54">
      <c r="I254" s="12"/>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row>
    <row r="255" spans="8:54">
      <c r="I255" s="12"/>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row>
    <row r="256" spans="8:54">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c r="AP256" s="63"/>
      <c r="AQ256" s="63"/>
      <c r="AR256" s="63"/>
      <c r="AS256" s="63"/>
      <c r="AT256" s="63"/>
      <c r="AU256" s="63"/>
      <c r="AV256" s="63"/>
      <c r="AW256" s="63"/>
      <c r="AX256" s="63"/>
      <c r="AY256" s="63"/>
      <c r="AZ256" s="63"/>
      <c r="BA256" s="63"/>
      <c r="BB256" s="63"/>
    </row>
    <row r="257" spans="11:54">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c r="AP257" s="63"/>
      <c r="AQ257" s="63"/>
      <c r="AR257" s="63"/>
      <c r="AS257" s="63"/>
      <c r="AT257" s="63"/>
      <c r="AU257" s="63"/>
      <c r="AV257" s="63"/>
      <c r="AW257" s="63"/>
      <c r="AX257" s="63"/>
      <c r="AY257" s="63"/>
      <c r="AZ257" s="63"/>
      <c r="BA257" s="63"/>
      <c r="BB257" s="63"/>
    </row>
    <row r="258" spans="11:54">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c r="AP258" s="63"/>
      <c r="AQ258" s="63"/>
      <c r="AR258" s="63"/>
      <c r="AS258" s="63"/>
      <c r="AT258" s="63"/>
      <c r="AU258" s="63"/>
      <c r="AV258" s="63"/>
      <c r="AW258" s="63"/>
      <c r="AX258" s="63"/>
      <c r="AY258" s="63"/>
      <c r="AZ258" s="63"/>
      <c r="BA258" s="63"/>
      <c r="BB258" s="63"/>
    </row>
    <row r="259" spans="11:54">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3"/>
    </row>
    <row r="260" spans="11:54">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row>
    <row r="261" spans="11:54">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c r="AP261" s="63"/>
      <c r="AQ261" s="63"/>
      <c r="AR261" s="63"/>
      <c r="AS261" s="63"/>
      <c r="AT261" s="63"/>
      <c r="AU261" s="63"/>
      <c r="AV261" s="63"/>
      <c r="AW261" s="63"/>
      <c r="AX261" s="63"/>
      <c r="AY261" s="63"/>
      <c r="AZ261" s="63"/>
      <c r="BA261" s="63"/>
      <c r="BB261" s="63"/>
    </row>
    <row r="262" spans="11:54">
      <c r="L262" s="63"/>
      <c r="N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row>
  </sheetData>
  <mergeCells count="13">
    <mergeCell ref="B5:B17"/>
    <mergeCell ref="E5:E10"/>
    <mergeCell ref="G5:G17"/>
    <mergeCell ref="B1:J1"/>
    <mergeCell ref="B3:E3"/>
    <mergeCell ref="G3:J3"/>
    <mergeCell ref="J11:J16"/>
    <mergeCell ref="J5:J10"/>
    <mergeCell ref="F15:F17"/>
    <mergeCell ref="F8:F10"/>
    <mergeCell ref="E11:E16"/>
    <mergeCell ref="F12:F14"/>
    <mergeCell ref="F5:F7"/>
  </mergeCells>
  <pageMargins left="0.7" right="0.7" top="0.75" bottom="0.75" header="0.3" footer="0.3"/>
  <pageSetup scale="16" orientation="portrait" r:id="rId1"/>
  <rowBreaks count="1" manualBreakCount="1">
    <brk id="54"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6"/>
  <sheetViews>
    <sheetView view="pageBreakPreview" zoomScale="115" zoomScaleNormal="100" zoomScaleSheetLayoutView="115" workbookViewId="0">
      <selection activeCell="F10" sqref="F10"/>
    </sheetView>
  </sheetViews>
  <sheetFormatPr baseColWidth="10" defaultRowHeight="16.5"/>
  <cols>
    <col min="1" max="1" width="2.7109375" customWidth="1"/>
    <col min="2" max="2" width="18.42578125" customWidth="1"/>
    <col min="3" max="3" width="18.7109375" style="4" customWidth="1"/>
    <col min="4" max="4" width="4" customWidth="1"/>
  </cols>
  <sheetData>
    <row r="1" spans="1:4" ht="25.5" customHeight="1">
      <c r="A1" s="153"/>
      <c r="B1" s="248" t="s">
        <v>146</v>
      </c>
      <c r="C1" s="250"/>
      <c r="D1" s="154"/>
    </row>
    <row r="2" spans="1:4">
      <c r="A2" s="153"/>
      <c r="B2" s="127" t="s">
        <v>56</v>
      </c>
      <c r="C2" s="127" t="s">
        <v>54</v>
      </c>
      <c r="D2" s="154"/>
    </row>
    <row r="3" spans="1:4">
      <c r="A3" s="153"/>
      <c r="B3" s="125" t="s">
        <v>58</v>
      </c>
      <c r="C3" s="224">
        <v>8011.2389999999996</v>
      </c>
      <c r="D3" s="154"/>
    </row>
    <row r="4" spans="1:4">
      <c r="A4" s="153"/>
      <c r="B4" s="126" t="s">
        <v>1</v>
      </c>
      <c r="C4" s="224">
        <v>7086.64</v>
      </c>
      <c r="D4" s="154"/>
    </row>
    <row r="5" spans="1:4">
      <c r="A5" s="153"/>
      <c r="B5" s="126" t="s">
        <v>2</v>
      </c>
      <c r="C5" s="224">
        <v>8166.1139999999996</v>
      </c>
      <c r="D5" s="154"/>
    </row>
    <row r="6" spans="1:4">
      <c r="A6" s="153"/>
      <c r="B6" s="126" t="s">
        <v>3</v>
      </c>
      <c r="C6" s="224">
        <v>8361.0120000000006</v>
      </c>
      <c r="D6" s="154"/>
    </row>
    <row r="7" spans="1:4">
      <c r="A7" s="153"/>
      <c r="B7" s="126" t="s">
        <v>4</v>
      </c>
      <c r="C7" s="224">
        <v>8750.99</v>
      </c>
      <c r="D7" s="154"/>
    </row>
    <row r="8" spans="1:4">
      <c r="A8" s="153"/>
      <c r="B8" s="126" t="s">
        <v>5</v>
      </c>
      <c r="C8" s="224">
        <v>8178.4449999999997</v>
      </c>
      <c r="D8" s="154"/>
    </row>
    <row r="9" spans="1:4">
      <c r="A9" s="153"/>
      <c r="B9" s="125" t="s">
        <v>103</v>
      </c>
      <c r="C9" s="224">
        <v>8104.6239999999998</v>
      </c>
      <c r="D9" s="154"/>
    </row>
    <row r="10" spans="1:4">
      <c r="A10" s="153"/>
      <c r="B10" s="126" t="s">
        <v>104</v>
      </c>
      <c r="C10" s="224">
        <v>9429.2160000000003</v>
      </c>
      <c r="D10" s="154"/>
    </row>
    <row r="11" spans="1:4">
      <c r="A11" s="153"/>
      <c r="B11" s="126" t="s">
        <v>105</v>
      </c>
      <c r="C11" s="209"/>
      <c r="D11" s="154"/>
    </row>
    <row r="12" spans="1:4">
      <c r="A12" s="153"/>
      <c r="B12" s="126" t="s">
        <v>106</v>
      </c>
      <c r="C12" s="209"/>
      <c r="D12" s="154"/>
    </row>
    <row r="13" spans="1:4">
      <c r="A13" s="153"/>
      <c r="B13" s="126" t="s">
        <v>107</v>
      </c>
      <c r="C13" s="209"/>
      <c r="D13" s="154"/>
    </row>
    <row r="14" spans="1:4">
      <c r="A14" s="153"/>
      <c r="B14" s="126" t="s">
        <v>108</v>
      </c>
      <c r="C14" s="209"/>
      <c r="D14" s="154"/>
    </row>
    <row r="15" spans="1:4">
      <c r="A15" s="153"/>
      <c r="B15" s="126" t="s">
        <v>54</v>
      </c>
      <c r="C15" s="209">
        <f>+SUM(C3:C14)</f>
        <v>66088.28</v>
      </c>
      <c r="D15" s="154"/>
    </row>
    <row r="16" spans="1:4" ht="9" customHeight="1">
      <c r="A16" s="155"/>
      <c r="B16" s="156"/>
      <c r="C16" s="157"/>
      <c r="D16" s="158"/>
    </row>
  </sheetData>
  <mergeCells count="1">
    <mergeCell ref="B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ANÁLISIS</vt:lpstr>
      <vt:lpstr>EDA</vt:lpstr>
      <vt:lpstr>BALANCE AMBIENTAL</vt:lpstr>
      <vt:lpstr>AGUA</vt:lpstr>
      <vt:lpstr>VERTIMIENTOS</vt:lpstr>
      <vt:lpstr>ENERGÍA</vt:lpstr>
      <vt:lpstr>RESIDUOS</vt:lpstr>
      <vt:lpstr>EMISIONES</vt:lpstr>
      <vt:lpstr>B100</vt:lpstr>
      <vt:lpstr>AGUA!_Toc349740329</vt:lpstr>
      <vt:lpstr>AGUA!_Toc349740330</vt:lpstr>
      <vt:lpstr>AGUA!Área_de_impresión</vt:lpstr>
      <vt:lpstr>'BALANCE AMBIENTAL'!Área_de_impresión</vt:lpstr>
      <vt:lpstr>EDA!Área_de_impresión</vt:lpstr>
      <vt:lpstr>EMISIONES!Área_de_impresión</vt:lpstr>
      <vt:lpstr>ENERGÍA!Área_de_impresión</vt:lpstr>
      <vt:lpstr>RESIDUOS!Área_de_impresión</vt:lpstr>
      <vt:lpstr>VERTIMIENTOS!Área_de_impresión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careyes9622@gmail.com</dc:creator>
  <cp:lastModifiedBy>MASSIEL TAMARIS</cp:lastModifiedBy>
  <dcterms:created xsi:type="dcterms:W3CDTF">2014-09-20T12:52:13Z</dcterms:created>
  <dcterms:modified xsi:type="dcterms:W3CDTF">2021-09-14T21:33:17Z</dcterms:modified>
</cp:coreProperties>
</file>