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wariyaravi/Downloads/"/>
    </mc:Choice>
  </mc:AlternateContent>
  <xr:revisionPtr revIDLastSave="0" documentId="13_ncr:1_{AD1D54F5-AA54-FD4E-85DA-0379ACF58F46}" xr6:coauthVersionLast="47" xr6:coauthVersionMax="47" xr10:uidLastSave="{00000000-0000-0000-0000-000000000000}"/>
  <bookViews>
    <workbookView xWindow="0" yWindow="0" windowWidth="28800" windowHeight="18000" xr2:uid="{B025C2E2-BB9D-2E4F-AE65-433CD85737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1" i="1" l="1"/>
  <c r="L100" i="1"/>
  <c r="L99" i="1"/>
  <c r="L98" i="1"/>
  <c r="C98" i="1"/>
  <c r="G98" i="1" s="1"/>
  <c r="G97" i="1"/>
  <c r="F93" i="1"/>
  <c r="L75" i="1" s="1"/>
  <c r="G89" i="1"/>
  <c r="L88" i="1"/>
  <c r="G88" i="1"/>
  <c r="L87" i="1"/>
  <c r="G87" i="1"/>
  <c r="L86" i="1"/>
  <c r="G86" i="1"/>
  <c r="L85" i="1"/>
  <c r="F82" i="1"/>
  <c r="G77" i="1"/>
  <c r="G76" i="1"/>
  <c r="N75" i="1"/>
  <c r="G75" i="1"/>
  <c r="N74" i="1"/>
  <c r="G74" i="1"/>
  <c r="N73" i="1"/>
  <c r="L73" i="1"/>
  <c r="D69" i="1"/>
  <c r="L60" i="1"/>
  <c r="L59" i="1"/>
  <c r="L58" i="1"/>
  <c r="L57" i="1"/>
  <c r="G56" i="1"/>
  <c r="G49" i="1"/>
  <c r="G48" i="1"/>
  <c r="L47" i="1"/>
  <c r="G47" i="1"/>
  <c r="L46" i="1"/>
  <c r="G46" i="1"/>
  <c r="L45" i="1"/>
  <c r="G45" i="1"/>
  <c r="G50" i="1" s="1"/>
  <c r="F52" i="1" s="1"/>
  <c r="L44" i="1"/>
  <c r="G37" i="1"/>
  <c r="G36" i="1"/>
  <c r="G35" i="1"/>
  <c r="N34" i="1"/>
  <c r="G34" i="1"/>
  <c r="G38" i="1" s="1"/>
  <c r="F41" i="1" s="1"/>
  <c r="N33" i="1"/>
  <c r="G33" i="1"/>
  <c r="N32" i="1"/>
  <c r="L32" i="1"/>
  <c r="P22" i="1"/>
  <c r="L34" i="1" l="1"/>
  <c r="C58" i="1"/>
  <c r="G58" i="1" s="1"/>
  <c r="G100" i="1"/>
  <c r="F102" i="1" s="1"/>
  <c r="D67" i="1" s="1"/>
  <c r="C57" i="1"/>
  <c r="G57" i="1" s="1"/>
  <c r="G59" i="1" s="1"/>
  <c r="F61" i="1" s="1"/>
  <c r="P20" i="1" s="1"/>
  <c r="L33" i="1"/>
  <c r="C99" i="1"/>
  <c r="G99" i="1" s="1"/>
  <c r="L74" i="1"/>
  <c r="P23" i="1" l="1"/>
  <c r="M29" i="1"/>
  <c r="J108" i="1"/>
  <c r="D70" i="1"/>
  <c r="M70" i="1"/>
  <c r="M73" i="1" l="1"/>
  <c r="O73" i="1" s="1"/>
  <c r="M74" i="1"/>
  <c r="O74" i="1" s="1"/>
  <c r="M82" i="1"/>
  <c r="M75" i="1"/>
  <c r="O75" i="1" s="1"/>
  <c r="M95" i="1"/>
  <c r="M98" i="1" s="1"/>
  <c r="O98" i="1" s="1"/>
  <c r="M34" i="1"/>
  <c r="O34" i="1" s="1"/>
  <c r="M32" i="1"/>
  <c r="O32" i="1" s="1"/>
  <c r="M41" i="1"/>
  <c r="M54" i="1"/>
  <c r="M33" i="1"/>
  <c r="O33" i="1" s="1"/>
  <c r="M48" i="1" l="1"/>
  <c r="O48" i="1" s="1"/>
  <c r="M45" i="1"/>
  <c r="O45" i="1" s="1"/>
  <c r="M58" i="1"/>
  <c r="O58" i="1" s="1"/>
  <c r="M60" i="1"/>
  <c r="O60" i="1" s="1"/>
  <c r="M47" i="1"/>
  <c r="O47" i="1" s="1"/>
  <c r="M59" i="1"/>
  <c r="O59" i="1" s="1"/>
  <c r="M44" i="1"/>
  <c r="O44" i="1" s="1"/>
  <c r="M61" i="1"/>
  <c r="O61" i="1" s="1"/>
  <c r="M57" i="1"/>
  <c r="O57" i="1" s="1"/>
  <c r="M46" i="1"/>
  <c r="O46" i="1" s="1"/>
  <c r="M102" i="1"/>
  <c r="O102" i="1" s="1"/>
  <c r="M101" i="1"/>
  <c r="O101" i="1" s="1"/>
  <c r="M85" i="1"/>
  <c r="O85" i="1" s="1"/>
  <c r="M99" i="1"/>
  <c r="O99" i="1" s="1"/>
  <c r="M100" i="1"/>
  <c r="O100" i="1" s="1"/>
  <c r="M89" i="1"/>
  <c r="O89" i="1" s="1"/>
  <c r="M86" i="1"/>
  <c r="O86" i="1" s="1"/>
  <c r="M87" i="1"/>
  <c r="O87" i="1" s="1"/>
  <c r="M88" i="1"/>
  <c r="O88" i="1" s="1"/>
</calcChain>
</file>

<file path=xl/sharedStrings.xml><?xml version="1.0" encoding="utf-8"?>
<sst xmlns="http://schemas.openxmlformats.org/spreadsheetml/2006/main" count="212" uniqueCount="41">
  <si>
    <t>Step - 1</t>
  </si>
  <si>
    <t xml:space="preserve"> </t>
  </si>
  <si>
    <t>Predicted</t>
  </si>
  <si>
    <t>Actual</t>
  </si>
  <si>
    <t>Learning Factor</t>
  </si>
  <si>
    <t>difference</t>
  </si>
  <si>
    <t>Output Layer</t>
  </si>
  <si>
    <t>(0.8750)*(1-0.8750)*(-0.0750)</t>
  </si>
  <si>
    <t>From</t>
  </si>
  <si>
    <t>To</t>
  </si>
  <si>
    <t>Flow</t>
  </si>
  <si>
    <t>Adjustment</t>
  </si>
  <si>
    <t>Old Weight</t>
  </si>
  <si>
    <t>New Weight</t>
  </si>
  <si>
    <t>input</t>
  </si>
  <si>
    <t>Weight</t>
  </si>
  <si>
    <t>Output</t>
  </si>
  <si>
    <t>xx</t>
  </si>
  <si>
    <t>z</t>
  </si>
  <si>
    <t>x</t>
  </si>
  <si>
    <t>A</t>
  </si>
  <si>
    <t>Node 1</t>
  </si>
  <si>
    <t>B</t>
  </si>
  <si>
    <t>Node 2</t>
  </si>
  <si>
    <t>Node 3</t>
  </si>
  <si>
    <t>Node 4</t>
  </si>
  <si>
    <t>Hidden layer</t>
  </si>
  <si>
    <t>f(net-z)</t>
  </si>
  <si>
    <t>(1/(1+exp(-x))</t>
  </si>
  <si>
    <t>(0.789)(1-0.789)(0.9)(-0.0008204115)</t>
  </si>
  <si>
    <t>X</t>
  </si>
  <si>
    <t>(0.817)(1-0.817)(0.9)(-0.0008204115)</t>
  </si>
  <si>
    <t>Step - 2</t>
  </si>
  <si>
    <t xml:space="preserve">Predicted Output: </t>
  </si>
  <si>
    <t>1/1+exp(-1.75977)</t>
  </si>
  <si>
    <t>1/1+exp(-1.93977)</t>
  </si>
  <si>
    <t>1/1+exp(-2.0527)</t>
  </si>
  <si>
    <t>1/1+exp(-1.94)</t>
  </si>
  <si>
    <t>1/1+exp(-2.05480)</t>
  </si>
  <si>
    <t>actual-predicted</t>
  </si>
  <si>
    <t>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</si>
</sst>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"/>
  </numFmts>
  <fonts count="16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right"/>
    </xf>
    <xf numFmtId="0" fontId="2" fillId="2" borderId="0" xfId="0" applyFont="1" applyFill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4" fillId="0" borderId="0" xfId="0" applyFont="1"/>
    <xf numFmtId="0" fontId="9" fillId="0" borderId="0" xfId="0" applyFont="1" applyAlignment="1">
      <alignment horizontal="left" vertical="center"/>
    </xf>
    <xf numFmtId="164" fontId="2" fillId="0" borderId="0" xfId="0" applyNumberFormat="1" applyFont="1"/>
    <xf numFmtId="0" fontId="10" fillId="0" borderId="0" xfId="0" applyFont="1"/>
    <xf numFmtId="0" fontId="0" fillId="0" borderId="0" xfId="0" applyAlignment="1">
      <alignment horizontal="center"/>
    </xf>
    <xf numFmtId="0" fontId="11" fillId="0" borderId="0" xfId="0" applyFont="1"/>
    <xf numFmtId="0" fontId="13" fillId="0" borderId="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1" fillId="0" borderId="0" xfId="0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165" fontId="13" fillId="0" borderId="7" xfId="0" applyNumberFormat="1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7" xfId="0" applyBorder="1"/>
    <xf numFmtId="0" fontId="14" fillId="5" borderId="0" xfId="0" applyFont="1" applyFill="1"/>
    <xf numFmtId="0" fontId="0" fillId="0" borderId="0" xfId="0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14</xdr:row>
      <xdr:rowOff>28575</xdr:rowOff>
    </xdr:from>
    <xdr:to>
      <xdr:col>2</xdr:col>
      <xdr:colOff>504825</xdr:colOff>
      <xdr:row>17</xdr:row>
      <xdr:rowOff>38100</xdr:rowOff>
    </xdr:to>
    <xdr:sp macro="" textlink="">
      <xdr:nvSpPr>
        <xdr:cNvPr id="4" name="Oval 1">
          <a:extLst>
            <a:ext uri="{FF2B5EF4-FFF2-40B4-BE49-F238E27FC236}">
              <a16:creationId xmlns:a16="http://schemas.microsoft.com/office/drawing/2014/main" id="{D8B97ADE-47E3-FF4A-A8F5-82DFEF7E91A0}"/>
            </a:ext>
          </a:extLst>
        </xdr:cNvPr>
        <xdr:cNvSpPr>
          <a:spLocks noChangeArrowheads="1"/>
        </xdr:cNvSpPr>
      </xdr:nvSpPr>
      <xdr:spPr bwMode="auto">
        <a:xfrm>
          <a:off x="784225" y="2695575"/>
          <a:ext cx="1117600" cy="581025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18</xdr:row>
      <xdr:rowOff>95250</xdr:rowOff>
    </xdr:from>
    <xdr:to>
      <xdr:col>2</xdr:col>
      <xdr:colOff>504825</xdr:colOff>
      <xdr:row>21</xdr:row>
      <xdr:rowOff>104775</xdr:rowOff>
    </xdr:to>
    <xdr:sp macro="" textlink="">
      <xdr:nvSpPr>
        <xdr:cNvPr id="5" name="Oval 2">
          <a:extLst>
            <a:ext uri="{FF2B5EF4-FFF2-40B4-BE49-F238E27FC236}">
              <a16:creationId xmlns:a16="http://schemas.microsoft.com/office/drawing/2014/main" id="{3DD0F322-0E52-EC4F-B567-112D9C5CF90F}"/>
            </a:ext>
          </a:extLst>
        </xdr:cNvPr>
        <xdr:cNvSpPr>
          <a:spLocks noChangeArrowheads="1"/>
        </xdr:cNvSpPr>
      </xdr:nvSpPr>
      <xdr:spPr bwMode="auto">
        <a:xfrm>
          <a:off x="784225" y="3536950"/>
          <a:ext cx="1117600" cy="593725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23</xdr:row>
      <xdr:rowOff>0</xdr:rowOff>
    </xdr:from>
    <xdr:to>
      <xdr:col>2</xdr:col>
      <xdr:colOff>504825</xdr:colOff>
      <xdr:row>26</xdr:row>
      <xdr:rowOff>9525</xdr:rowOff>
    </xdr:to>
    <xdr:sp macro="" textlink="">
      <xdr:nvSpPr>
        <xdr:cNvPr id="6" name="Oval 3">
          <a:extLst>
            <a:ext uri="{FF2B5EF4-FFF2-40B4-BE49-F238E27FC236}">
              <a16:creationId xmlns:a16="http://schemas.microsoft.com/office/drawing/2014/main" id="{E599F505-56F0-E245-8FAB-261B9362D5DD}"/>
            </a:ext>
          </a:extLst>
        </xdr:cNvPr>
        <xdr:cNvSpPr>
          <a:spLocks noChangeArrowheads="1"/>
        </xdr:cNvSpPr>
      </xdr:nvSpPr>
      <xdr:spPr bwMode="auto">
        <a:xfrm>
          <a:off x="784225" y="4406900"/>
          <a:ext cx="1117600" cy="581025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85725</xdr:colOff>
      <xdr:row>16</xdr:row>
      <xdr:rowOff>123825</xdr:rowOff>
    </xdr:from>
    <xdr:to>
      <xdr:col>7</xdr:col>
      <xdr:colOff>504825</xdr:colOff>
      <xdr:row>19</xdr:row>
      <xdr:rowOff>133350</xdr:rowOff>
    </xdr:to>
    <xdr:sp macro="" textlink="">
      <xdr:nvSpPr>
        <xdr:cNvPr id="7" name="Oval 4">
          <a:extLst>
            <a:ext uri="{FF2B5EF4-FFF2-40B4-BE49-F238E27FC236}">
              <a16:creationId xmlns:a16="http://schemas.microsoft.com/office/drawing/2014/main" id="{534B6BF2-0E23-DF42-B133-2147A6A24393}"/>
            </a:ext>
          </a:extLst>
        </xdr:cNvPr>
        <xdr:cNvSpPr>
          <a:spLocks noChangeArrowheads="1"/>
        </xdr:cNvSpPr>
      </xdr:nvSpPr>
      <xdr:spPr bwMode="auto">
        <a:xfrm>
          <a:off x="6257925" y="3171825"/>
          <a:ext cx="1333500" cy="593725"/>
        </a:xfrm>
        <a:prstGeom prst="ellipse">
          <a:avLst/>
        </a:prstGeom>
        <a:solidFill>
          <a:schemeClr val="accent5">
            <a:lumMod val="7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/>
            <a:cs typeface="Arial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A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</xdr:txBody>
    </xdr:sp>
    <xdr:clientData/>
  </xdr:twoCellAnchor>
  <xdr:twoCellAnchor>
    <xdr:from>
      <xdr:col>5</xdr:col>
      <xdr:colOff>565150</xdr:colOff>
      <xdr:row>22</xdr:row>
      <xdr:rowOff>22225</xdr:rowOff>
    </xdr:from>
    <xdr:to>
      <xdr:col>7</xdr:col>
      <xdr:colOff>374650</xdr:colOff>
      <xdr:row>25</xdr:row>
      <xdr:rowOff>31750</xdr:rowOff>
    </xdr:to>
    <xdr:sp macro="" textlink="">
      <xdr:nvSpPr>
        <xdr:cNvPr id="8" name="Oval 5">
          <a:extLst>
            <a:ext uri="{FF2B5EF4-FFF2-40B4-BE49-F238E27FC236}">
              <a16:creationId xmlns:a16="http://schemas.microsoft.com/office/drawing/2014/main" id="{B11FA92D-5828-4C49-8993-7CC66C6DB8FA}"/>
            </a:ext>
          </a:extLst>
        </xdr:cNvPr>
        <xdr:cNvSpPr>
          <a:spLocks noChangeArrowheads="1"/>
        </xdr:cNvSpPr>
      </xdr:nvSpPr>
      <xdr:spPr bwMode="auto">
        <a:xfrm>
          <a:off x="5556250" y="4238625"/>
          <a:ext cx="1905000" cy="581025"/>
        </a:xfrm>
        <a:prstGeom prst="ellipse">
          <a:avLst/>
        </a:prstGeom>
        <a:solidFill>
          <a:srgbClr val="FF00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/>
            <a:cs typeface="Arial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B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</xdr:txBody>
    </xdr:sp>
    <xdr:clientData/>
  </xdr:twoCellAnchor>
  <xdr:twoCellAnchor>
    <xdr:from>
      <xdr:col>2</xdr:col>
      <xdr:colOff>438150</xdr:colOff>
      <xdr:row>15</xdr:row>
      <xdr:rowOff>133350</xdr:rowOff>
    </xdr:from>
    <xdr:to>
      <xdr:col>6</xdr:col>
      <xdr:colOff>114300</xdr:colOff>
      <xdr:row>18</xdr:row>
      <xdr:rowOff>38100</xdr:rowOff>
    </xdr:to>
    <xdr:sp macro="" textlink="">
      <xdr:nvSpPr>
        <xdr:cNvPr id="9" name="Line 6">
          <a:extLst>
            <a:ext uri="{FF2B5EF4-FFF2-40B4-BE49-F238E27FC236}">
              <a16:creationId xmlns:a16="http://schemas.microsoft.com/office/drawing/2014/main" id="{4B12BD06-5EF1-8348-A343-9D7FA5A7E2B7}"/>
            </a:ext>
          </a:extLst>
        </xdr:cNvPr>
        <xdr:cNvSpPr>
          <a:spLocks noChangeShapeType="1"/>
        </xdr:cNvSpPr>
      </xdr:nvSpPr>
      <xdr:spPr bwMode="auto">
        <a:xfrm>
          <a:off x="1835150" y="2990850"/>
          <a:ext cx="4451350" cy="488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495300</xdr:colOff>
      <xdr:row>15</xdr:row>
      <xdr:rowOff>152400</xdr:rowOff>
    </xdr:from>
    <xdr:to>
      <xdr:col>5</xdr:col>
      <xdr:colOff>581025</xdr:colOff>
      <xdr:row>23</xdr:row>
      <xdr:rowOff>47625</xdr:rowOff>
    </xdr:to>
    <xdr:sp macro="" textlink="">
      <xdr:nvSpPr>
        <xdr:cNvPr id="10" name="Line 7">
          <a:extLst>
            <a:ext uri="{FF2B5EF4-FFF2-40B4-BE49-F238E27FC236}">
              <a16:creationId xmlns:a16="http://schemas.microsoft.com/office/drawing/2014/main" id="{D6E126D8-78D2-9A40-A509-6D4E48E54E9A}"/>
            </a:ext>
          </a:extLst>
        </xdr:cNvPr>
        <xdr:cNvSpPr>
          <a:spLocks noChangeShapeType="1"/>
        </xdr:cNvSpPr>
      </xdr:nvSpPr>
      <xdr:spPr bwMode="auto">
        <a:xfrm>
          <a:off x="1892300" y="3009900"/>
          <a:ext cx="3679825" cy="1444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504825</xdr:colOff>
      <xdr:row>18</xdr:row>
      <xdr:rowOff>76200</xdr:rowOff>
    </xdr:from>
    <xdr:to>
      <xdr:col>6</xdr:col>
      <xdr:colOff>47625</xdr:colOff>
      <xdr:row>20</xdr:row>
      <xdr:rowOff>9525</xdr:rowOff>
    </xdr:to>
    <xdr:sp macro="" textlink="">
      <xdr:nvSpPr>
        <xdr:cNvPr id="11" name="Line 8">
          <a:extLst>
            <a:ext uri="{FF2B5EF4-FFF2-40B4-BE49-F238E27FC236}">
              <a16:creationId xmlns:a16="http://schemas.microsoft.com/office/drawing/2014/main" id="{76DB4CCC-CA49-DA4A-9185-8E90EF0EFB35}"/>
            </a:ext>
          </a:extLst>
        </xdr:cNvPr>
        <xdr:cNvSpPr>
          <a:spLocks noChangeShapeType="1"/>
        </xdr:cNvSpPr>
      </xdr:nvSpPr>
      <xdr:spPr bwMode="auto">
        <a:xfrm flipV="1">
          <a:off x="1901825" y="3517900"/>
          <a:ext cx="4318000" cy="314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457200</xdr:colOff>
      <xdr:row>20</xdr:row>
      <xdr:rowOff>9525</xdr:rowOff>
    </xdr:from>
    <xdr:to>
      <xdr:col>5</xdr:col>
      <xdr:colOff>590550</xdr:colOff>
      <xdr:row>23</xdr:row>
      <xdr:rowOff>38100</xdr:rowOff>
    </xdr:to>
    <xdr:sp macro="" textlink="">
      <xdr:nvSpPr>
        <xdr:cNvPr id="12" name="Line 9">
          <a:extLst>
            <a:ext uri="{FF2B5EF4-FFF2-40B4-BE49-F238E27FC236}">
              <a16:creationId xmlns:a16="http://schemas.microsoft.com/office/drawing/2014/main" id="{1ADDC26E-DA5F-E34D-A635-AD9DEA657426}"/>
            </a:ext>
          </a:extLst>
        </xdr:cNvPr>
        <xdr:cNvSpPr>
          <a:spLocks noChangeShapeType="1"/>
        </xdr:cNvSpPr>
      </xdr:nvSpPr>
      <xdr:spPr bwMode="auto">
        <a:xfrm>
          <a:off x="1854200" y="3832225"/>
          <a:ext cx="3727450" cy="612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485775</xdr:colOff>
      <xdr:row>23</xdr:row>
      <xdr:rowOff>38100</xdr:rowOff>
    </xdr:from>
    <xdr:to>
      <xdr:col>5</xdr:col>
      <xdr:colOff>590550</xdr:colOff>
      <xdr:row>24</xdr:row>
      <xdr:rowOff>85725</xdr:rowOff>
    </xdr:to>
    <xdr:sp macro="" textlink="">
      <xdr:nvSpPr>
        <xdr:cNvPr id="13" name="Line 10">
          <a:extLst>
            <a:ext uri="{FF2B5EF4-FFF2-40B4-BE49-F238E27FC236}">
              <a16:creationId xmlns:a16="http://schemas.microsoft.com/office/drawing/2014/main" id="{DB4DED61-82B8-4548-8B92-72CBE8C9EFB6}"/>
            </a:ext>
          </a:extLst>
        </xdr:cNvPr>
        <xdr:cNvSpPr>
          <a:spLocks noChangeShapeType="1"/>
        </xdr:cNvSpPr>
      </xdr:nvSpPr>
      <xdr:spPr bwMode="auto">
        <a:xfrm flipV="1">
          <a:off x="1882775" y="4445000"/>
          <a:ext cx="3698875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485775</xdr:colOff>
      <xdr:row>18</xdr:row>
      <xdr:rowOff>38100</xdr:rowOff>
    </xdr:from>
    <xdr:to>
      <xdr:col>6</xdr:col>
      <xdr:colOff>104775</xdr:colOff>
      <xdr:row>24</xdr:row>
      <xdr:rowOff>57150</xdr:rowOff>
    </xdr:to>
    <xdr:sp macro="" textlink="">
      <xdr:nvSpPr>
        <xdr:cNvPr id="14" name="Line 11">
          <a:extLst>
            <a:ext uri="{FF2B5EF4-FFF2-40B4-BE49-F238E27FC236}">
              <a16:creationId xmlns:a16="http://schemas.microsoft.com/office/drawing/2014/main" id="{7ECB0948-7986-B44E-9A8E-A0FF93372A6D}"/>
            </a:ext>
          </a:extLst>
        </xdr:cNvPr>
        <xdr:cNvSpPr>
          <a:spLocks noChangeShapeType="1"/>
        </xdr:cNvSpPr>
      </xdr:nvSpPr>
      <xdr:spPr bwMode="auto">
        <a:xfrm flipV="1">
          <a:off x="1882775" y="3479800"/>
          <a:ext cx="4394200" cy="1174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304800</xdr:colOff>
      <xdr:row>18</xdr:row>
      <xdr:rowOff>152400</xdr:rowOff>
    </xdr:from>
    <xdr:to>
      <xdr:col>11</xdr:col>
      <xdr:colOff>114300</xdr:colOff>
      <xdr:row>22</xdr:row>
      <xdr:rowOff>0</xdr:rowOff>
    </xdr:to>
    <xdr:sp macro="" textlink="">
      <xdr:nvSpPr>
        <xdr:cNvPr id="15" name="Oval 12">
          <a:extLst>
            <a:ext uri="{FF2B5EF4-FFF2-40B4-BE49-F238E27FC236}">
              <a16:creationId xmlns:a16="http://schemas.microsoft.com/office/drawing/2014/main" id="{E20B6695-2DAC-9B40-8BC4-A1E336B12687}"/>
            </a:ext>
          </a:extLst>
        </xdr:cNvPr>
        <xdr:cNvSpPr>
          <a:spLocks noChangeArrowheads="1"/>
        </xdr:cNvSpPr>
      </xdr:nvSpPr>
      <xdr:spPr bwMode="auto">
        <a:xfrm>
          <a:off x="9677400" y="3594100"/>
          <a:ext cx="1447800" cy="622300"/>
        </a:xfrm>
        <a:prstGeom prst="ellipse">
          <a:avLst/>
        </a:prstGeom>
        <a:solidFill>
          <a:schemeClr val="accent6">
            <a:lumMod val="7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504825</xdr:colOff>
      <xdr:row>18</xdr:row>
      <xdr:rowOff>47625</xdr:rowOff>
    </xdr:from>
    <xdr:to>
      <xdr:col>9</xdr:col>
      <xdr:colOff>304800</xdr:colOff>
      <xdr:row>20</xdr:row>
      <xdr:rowOff>57150</xdr:rowOff>
    </xdr:to>
    <xdr:sp macro="" textlink="">
      <xdr:nvSpPr>
        <xdr:cNvPr id="16" name="Line 13">
          <a:extLst>
            <a:ext uri="{FF2B5EF4-FFF2-40B4-BE49-F238E27FC236}">
              <a16:creationId xmlns:a16="http://schemas.microsoft.com/office/drawing/2014/main" id="{BFA7B3E1-FDD6-4C42-856D-34578BA07132}"/>
            </a:ext>
          </a:extLst>
        </xdr:cNvPr>
        <xdr:cNvSpPr>
          <a:spLocks noChangeShapeType="1"/>
        </xdr:cNvSpPr>
      </xdr:nvSpPr>
      <xdr:spPr bwMode="auto">
        <a:xfrm>
          <a:off x="7591425" y="3489325"/>
          <a:ext cx="2085975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400050</xdr:colOff>
      <xdr:row>20</xdr:row>
      <xdr:rowOff>66675</xdr:rowOff>
    </xdr:from>
    <xdr:to>
      <xdr:col>9</xdr:col>
      <xdr:colOff>295275</xdr:colOff>
      <xdr:row>23</xdr:row>
      <xdr:rowOff>66675</xdr:rowOff>
    </xdr:to>
    <xdr:sp macro="" textlink="">
      <xdr:nvSpPr>
        <xdr:cNvPr id="17" name="Line 14">
          <a:extLst>
            <a:ext uri="{FF2B5EF4-FFF2-40B4-BE49-F238E27FC236}">
              <a16:creationId xmlns:a16="http://schemas.microsoft.com/office/drawing/2014/main" id="{C0277846-7CC2-0A4A-B156-690758686616}"/>
            </a:ext>
          </a:extLst>
        </xdr:cNvPr>
        <xdr:cNvSpPr>
          <a:spLocks noChangeShapeType="1"/>
        </xdr:cNvSpPr>
      </xdr:nvSpPr>
      <xdr:spPr bwMode="auto">
        <a:xfrm flipV="1">
          <a:off x="7486650" y="3889375"/>
          <a:ext cx="2181225" cy="584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104775</xdr:colOff>
      <xdr:row>9</xdr:row>
      <xdr:rowOff>95250</xdr:rowOff>
    </xdr:from>
    <xdr:to>
      <xdr:col>2</xdr:col>
      <xdr:colOff>523875</xdr:colOff>
      <xdr:row>12</xdr:row>
      <xdr:rowOff>104775</xdr:rowOff>
    </xdr:to>
    <xdr:sp macro="" textlink="">
      <xdr:nvSpPr>
        <xdr:cNvPr id="18" name="Oval 15">
          <a:extLst>
            <a:ext uri="{FF2B5EF4-FFF2-40B4-BE49-F238E27FC236}">
              <a16:creationId xmlns:a16="http://schemas.microsoft.com/office/drawing/2014/main" id="{8B221D38-09A8-BC4E-9BBF-BF881E8B080E}"/>
            </a:ext>
          </a:extLst>
        </xdr:cNvPr>
        <xdr:cNvSpPr>
          <a:spLocks noChangeArrowheads="1"/>
        </xdr:cNvSpPr>
      </xdr:nvSpPr>
      <xdr:spPr bwMode="auto">
        <a:xfrm>
          <a:off x="803275" y="1809750"/>
          <a:ext cx="1117600" cy="581025"/>
        </a:xfrm>
        <a:prstGeom prst="ellipse">
          <a:avLst/>
        </a:prstGeom>
        <a:solidFill>
          <a:schemeClr val="accent3">
            <a:lumMod val="40000"/>
            <a:lumOff val="6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2</xdr:col>
      <xdr:colOff>533400</xdr:colOff>
      <xdr:row>11</xdr:row>
      <xdr:rowOff>28575</xdr:rowOff>
    </xdr:from>
    <xdr:to>
      <xdr:col>6</xdr:col>
      <xdr:colOff>66675</xdr:colOff>
      <xdr:row>18</xdr:row>
      <xdr:rowOff>28575</xdr:rowOff>
    </xdr:to>
    <xdr:sp macro="" textlink="">
      <xdr:nvSpPr>
        <xdr:cNvPr id="19" name="Line 16">
          <a:extLst>
            <a:ext uri="{FF2B5EF4-FFF2-40B4-BE49-F238E27FC236}">
              <a16:creationId xmlns:a16="http://schemas.microsoft.com/office/drawing/2014/main" id="{AC9B40F9-35FD-7148-9554-DA2DDF23D143}"/>
            </a:ext>
          </a:extLst>
        </xdr:cNvPr>
        <xdr:cNvSpPr>
          <a:spLocks noChangeShapeType="1"/>
        </xdr:cNvSpPr>
      </xdr:nvSpPr>
      <xdr:spPr bwMode="auto">
        <a:xfrm>
          <a:off x="1930400" y="2124075"/>
          <a:ext cx="4308475" cy="134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11</xdr:row>
      <xdr:rowOff>28575</xdr:rowOff>
    </xdr:from>
    <xdr:to>
      <xdr:col>5</xdr:col>
      <xdr:colOff>571500</xdr:colOff>
      <xdr:row>23</xdr:row>
      <xdr:rowOff>57150</xdr:rowOff>
    </xdr:to>
    <xdr:sp macro="" textlink="">
      <xdr:nvSpPr>
        <xdr:cNvPr id="20" name="Line 17">
          <a:extLst>
            <a:ext uri="{FF2B5EF4-FFF2-40B4-BE49-F238E27FC236}">
              <a16:creationId xmlns:a16="http://schemas.microsoft.com/office/drawing/2014/main" id="{0ABE2DD9-1D69-EE40-B2DA-ACA478B9B03C}"/>
            </a:ext>
          </a:extLst>
        </xdr:cNvPr>
        <xdr:cNvSpPr>
          <a:spLocks noChangeShapeType="1"/>
        </xdr:cNvSpPr>
      </xdr:nvSpPr>
      <xdr:spPr bwMode="auto">
        <a:xfrm>
          <a:off x="1911350" y="2124075"/>
          <a:ext cx="3651250" cy="2339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</xdr:colOff>
      <xdr:row>11</xdr:row>
      <xdr:rowOff>28575</xdr:rowOff>
    </xdr:from>
    <xdr:to>
      <xdr:col>7</xdr:col>
      <xdr:colOff>523875</xdr:colOff>
      <xdr:row>14</xdr:row>
      <xdr:rowOff>38100</xdr:rowOff>
    </xdr:to>
    <xdr:sp macro="" textlink="">
      <xdr:nvSpPr>
        <xdr:cNvPr id="21" name="Oval 18">
          <a:extLst>
            <a:ext uri="{FF2B5EF4-FFF2-40B4-BE49-F238E27FC236}">
              <a16:creationId xmlns:a16="http://schemas.microsoft.com/office/drawing/2014/main" id="{496F39E0-4D42-8A4E-95EB-66747E41424D}"/>
            </a:ext>
          </a:extLst>
        </xdr:cNvPr>
        <xdr:cNvSpPr>
          <a:spLocks noChangeArrowheads="1"/>
        </xdr:cNvSpPr>
      </xdr:nvSpPr>
      <xdr:spPr bwMode="auto">
        <a:xfrm>
          <a:off x="6276975" y="2124075"/>
          <a:ext cx="1333500" cy="581025"/>
        </a:xfrm>
        <a:prstGeom prst="ellipse">
          <a:avLst/>
        </a:prstGeom>
        <a:solidFill>
          <a:schemeClr val="bg1">
            <a:lumMod val="7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/>
            <a:cs typeface="Arial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XX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</xdr:txBody>
    </xdr:sp>
    <xdr:clientData/>
  </xdr:twoCellAnchor>
  <xdr:twoCellAnchor>
    <xdr:from>
      <xdr:col>7</xdr:col>
      <xdr:colOff>533400</xdr:colOff>
      <xdr:row>12</xdr:row>
      <xdr:rowOff>142875</xdr:rowOff>
    </xdr:from>
    <xdr:to>
      <xdr:col>9</xdr:col>
      <xdr:colOff>295275</xdr:colOff>
      <xdr:row>20</xdr:row>
      <xdr:rowOff>47625</xdr:rowOff>
    </xdr:to>
    <xdr:sp macro="" textlink="">
      <xdr:nvSpPr>
        <xdr:cNvPr id="22" name="Line 19">
          <a:extLst>
            <a:ext uri="{FF2B5EF4-FFF2-40B4-BE49-F238E27FC236}">
              <a16:creationId xmlns:a16="http://schemas.microsoft.com/office/drawing/2014/main" id="{4169BBFB-7385-294B-A4F4-D15B5F83FEB8}"/>
            </a:ext>
          </a:extLst>
        </xdr:cNvPr>
        <xdr:cNvSpPr>
          <a:spLocks noChangeShapeType="1"/>
        </xdr:cNvSpPr>
      </xdr:nvSpPr>
      <xdr:spPr bwMode="auto">
        <a:xfrm>
          <a:off x="7620000" y="2428875"/>
          <a:ext cx="2047875" cy="144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323850</xdr:colOff>
      <xdr:row>15</xdr:row>
      <xdr:rowOff>57150</xdr:rowOff>
    </xdr:from>
    <xdr:ext cx="431913" cy="179601"/>
    <xdr:sp macro="" textlink="">
      <xdr:nvSpPr>
        <xdr:cNvPr id="23" name="Text Box 22">
          <a:extLst>
            <a:ext uri="{FF2B5EF4-FFF2-40B4-BE49-F238E27FC236}">
              <a16:creationId xmlns:a16="http://schemas.microsoft.com/office/drawing/2014/main" id="{BB4F5B86-9D68-784B-B840-87D442354576}"/>
            </a:ext>
          </a:extLst>
        </xdr:cNvPr>
        <xdr:cNvSpPr txBox="1">
          <a:spLocks noChangeArrowheads="1"/>
        </xdr:cNvSpPr>
      </xdr:nvSpPr>
      <xdr:spPr bwMode="auto">
        <a:xfrm>
          <a:off x="1022350" y="29146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Node 1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</xdr:txBody>
    </xdr:sp>
    <xdr:clientData/>
  </xdr:oneCellAnchor>
  <xdr:oneCellAnchor>
    <xdr:from>
      <xdr:col>1</xdr:col>
      <xdr:colOff>276225</xdr:colOff>
      <xdr:row>19</xdr:row>
      <xdr:rowOff>114300</xdr:rowOff>
    </xdr:from>
    <xdr:ext cx="431913" cy="179601"/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F86DFA4D-55F7-8247-8523-B0DEF72B133B}"/>
            </a:ext>
          </a:extLst>
        </xdr:cNvPr>
        <xdr:cNvSpPr txBox="1">
          <a:spLocks noChangeArrowheads="1"/>
        </xdr:cNvSpPr>
      </xdr:nvSpPr>
      <xdr:spPr bwMode="auto">
        <a:xfrm>
          <a:off x="974725" y="37465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Node 2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</xdr:txBody>
    </xdr:sp>
    <xdr:clientData/>
  </xdr:oneCellAnchor>
  <xdr:oneCellAnchor>
    <xdr:from>
      <xdr:col>1</xdr:col>
      <xdr:colOff>352425</xdr:colOff>
      <xdr:row>24</xdr:row>
      <xdr:rowOff>9525</xdr:rowOff>
    </xdr:from>
    <xdr:ext cx="431913" cy="179601"/>
    <xdr:sp macro="" textlink="">
      <xdr:nvSpPr>
        <xdr:cNvPr id="25" name="Text Box 25">
          <a:extLst>
            <a:ext uri="{FF2B5EF4-FFF2-40B4-BE49-F238E27FC236}">
              <a16:creationId xmlns:a16="http://schemas.microsoft.com/office/drawing/2014/main" id="{43F61D2A-5905-B64D-B3C1-66BB956180CC}"/>
            </a:ext>
          </a:extLst>
        </xdr:cNvPr>
        <xdr:cNvSpPr txBox="1">
          <a:spLocks noChangeArrowheads="1"/>
        </xdr:cNvSpPr>
      </xdr:nvSpPr>
      <xdr:spPr bwMode="auto">
        <a:xfrm>
          <a:off x="1050925" y="4606925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Node 3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</xdr:txBody>
    </xdr:sp>
    <xdr:clientData/>
  </xdr:oneCellAnchor>
  <xdr:oneCellAnchor>
    <xdr:from>
      <xdr:col>1</xdr:col>
      <xdr:colOff>409575</xdr:colOff>
      <xdr:row>10</xdr:row>
      <xdr:rowOff>85725</xdr:rowOff>
    </xdr:from>
    <xdr:ext cx="104003" cy="179601"/>
    <xdr:sp macro="" textlink="">
      <xdr:nvSpPr>
        <xdr:cNvPr id="26" name="Text Box 26">
          <a:extLst>
            <a:ext uri="{FF2B5EF4-FFF2-40B4-BE49-F238E27FC236}">
              <a16:creationId xmlns:a16="http://schemas.microsoft.com/office/drawing/2014/main" id="{6F34B9A9-99E5-3845-AD77-4155B4331941}"/>
            </a:ext>
          </a:extLst>
        </xdr:cNvPr>
        <xdr:cNvSpPr txBox="1">
          <a:spLocks noChangeArrowheads="1"/>
        </xdr:cNvSpPr>
      </xdr:nvSpPr>
      <xdr:spPr bwMode="auto">
        <a:xfrm>
          <a:off x="1108075" y="1990725"/>
          <a:ext cx="10400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X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</xdr:txBody>
    </xdr:sp>
    <xdr:clientData/>
  </xdr:oneCellAnchor>
  <xdr:oneCellAnchor>
    <xdr:from>
      <xdr:col>10</xdr:col>
      <xdr:colOff>0</xdr:colOff>
      <xdr:row>20</xdr:row>
      <xdr:rowOff>9525</xdr:rowOff>
    </xdr:from>
    <xdr:ext cx="424732" cy="179601"/>
    <xdr:sp macro="" textlink="">
      <xdr:nvSpPr>
        <xdr:cNvPr id="27" name="Text Box 27">
          <a:extLst>
            <a:ext uri="{FF2B5EF4-FFF2-40B4-BE49-F238E27FC236}">
              <a16:creationId xmlns:a16="http://schemas.microsoft.com/office/drawing/2014/main" id="{348E3687-01EE-1C4B-B281-1C76EFD385BC}"/>
            </a:ext>
          </a:extLst>
        </xdr:cNvPr>
        <xdr:cNvSpPr txBox="1">
          <a:spLocks noChangeArrowheads="1"/>
        </xdr:cNvSpPr>
      </xdr:nvSpPr>
      <xdr:spPr bwMode="auto">
        <a:xfrm>
          <a:off x="10312400" y="3832225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Node z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</xdr:txBody>
    </xdr:sp>
    <xdr:clientData/>
  </xdr:oneCellAnchor>
  <xdr:twoCellAnchor>
    <xdr:from>
      <xdr:col>1</xdr:col>
      <xdr:colOff>76200</xdr:colOff>
      <xdr:row>27</xdr:row>
      <xdr:rowOff>0</xdr:rowOff>
    </xdr:from>
    <xdr:to>
      <xdr:col>2</xdr:col>
      <xdr:colOff>495300</xdr:colOff>
      <xdr:row>29</xdr:row>
      <xdr:rowOff>152400</xdr:rowOff>
    </xdr:to>
    <xdr:sp macro="" textlink="">
      <xdr:nvSpPr>
        <xdr:cNvPr id="28" name="Oval 3">
          <a:extLst>
            <a:ext uri="{FF2B5EF4-FFF2-40B4-BE49-F238E27FC236}">
              <a16:creationId xmlns:a16="http://schemas.microsoft.com/office/drawing/2014/main" id="{C8179DB3-0B86-254E-9536-A6A8537C09F8}"/>
            </a:ext>
          </a:extLst>
        </xdr:cNvPr>
        <xdr:cNvSpPr>
          <a:spLocks noChangeArrowheads="1"/>
        </xdr:cNvSpPr>
      </xdr:nvSpPr>
      <xdr:spPr bwMode="auto">
        <a:xfrm>
          <a:off x="774700" y="5168900"/>
          <a:ext cx="1117600" cy="584200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/>
        <a:lstStyle/>
        <a:p>
          <a:endParaRPr lang="en-US"/>
        </a:p>
        <a:p>
          <a:r>
            <a:rPr lang="en-US"/>
            <a:t>Node 4</a:t>
          </a:r>
        </a:p>
      </xdr:txBody>
    </xdr:sp>
    <xdr:clientData/>
  </xdr:twoCellAnchor>
  <xdr:twoCellAnchor>
    <xdr:from>
      <xdr:col>2</xdr:col>
      <xdr:colOff>495300</xdr:colOff>
      <xdr:row>18</xdr:row>
      <xdr:rowOff>57150</xdr:rowOff>
    </xdr:from>
    <xdr:to>
      <xdr:col>6</xdr:col>
      <xdr:colOff>76200</xdr:colOff>
      <xdr:row>28</xdr:row>
      <xdr:rowOff>38100</xdr:rowOff>
    </xdr:to>
    <xdr:sp macro="" textlink="">
      <xdr:nvSpPr>
        <xdr:cNvPr id="29" name="Line 11">
          <a:extLst>
            <a:ext uri="{FF2B5EF4-FFF2-40B4-BE49-F238E27FC236}">
              <a16:creationId xmlns:a16="http://schemas.microsoft.com/office/drawing/2014/main" id="{659D8C57-5A76-FE47-8080-DE9EDA34A19B}"/>
            </a:ext>
          </a:extLst>
        </xdr:cNvPr>
        <xdr:cNvSpPr>
          <a:spLocks noChangeShapeType="1"/>
        </xdr:cNvSpPr>
      </xdr:nvSpPr>
      <xdr:spPr bwMode="auto">
        <a:xfrm flipV="1">
          <a:off x="1892300" y="3498850"/>
          <a:ext cx="4356100" cy="1949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</xdr:col>
      <xdr:colOff>504825</xdr:colOff>
      <xdr:row>23</xdr:row>
      <xdr:rowOff>152400</xdr:rowOff>
    </xdr:from>
    <xdr:to>
      <xdr:col>5</xdr:col>
      <xdr:colOff>581025</xdr:colOff>
      <xdr:row>28</xdr:row>
      <xdr:rowOff>38100</xdr:rowOff>
    </xdr:to>
    <xdr:sp macro="" textlink="">
      <xdr:nvSpPr>
        <xdr:cNvPr id="30" name="Line 10">
          <a:extLst>
            <a:ext uri="{FF2B5EF4-FFF2-40B4-BE49-F238E27FC236}">
              <a16:creationId xmlns:a16="http://schemas.microsoft.com/office/drawing/2014/main" id="{7C50A60C-8A60-D44B-B176-17E47FB95F56}"/>
            </a:ext>
          </a:extLst>
        </xdr:cNvPr>
        <xdr:cNvSpPr>
          <a:spLocks noChangeShapeType="1"/>
        </xdr:cNvSpPr>
      </xdr:nvSpPr>
      <xdr:spPr bwMode="auto">
        <a:xfrm flipV="1">
          <a:off x="1901825" y="4559300"/>
          <a:ext cx="3670300" cy="889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10</xdr:col>
      <xdr:colOff>673100</xdr:colOff>
      <xdr:row>4</xdr:row>
      <xdr:rowOff>26494</xdr:rowOff>
    </xdr:from>
    <xdr:to>
      <xdr:col>13</xdr:col>
      <xdr:colOff>1117600</xdr:colOff>
      <xdr:row>15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E01955-8368-0867-26C1-6DD243F8F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0" y="839294"/>
          <a:ext cx="3911600" cy="2399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D052D-3852-C743-91F7-DFF6AA8F0464}">
  <dimension ref="A2:Q108"/>
  <sheetViews>
    <sheetView tabSelected="1" workbookViewId="0">
      <selection activeCell="H37" sqref="H37"/>
    </sheetView>
  </sheetViews>
  <sheetFormatPr baseColWidth="10" defaultColWidth="9.1640625" defaultRowHeight="16" x14ac:dyDescent="0.2"/>
  <cols>
    <col min="3" max="3" width="13.1640625" customWidth="1"/>
    <col min="4" max="4" width="20.5" customWidth="1"/>
    <col min="5" max="5" width="16.33203125" customWidth="1"/>
    <col min="6" max="6" width="15.5" customWidth="1"/>
    <col min="7" max="7" width="12" customWidth="1"/>
    <col min="8" max="8" width="12.5" customWidth="1"/>
    <col min="9" max="9" width="17.5" bestFit="1" customWidth="1"/>
    <col min="10" max="10" width="12.33203125" customWidth="1"/>
    <col min="12" max="12" width="18" customWidth="1"/>
    <col min="13" max="13" width="18.33203125" customWidth="1"/>
    <col min="14" max="14" width="18" customWidth="1"/>
    <col min="15" max="15" width="19" customWidth="1"/>
  </cols>
  <sheetData>
    <row r="2" spans="1:17" x14ac:dyDescent="0.2">
      <c r="E2" s="1" t="s">
        <v>0</v>
      </c>
      <c r="F2" s="1"/>
      <c r="G2" s="1"/>
      <c r="H2" s="1"/>
      <c r="I2" s="1"/>
      <c r="J2" s="1"/>
      <c r="K2" s="1"/>
      <c r="L2" s="1"/>
      <c r="M2" s="1"/>
    </row>
    <row r="3" spans="1:17" x14ac:dyDescent="0.2">
      <c r="E3" s="1"/>
      <c r="F3" s="1"/>
      <c r="G3" s="1"/>
      <c r="H3" s="1"/>
      <c r="I3" s="1"/>
      <c r="J3" s="1"/>
      <c r="K3" s="1"/>
      <c r="L3" s="1"/>
      <c r="M3" s="1"/>
    </row>
    <row r="4" spans="1:17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 t="s">
        <v>40</v>
      </c>
      <c r="M4" s="2"/>
      <c r="N4" s="2"/>
      <c r="O4" s="2"/>
      <c r="P4" s="2"/>
      <c r="Q4" s="2"/>
    </row>
    <row r="5" spans="1:17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">
      <c r="A11" s="3">
        <v>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">
      <c r="A12" s="3"/>
      <c r="B12" s="2"/>
      <c r="C12" s="2"/>
      <c r="D12" s="2"/>
      <c r="E12" s="2"/>
      <c r="F12" s="3">
        <v>1</v>
      </c>
      <c r="G12" s="2"/>
      <c r="H12" s="2"/>
      <c r="I12" s="2"/>
      <c r="K12" s="2"/>
      <c r="L12" s="2"/>
      <c r="M12" s="2"/>
      <c r="N12" s="2"/>
      <c r="O12" s="2"/>
      <c r="P12" s="2"/>
      <c r="Q12" s="2"/>
    </row>
    <row r="13" spans="1:17" x14ac:dyDescent="0.2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">
      <c r="A14" s="3"/>
      <c r="B14" s="2"/>
      <c r="C14" s="2"/>
      <c r="D14" s="2"/>
      <c r="E14" s="4">
        <v>0.5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">
      <c r="A15" s="3"/>
      <c r="B15" s="2"/>
      <c r="C15" s="2"/>
      <c r="D15" s="5">
        <v>0.7</v>
      </c>
      <c r="E15" s="2"/>
      <c r="F15" s="2"/>
      <c r="G15" s="2"/>
      <c r="H15" s="2"/>
      <c r="I15" s="2"/>
      <c r="J15" s="2"/>
      <c r="K15" s="2"/>
      <c r="L15" s="6"/>
      <c r="M15" s="6"/>
      <c r="N15" s="6"/>
      <c r="O15" s="6"/>
      <c r="P15" s="6"/>
      <c r="Q15" s="6"/>
    </row>
    <row r="16" spans="1:17" x14ac:dyDescent="0.2">
      <c r="A16" s="3">
        <v>0.4</v>
      </c>
      <c r="B16" s="2"/>
      <c r="C16" s="2"/>
      <c r="D16" s="2"/>
      <c r="E16" s="2"/>
      <c r="F16" s="2"/>
      <c r="G16" s="2">
        <v>0.78918200000000005</v>
      </c>
      <c r="H16" s="2"/>
      <c r="I16" s="7">
        <v>0.5</v>
      </c>
      <c r="J16" s="2"/>
      <c r="K16" s="2"/>
      <c r="L16" s="6"/>
      <c r="O16" s="2"/>
    </row>
    <row r="17" spans="1:17" x14ac:dyDescent="0.2">
      <c r="A17" s="3"/>
      <c r="B17" s="2"/>
      <c r="C17" s="2"/>
      <c r="D17" s="2"/>
      <c r="E17" s="2"/>
      <c r="F17" s="2"/>
      <c r="G17" s="8"/>
      <c r="H17" s="2"/>
      <c r="I17" s="2"/>
      <c r="J17" s="2"/>
      <c r="K17" s="2"/>
      <c r="O17" s="6"/>
      <c r="P17" s="6"/>
      <c r="Q17" s="2"/>
    </row>
    <row r="18" spans="1:17" x14ac:dyDescent="0.2">
      <c r="A18" s="3"/>
      <c r="B18" s="2"/>
      <c r="C18" s="2"/>
      <c r="D18" s="2"/>
      <c r="E18" s="9">
        <v>0.6</v>
      </c>
      <c r="F18" s="2"/>
      <c r="G18" s="2"/>
      <c r="H18" s="2"/>
      <c r="I18" s="2"/>
      <c r="J18" s="2"/>
      <c r="K18" s="2"/>
      <c r="L18" s="6"/>
      <c r="P18" s="2"/>
      <c r="Q18" s="10"/>
    </row>
    <row r="19" spans="1:17" x14ac:dyDescent="0.2">
      <c r="A19" s="3"/>
      <c r="B19" s="2"/>
      <c r="C19" s="2"/>
      <c r="D19" s="5">
        <v>0.9</v>
      </c>
      <c r="E19" s="2"/>
      <c r="F19" s="2"/>
      <c r="G19" s="2"/>
      <c r="H19" s="2"/>
      <c r="I19" s="11">
        <v>0.9</v>
      </c>
      <c r="J19" s="2"/>
      <c r="K19" s="2"/>
      <c r="L19" s="6"/>
      <c r="O19" s="6"/>
      <c r="P19" s="6"/>
      <c r="Q19" s="2"/>
    </row>
    <row r="20" spans="1:17" x14ac:dyDescent="0.2">
      <c r="A20" s="3"/>
      <c r="B20" s="2"/>
      <c r="C20" s="2"/>
      <c r="D20" s="7" t="s">
        <v>1</v>
      </c>
      <c r="E20" s="9">
        <v>0.8</v>
      </c>
      <c r="F20" s="2"/>
      <c r="G20" s="2"/>
      <c r="H20" s="2"/>
      <c r="I20" s="2"/>
      <c r="J20" s="2"/>
      <c r="K20" s="2"/>
      <c r="L20" s="2"/>
      <c r="O20" s="12" t="s">
        <v>2</v>
      </c>
      <c r="P20" s="12">
        <f>F61</f>
        <v>0.88643230033488507</v>
      </c>
      <c r="Q20" s="2"/>
    </row>
    <row r="21" spans="1:17" x14ac:dyDescent="0.2">
      <c r="A21" s="3">
        <v>0.2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N21" s="13"/>
      <c r="O21" s="12" t="s">
        <v>3</v>
      </c>
      <c r="P21" s="12">
        <v>0.75</v>
      </c>
      <c r="Q21" s="6"/>
    </row>
    <row r="22" spans="1:17" x14ac:dyDescent="0.2">
      <c r="A22" s="3"/>
      <c r="B22" s="2"/>
      <c r="C22" s="2"/>
      <c r="D22" s="5">
        <v>0.8</v>
      </c>
      <c r="E22" s="14">
        <v>0.6</v>
      </c>
      <c r="F22" s="2"/>
      <c r="G22" s="2">
        <v>0.81757400000000002</v>
      </c>
      <c r="H22" s="2"/>
      <c r="I22" s="2"/>
      <c r="J22" s="2"/>
      <c r="K22" s="2"/>
      <c r="L22" s="2"/>
      <c r="M22" s="6"/>
      <c r="N22" s="6"/>
      <c r="O22" s="15" t="s">
        <v>4</v>
      </c>
      <c r="P22" s="15">
        <f>10/100</f>
        <v>0.1</v>
      </c>
      <c r="Q22" s="6"/>
    </row>
    <row r="23" spans="1:17" x14ac:dyDescent="0.2">
      <c r="A23" s="3"/>
      <c r="B23" s="2"/>
      <c r="C23" s="2"/>
      <c r="D23" s="2"/>
      <c r="E23" s="2"/>
      <c r="F23" s="2"/>
      <c r="G23" s="2"/>
      <c r="H23" s="2"/>
      <c r="I23" s="11">
        <v>0.9</v>
      </c>
      <c r="J23" s="2"/>
      <c r="K23" s="16">
        <v>0.87501899999999999</v>
      </c>
      <c r="L23" s="2" t="s">
        <v>2</v>
      </c>
      <c r="M23" s="2"/>
      <c r="N23" s="2"/>
      <c r="O23" s="12" t="s">
        <v>5</v>
      </c>
      <c r="P23" s="12">
        <f>P21-P20</f>
        <v>-0.13643230033488507</v>
      </c>
      <c r="Q23" s="2"/>
    </row>
    <row r="24" spans="1:17" x14ac:dyDescent="0.2">
      <c r="A24" s="3"/>
      <c r="B24" s="2"/>
      <c r="C24" s="2"/>
      <c r="D24" s="2"/>
      <c r="E24" s="2"/>
      <c r="F24" s="2"/>
      <c r="G24" s="2"/>
      <c r="H24" s="2"/>
      <c r="I24" s="2"/>
      <c r="J24" s="2"/>
      <c r="K24" s="16">
        <v>0.8</v>
      </c>
      <c r="L24" s="2" t="s">
        <v>3</v>
      </c>
      <c r="M24" s="2"/>
      <c r="N24" s="2"/>
      <c r="O24" s="2"/>
      <c r="P24" s="2"/>
      <c r="Q24" s="2"/>
    </row>
    <row r="25" spans="1:17" x14ac:dyDescent="0.2">
      <c r="A25" s="3">
        <v>0.7</v>
      </c>
      <c r="B25" s="2"/>
      <c r="C25" s="2"/>
      <c r="D25" s="5">
        <v>0.4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">
      <c r="A26" s="2"/>
      <c r="B26" s="2"/>
      <c r="C26" s="2"/>
      <c r="D26" s="2"/>
      <c r="E26" s="14">
        <v>0.2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8" spans="1:17" ht="19" x14ac:dyDescent="0.25">
      <c r="A28">
        <v>0.2</v>
      </c>
      <c r="D28" s="5">
        <v>0.2</v>
      </c>
      <c r="J28" s="17" t="s">
        <v>6</v>
      </c>
    </row>
    <row r="29" spans="1:17" x14ac:dyDescent="0.2">
      <c r="J29" s="18" t="s">
        <v>7</v>
      </c>
      <c r="K29" s="18"/>
      <c r="L29" s="18"/>
      <c r="M29" s="19">
        <f>P20*(1-P20)*P23</f>
        <v>-1.373465021518442E-2</v>
      </c>
    </row>
    <row r="30" spans="1:17" ht="17" thickBot="1" x14ac:dyDescent="0.25"/>
    <row r="31" spans="1:17" ht="19" thickBot="1" x14ac:dyDescent="0.25">
      <c r="J31" s="41" t="s">
        <v>8</v>
      </c>
      <c r="K31" s="42" t="s">
        <v>9</v>
      </c>
      <c r="L31" s="42" t="s">
        <v>10</v>
      </c>
      <c r="M31" s="42" t="s">
        <v>11</v>
      </c>
      <c r="N31" s="42" t="s">
        <v>12</v>
      </c>
      <c r="O31" s="43" t="s">
        <v>13</v>
      </c>
    </row>
    <row r="32" spans="1:17" ht="18" x14ac:dyDescent="0.2">
      <c r="C32" s="41" t="s">
        <v>14</v>
      </c>
      <c r="D32" s="42" t="s">
        <v>8</v>
      </c>
      <c r="E32" s="42" t="s">
        <v>9</v>
      </c>
      <c r="F32" s="42" t="s">
        <v>15</v>
      </c>
      <c r="G32" s="43" t="s">
        <v>16</v>
      </c>
      <c r="J32" s="20" t="s">
        <v>17</v>
      </c>
      <c r="K32" s="21" t="s">
        <v>18</v>
      </c>
      <c r="L32" s="22">
        <f>C56</f>
        <v>1</v>
      </c>
      <c r="M32" s="22">
        <f>$P$22*$M$29*L32</f>
        <v>-1.3734650215184421E-3</v>
      </c>
      <c r="N32" s="22">
        <f>F56</f>
        <v>0.5</v>
      </c>
      <c r="O32" s="23">
        <f>M32+N32</f>
        <v>0.49862653497848158</v>
      </c>
    </row>
    <row r="33" spans="3:15" x14ac:dyDescent="0.2">
      <c r="C33" s="24">
        <v>1</v>
      </c>
      <c r="D33" s="22" t="s">
        <v>19</v>
      </c>
      <c r="E33" s="22" t="s">
        <v>20</v>
      </c>
      <c r="F33" s="22">
        <v>0.5</v>
      </c>
      <c r="G33" s="23">
        <f>C33*F33</f>
        <v>0.5</v>
      </c>
      <c r="J33" s="20" t="s">
        <v>20</v>
      </c>
      <c r="K33" s="21" t="s">
        <v>18</v>
      </c>
      <c r="L33" s="22">
        <f>F41</f>
        <v>0.85320966019861766</v>
      </c>
      <c r="M33" s="22">
        <f t="shared" ref="M33:M34" si="0">$P$22*$M$29*L33</f>
        <v>-1.1718536243044372E-3</v>
      </c>
      <c r="N33" s="22">
        <f t="shared" ref="N33:N34" si="1">F57</f>
        <v>0.9</v>
      </c>
      <c r="O33" s="23">
        <f t="shared" ref="O33:O34" si="2">M33+N33</f>
        <v>0.89882814637569564</v>
      </c>
    </row>
    <row r="34" spans="3:15" ht="17" thickBot="1" x14ac:dyDescent="0.25">
      <c r="C34" s="24">
        <v>0.4</v>
      </c>
      <c r="D34" s="22" t="s">
        <v>21</v>
      </c>
      <c r="E34" s="22" t="s">
        <v>20</v>
      </c>
      <c r="F34" s="22">
        <v>0.6</v>
      </c>
      <c r="G34" s="23">
        <f>C34*F34</f>
        <v>0.24</v>
      </c>
      <c r="J34" s="25" t="s">
        <v>22</v>
      </c>
      <c r="K34" s="26" t="s">
        <v>18</v>
      </c>
      <c r="L34" s="27">
        <f>F52</f>
        <v>0.8743521434846544</v>
      </c>
      <c r="M34" s="27">
        <f t="shared" si="0"/>
        <v>-1.2008920855658468E-3</v>
      </c>
      <c r="N34" s="27">
        <f t="shared" si="1"/>
        <v>0.9</v>
      </c>
      <c r="O34" s="28">
        <f t="shared" si="2"/>
        <v>0.89879910791443418</v>
      </c>
    </row>
    <row r="35" spans="3:15" x14ac:dyDescent="0.2">
      <c r="C35" s="24">
        <v>0.7</v>
      </c>
      <c r="D35" s="22" t="s">
        <v>23</v>
      </c>
      <c r="E35" s="22" t="s">
        <v>20</v>
      </c>
      <c r="F35" s="22">
        <v>0.8</v>
      </c>
      <c r="G35" s="23">
        <f>C35*F35</f>
        <v>0.55999999999999994</v>
      </c>
    </row>
    <row r="36" spans="3:15" x14ac:dyDescent="0.2">
      <c r="C36" s="24">
        <v>0.7</v>
      </c>
      <c r="D36" s="22" t="s">
        <v>24</v>
      </c>
      <c r="E36" s="22" t="s">
        <v>20</v>
      </c>
      <c r="F36" s="22">
        <v>0.6</v>
      </c>
      <c r="G36" s="23">
        <f>C36*F36</f>
        <v>0.42</v>
      </c>
    </row>
    <row r="37" spans="3:15" ht="17" thickBot="1" x14ac:dyDescent="0.25">
      <c r="C37" s="29">
        <v>0.2</v>
      </c>
      <c r="D37" s="27" t="s">
        <v>25</v>
      </c>
      <c r="E37" s="27" t="s">
        <v>20</v>
      </c>
      <c r="F37" s="27">
        <v>0.2</v>
      </c>
      <c r="G37" s="28">
        <f t="shared" ref="G37" si="3">C37*F37</f>
        <v>4.0000000000000008E-2</v>
      </c>
    </row>
    <row r="38" spans="3:15" ht="17" thickBot="1" x14ac:dyDescent="0.25">
      <c r="G38" s="30">
        <f>SUM(G33:G37)</f>
        <v>1.7599999999999998</v>
      </c>
    </row>
    <row r="40" spans="3:15" ht="19" x14ac:dyDescent="0.25">
      <c r="J40" s="17" t="s">
        <v>26</v>
      </c>
    </row>
    <row r="41" spans="3:15" x14ac:dyDescent="0.2">
      <c r="C41" s="31" t="s">
        <v>27</v>
      </c>
      <c r="D41" t="s">
        <v>28</v>
      </c>
      <c r="F41">
        <f>1/(1+EXP(-G38))</f>
        <v>0.85320966019861766</v>
      </c>
      <c r="J41" s="18" t="s">
        <v>29</v>
      </c>
      <c r="K41" s="18"/>
      <c r="L41" s="18"/>
      <c r="M41">
        <f>F41*(1-F41)*F46*M29</f>
        <v>-1.5481511253821675E-3</v>
      </c>
    </row>
    <row r="42" spans="3:15" ht="17" thickBot="1" x14ac:dyDescent="0.25"/>
    <row r="43" spans="3:15" ht="19" thickBot="1" x14ac:dyDescent="0.25">
      <c r="J43" s="41" t="s">
        <v>8</v>
      </c>
      <c r="K43" s="42" t="s">
        <v>9</v>
      </c>
      <c r="L43" s="42" t="s">
        <v>10</v>
      </c>
      <c r="M43" s="42" t="s">
        <v>11</v>
      </c>
      <c r="N43" s="42" t="s">
        <v>12</v>
      </c>
      <c r="O43" s="43" t="s">
        <v>13</v>
      </c>
    </row>
    <row r="44" spans="3:15" ht="18" x14ac:dyDescent="0.2">
      <c r="C44" s="41" t="s">
        <v>14</v>
      </c>
      <c r="D44" s="42" t="s">
        <v>8</v>
      </c>
      <c r="E44" s="42" t="s">
        <v>9</v>
      </c>
      <c r="F44" s="42" t="s">
        <v>15</v>
      </c>
      <c r="G44" s="43" t="s">
        <v>16</v>
      </c>
      <c r="J44" s="20" t="s">
        <v>30</v>
      </c>
      <c r="K44" s="22" t="s">
        <v>20</v>
      </c>
      <c r="L44" s="22">
        <f>C33</f>
        <v>1</v>
      </c>
      <c r="M44" s="32">
        <f>$P$22*$M$41*L44</f>
        <v>-1.5481511253821677E-4</v>
      </c>
      <c r="N44" s="22">
        <v>0.5</v>
      </c>
      <c r="O44" s="33">
        <f>N44+M44</f>
        <v>0.49984518488746177</v>
      </c>
    </row>
    <row r="45" spans="3:15" x14ac:dyDescent="0.2">
      <c r="C45" s="24">
        <v>1</v>
      </c>
      <c r="D45" s="22" t="s">
        <v>19</v>
      </c>
      <c r="E45" s="22" t="s">
        <v>22</v>
      </c>
      <c r="F45" s="22">
        <v>0.7</v>
      </c>
      <c r="G45" s="23">
        <f>C45*F45</f>
        <v>0.7</v>
      </c>
      <c r="J45" s="24" t="s">
        <v>21</v>
      </c>
      <c r="K45" s="22" t="s">
        <v>20</v>
      </c>
      <c r="L45" s="22">
        <f>C34</f>
        <v>0.4</v>
      </c>
      <c r="M45" s="32">
        <f>$P$22*$M$41*L45</f>
        <v>-6.1926045015286708E-5</v>
      </c>
      <c r="N45" s="22">
        <v>0.6</v>
      </c>
      <c r="O45" s="23">
        <f>N45+M45</f>
        <v>0.59993807395498466</v>
      </c>
    </row>
    <row r="46" spans="3:15" x14ac:dyDescent="0.2">
      <c r="C46" s="24">
        <v>0.4</v>
      </c>
      <c r="D46" s="22" t="s">
        <v>21</v>
      </c>
      <c r="E46" s="22" t="s">
        <v>22</v>
      </c>
      <c r="F46" s="22">
        <v>0.9</v>
      </c>
      <c r="G46" s="23">
        <f>C46*F46</f>
        <v>0.36000000000000004</v>
      </c>
      <c r="J46" s="24" t="s">
        <v>23</v>
      </c>
      <c r="K46" s="22" t="s">
        <v>20</v>
      </c>
      <c r="L46" s="22">
        <f>C35</f>
        <v>0.7</v>
      </c>
      <c r="M46" s="32">
        <f>$P$22*$M$41*L46</f>
        <v>-1.0837057877675173E-4</v>
      </c>
      <c r="N46" s="22">
        <v>0.8</v>
      </c>
      <c r="O46" s="23">
        <f>N46+M46</f>
        <v>0.79989162942122327</v>
      </c>
    </row>
    <row r="47" spans="3:15" x14ac:dyDescent="0.2">
      <c r="C47" s="24">
        <v>0.7</v>
      </c>
      <c r="D47" s="22" t="s">
        <v>23</v>
      </c>
      <c r="E47" s="22" t="s">
        <v>22</v>
      </c>
      <c r="F47" s="22">
        <v>0.8</v>
      </c>
      <c r="G47" s="23">
        <f>C47*F47</f>
        <v>0.55999999999999994</v>
      </c>
      <c r="J47" s="24" t="s">
        <v>24</v>
      </c>
      <c r="K47" s="22" t="s">
        <v>20</v>
      </c>
      <c r="L47" s="22">
        <f t="shared" ref="L47" si="4">C36</f>
        <v>0.7</v>
      </c>
      <c r="M47" s="32">
        <f>$P$22*$M$41*L47</f>
        <v>-1.0837057877675173E-4</v>
      </c>
      <c r="N47" s="22">
        <v>0.6</v>
      </c>
      <c r="O47" s="23">
        <f>N47+M47</f>
        <v>0.5998916294212232</v>
      </c>
    </row>
    <row r="48" spans="3:15" ht="17" thickBot="1" x14ac:dyDescent="0.25">
      <c r="C48" s="24">
        <v>0.7</v>
      </c>
      <c r="D48" s="22" t="s">
        <v>24</v>
      </c>
      <c r="E48" s="22" t="s">
        <v>22</v>
      </c>
      <c r="F48" s="22">
        <v>0.4</v>
      </c>
      <c r="G48" s="23">
        <f>C48*F48</f>
        <v>0.27999999999999997</v>
      </c>
      <c r="J48" s="29" t="s">
        <v>25</v>
      </c>
      <c r="K48" s="27" t="s">
        <v>20</v>
      </c>
      <c r="L48" s="34">
        <v>0.2</v>
      </c>
      <c r="M48" s="35">
        <f>$P$22*$M$41*L48</f>
        <v>-3.0963022507643354E-5</v>
      </c>
      <c r="N48" s="27">
        <v>0.2</v>
      </c>
      <c r="O48" s="28">
        <f>N48+M48</f>
        <v>0.19996903697749238</v>
      </c>
    </row>
    <row r="49" spans="2:15" ht="17" thickBot="1" x14ac:dyDescent="0.25">
      <c r="C49" s="29">
        <v>0.2</v>
      </c>
      <c r="D49" s="27" t="s">
        <v>25</v>
      </c>
      <c r="E49" s="27" t="s">
        <v>22</v>
      </c>
      <c r="F49" s="27">
        <v>0.2</v>
      </c>
      <c r="G49" s="28">
        <f>C49*F49</f>
        <v>4.0000000000000008E-2</v>
      </c>
    </row>
    <row r="50" spans="2:15" ht="17" thickBot="1" x14ac:dyDescent="0.25">
      <c r="G50" s="30">
        <f>SUM(G45:G49)</f>
        <v>1.9400000000000002</v>
      </c>
    </row>
    <row r="52" spans="2:15" x14ac:dyDescent="0.2">
      <c r="C52" s="31" t="s">
        <v>27</v>
      </c>
      <c r="D52" t="s">
        <v>28</v>
      </c>
      <c r="E52" s="40" t="s">
        <v>37</v>
      </c>
      <c r="F52">
        <f>1/(1+EXP(-G50))</f>
        <v>0.8743521434846544</v>
      </c>
    </row>
    <row r="53" spans="2:15" ht="19" x14ac:dyDescent="0.25">
      <c r="J53" s="17" t="s">
        <v>26</v>
      </c>
    </row>
    <row r="54" spans="2:15" ht="17" thickBot="1" x14ac:dyDescent="0.25">
      <c r="J54" t="s">
        <v>31</v>
      </c>
      <c r="M54">
        <f>F52*(1-F52)*F58*M29</f>
        <v>-1.3580056481183249E-3</v>
      </c>
    </row>
    <row r="55" spans="2:15" ht="19" thickBot="1" x14ac:dyDescent="0.25">
      <c r="C55" s="41" t="s">
        <v>14</v>
      </c>
      <c r="D55" s="42" t="s">
        <v>8</v>
      </c>
      <c r="E55" s="42" t="s">
        <v>9</v>
      </c>
      <c r="F55" s="42" t="s">
        <v>15</v>
      </c>
      <c r="G55" s="43" t="s">
        <v>16</v>
      </c>
    </row>
    <row r="56" spans="2:15" ht="18" x14ac:dyDescent="0.2">
      <c r="C56" s="24">
        <v>1</v>
      </c>
      <c r="D56" s="21" t="s">
        <v>17</v>
      </c>
      <c r="E56" s="21" t="s">
        <v>18</v>
      </c>
      <c r="F56" s="22">
        <v>0.5</v>
      </c>
      <c r="G56" s="23">
        <f>C56*F56</f>
        <v>0.5</v>
      </c>
      <c r="J56" s="41" t="s">
        <v>8</v>
      </c>
      <c r="K56" s="42" t="s">
        <v>9</v>
      </c>
      <c r="L56" s="42" t="s">
        <v>10</v>
      </c>
      <c r="M56" s="42" t="s">
        <v>11</v>
      </c>
      <c r="N56" s="42" t="s">
        <v>12</v>
      </c>
      <c r="O56" s="43" t="s">
        <v>13</v>
      </c>
    </row>
    <row r="57" spans="2:15" x14ac:dyDescent="0.2">
      <c r="C57" s="24">
        <f>F41</f>
        <v>0.85320966019861766</v>
      </c>
      <c r="D57" s="21" t="s">
        <v>20</v>
      </c>
      <c r="E57" s="21" t="s">
        <v>18</v>
      </c>
      <c r="F57" s="22">
        <v>0.9</v>
      </c>
      <c r="G57" s="23">
        <f>C57*F57</f>
        <v>0.76788869417875594</v>
      </c>
      <c r="J57" s="20" t="s">
        <v>30</v>
      </c>
      <c r="K57" s="22" t="s">
        <v>22</v>
      </c>
      <c r="L57" s="22">
        <f>C45</f>
        <v>1</v>
      </c>
      <c r="M57" s="32">
        <f>$P$22*$M$41*L57</f>
        <v>-1.5481511253821677E-4</v>
      </c>
      <c r="N57" s="22">
        <v>0.7</v>
      </c>
      <c r="O57" s="23">
        <f>N57+M57</f>
        <v>0.69984518488746172</v>
      </c>
    </row>
    <row r="58" spans="2:15" ht="17" thickBot="1" x14ac:dyDescent="0.25">
      <c r="C58" s="29">
        <f>F52</f>
        <v>0.8743521434846544</v>
      </c>
      <c r="D58" s="26" t="s">
        <v>22</v>
      </c>
      <c r="E58" s="26" t="s">
        <v>18</v>
      </c>
      <c r="F58" s="27">
        <v>0.9</v>
      </c>
      <c r="G58" s="28">
        <f>C58*F58</f>
        <v>0.78691692913618894</v>
      </c>
      <c r="J58" s="24" t="s">
        <v>21</v>
      </c>
      <c r="K58" s="22" t="s">
        <v>22</v>
      </c>
      <c r="L58" s="22">
        <f>C46</f>
        <v>0.4</v>
      </c>
      <c r="M58" s="32">
        <f t="shared" ref="M58:M61" si="5">$P$22*$M$41*L58</f>
        <v>-6.1926045015286708E-5</v>
      </c>
      <c r="N58" s="22">
        <v>0.9</v>
      </c>
      <c r="O58" s="23">
        <f>N58+M58</f>
        <v>0.89993807395498471</v>
      </c>
    </row>
    <row r="59" spans="2:15" ht="17" thickBot="1" x14ac:dyDescent="0.25">
      <c r="G59" s="30">
        <f>SUM(G55:G58)</f>
        <v>2.054805623314945</v>
      </c>
      <c r="J59" s="24" t="s">
        <v>23</v>
      </c>
      <c r="K59" s="22" t="s">
        <v>22</v>
      </c>
      <c r="L59" s="22">
        <f>C47</f>
        <v>0.7</v>
      </c>
      <c r="M59" s="32">
        <f t="shared" si="5"/>
        <v>-1.0837057877675173E-4</v>
      </c>
      <c r="N59" s="22">
        <v>0.8</v>
      </c>
      <c r="O59" s="23">
        <f>N59+M59</f>
        <v>0.79989162942122327</v>
      </c>
    </row>
    <row r="60" spans="2:15" x14ac:dyDescent="0.2">
      <c r="J60" s="24" t="s">
        <v>24</v>
      </c>
      <c r="K60" s="22" t="s">
        <v>22</v>
      </c>
      <c r="L60" s="22">
        <f t="shared" ref="L60" si="6">C48</f>
        <v>0.7</v>
      </c>
      <c r="M60" s="32">
        <f t="shared" si="5"/>
        <v>-1.0837057877675173E-4</v>
      </c>
      <c r="N60" s="22">
        <v>0.4</v>
      </c>
      <c r="O60" s="23">
        <f>N60+M60</f>
        <v>0.39989162942122325</v>
      </c>
    </row>
    <row r="61" spans="2:15" ht="17" thickBot="1" x14ac:dyDescent="0.25">
      <c r="C61" s="31" t="s">
        <v>27</v>
      </c>
      <c r="D61" t="s">
        <v>28</v>
      </c>
      <c r="E61" s="40" t="s">
        <v>38</v>
      </c>
      <c r="F61">
        <f>1/(1+EXP(-G59))</f>
        <v>0.88643230033488507</v>
      </c>
      <c r="J61" s="29" t="s">
        <v>25</v>
      </c>
      <c r="K61" s="27" t="s">
        <v>22</v>
      </c>
      <c r="L61" s="34">
        <v>0.2</v>
      </c>
      <c r="M61" s="35">
        <f t="shared" si="5"/>
        <v>-3.0963022507643354E-5</v>
      </c>
      <c r="N61" s="27">
        <v>0.2</v>
      </c>
      <c r="O61" s="28">
        <f>N61+M61</f>
        <v>0.19996903697749238</v>
      </c>
    </row>
    <row r="64" spans="2:15" ht="15" customHeight="1" x14ac:dyDescent="0.2">
      <c r="B64" s="36" t="s">
        <v>32</v>
      </c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</row>
    <row r="65" spans="2:15" x14ac:dyDescent="0.2"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</row>
    <row r="67" spans="2:15" x14ac:dyDescent="0.2">
      <c r="C67" s="12" t="s">
        <v>2</v>
      </c>
      <c r="D67" s="12">
        <f>F102</f>
        <v>0.88623008825230587</v>
      </c>
    </row>
    <row r="68" spans="2:15" x14ac:dyDescent="0.2">
      <c r="C68" s="12" t="s">
        <v>3</v>
      </c>
      <c r="D68" s="12">
        <v>0.75</v>
      </c>
    </row>
    <row r="69" spans="2:15" ht="19" x14ac:dyDescent="0.25">
      <c r="C69" s="15" t="s">
        <v>4</v>
      </c>
      <c r="D69" s="15">
        <f>10/100</f>
        <v>0.1</v>
      </c>
      <c r="J69" s="17" t="s">
        <v>6</v>
      </c>
    </row>
    <row r="70" spans="2:15" x14ac:dyDescent="0.2">
      <c r="C70" s="12" t="s">
        <v>5</v>
      </c>
      <c r="D70" s="12">
        <f>D68-D67</f>
        <v>-0.13623008825230587</v>
      </c>
      <c r="E70" t="s">
        <v>39</v>
      </c>
      <c r="J70" s="18"/>
      <c r="K70" s="18"/>
      <c r="L70" s="18"/>
      <c r="M70" s="19">
        <f>D67*(1-D67)*D70</f>
        <v>-1.3735578325800498E-2</v>
      </c>
    </row>
    <row r="71" spans="2:15" ht="17" thickBot="1" x14ac:dyDescent="0.25"/>
    <row r="72" spans="2:15" ht="19" thickBot="1" x14ac:dyDescent="0.25">
      <c r="J72" s="41" t="s">
        <v>8</v>
      </c>
      <c r="K72" s="42" t="s">
        <v>9</v>
      </c>
      <c r="L72" s="42" t="s">
        <v>10</v>
      </c>
      <c r="M72" s="42" t="s">
        <v>11</v>
      </c>
      <c r="N72" s="42" t="s">
        <v>12</v>
      </c>
      <c r="O72" s="43" t="s">
        <v>13</v>
      </c>
    </row>
    <row r="73" spans="2:15" ht="18" x14ac:dyDescent="0.2">
      <c r="C73" s="41" t="s">
        <v>14</v>
      </c>
      <c r="D73" s="42" t="s">
        <v>8</v>
      </c>
      <c r="E73" s="42" t="s">
        <v>9</v>
      </c>
      <c r="F73" s="42" t="s">
        <v>15</v>
      </c>
      <c r="G73" s="43" t="s">
        <v>16</v>
      </c>
      <c r="J73" s="20" t="s">
        <v>17</v>
      </c>
      <c r="K73" s="21" t="s">
        <v>18</v>
      </c>
      <c r="L73" s="22">
        <f>C97</f>
        <v>1</v>
      </c>
      <c r="M73" s="22">
        <f>$D$69*$M$70*L73</f>
        <v>-1.3735578325800499E-3</v>
      </c>
      <c r="N73" s="22">
        <f>F97</f>
        <v>0.49917958851432631</v>
      </c>
      <c r="O73" s="23">
        <f>M73+N73</f>
        <v>0.49780603068174628</v>
      </c>
    </row>
    <row r="74" spans="2:15" x14ac:dyDescent="0.2">
      <c r="C74" s="24">
        <v>1</v>
      </c>
      <c r="D74" s="22" t="s">
        <v>19</v>
      </c>
      <c r="E74" s="22" t="s">
        <v>20</v>
      </c>
      <c r="F74" s="22">
        <v>0.49987715441738395</v>
      </c>
      <c r="G74" s="23">
        <f>C74*F74</f>
        <v>0.49987715441738395</v>
      </c>
      <c r="J74" s="20" t="s">
        <v>20</v>
      </c>
      <c r="K74" s="21" t="s">
        <v>18</v>
      </c>
      <c r="L74" s="22">
        <f>F82</f>
        <v>0.85318134231396925</v>
      </c>
      <c r="M74" s="22">
        <f t="shared" ref="M74:M75" si="7">$D$69*$M$70*L74</f>
        <v>-1.1718939153465132E-3</v>
      </c>
      <c r="N74" s="22">
        <f t="shared" ref="N74:N75" si="8">F98</f>
        <v>0.89935254626368555</v>
      </c>
      <c r="O74" s="23">
        <f>M74+N74</f>
        <v>0.89818065234833899</v>
      </c>
    </row>
    <row r="75" spans="2:15" ht="17" thickBot="1" x14ac:dyDescent="0.25">
      <c r="C75" s="24">
        <v>0.4</v>
      </c>
      <c r="D75" s="22" t="s">
        <v>21</v>
      </c>
      <c r="E75" s="22" t="s">
        <v>20</v>
      </c>
      <c r="F75" s="22">
        <v>0.59995086176695356</v>
      </c>
      <c r="G75" s="23">
        <f>C75*F75</f>
        <v>0.23998034470678142</v>
      </c>
      <c r="J75" s="25" t="s">
        <v>22</v>
      </c>
      <c r="K75" s="26" t="s">
        <v>18</v>
      </c>
      <c r="L75" s="27">
        <f>F93</f>
        <v>0.87432730114285928</v>
      </c>
      <c r="M75" s="27">
        <f t="shared" si="7"/>
        <v>-1.2009391127233504E-3</v>
      </c>
      <c r="N75" s="27">
        <f t="shared" si="8"/>
        <v>0.89932925250933704</v>
      </c>
      <c r="O75" s="28">
        <f>M75+N75</f>
        <v>0.8981283133966137</v>
      </c>
    </row>
    <row r="76" spans="2:15" x14ac:dyDescent="0.2">
      <c r="C76" s="24">
        <v>0.7</v>
      </c>
      <c r="D76" s="22" t="s">
        <v>23</v>
      </c>
      <c r="E76" s="22" t="s">
        <v>20</v>
      </c>
      <c r="F76" s="22">
        <v>0.79997543088347689</v>
      </c>
      <c r="G76" s="23">
        <f>C76*F76</f>
        <v>0.55998280161843383</v>
      </c>
    </row>
    <row r="77" spans="2:15" x14ac:dyDescent="0.2">
      <c r="C77" s="24">
        <v>0.7</v>
      </c>
      <c r="D77" s="22" t="s">
        <v>24</v>
      </c>
      <c r="E77" s="22" t="s">
        <v>20</v>
      </c>
      <c r="F77" s="22">
        <v>0.59991400809216877</v>
      </c>
      <c r="G77" s="23">
        <f>C77*F77</f>
        <v>0.41993980566451811</v>
      </c>
    </row>
    <row r="78" spans="2:15" ht="17" thickBot="1" x14ac:dyDescent="0.25">
      <c r="C78" s="29">
        <v>0.2</v>
      </c>
      <c r="D78" s="27" t="s">
        <v>25</v>
      </c>
      <c r="E78" s="27" t="s">
        <v>20</v>
      </c>
      <c r="F78" s="27">
        <v>0.19996903999999999</v>
      </c>
      <c r="G78" s="28">
        <v>3.9993807999999999E-2</v>
      </c>
    </row>
    <row r="79" spans="2:15" ht="17" thickBot="1" x14ac:dyDescent="0.25">
      <c r="G79" s="30">
        <v>1.7597739144071174</v>
      </c>
    </row>
    <row r="81" spans="3:15" ht="19" x14ac:dyDescent="0.25">
      <c r="J81" s="17" t="s">
        <v>26</v>
      </c>
    </row>
    <row r="82" spans="3:15" x14ac:dyDescent="0.2">
      <c r="C82" s="31" t="s">
        <v>27</v>
      </c>
      <c r="D82" t="s">
        <v>28</v>
      </c>
      <c r="E82" s="39" t="s">
        <v>34</v>
      </c>
      <c r="F82">
        <f>1/(1+EXP(-G79))</f>
        <v>0.85318134231396925</v>
      </c>
      <c r="J82" s="18"/>
      <c r="K82" s="18"/>
      <c r="L82" s="18"/>
      <c r="M82">
        <f>F82*(1-F82)*F98*M70</f>
        <v>-1.5473890421156943E-3</v>
      </c>
    </row>
    <row r="83" spans="3:15" ht="17" thickBot="1" x14ac:dyDescent="0.25"/>
    <row r="84" spans="3:15" ht="19" thickBot="1" x14ac:dyDescent="0.25">
      <c r="J84" s="41" t="s">
        <v>8</v>
      </c>
      <c r="K84" s="42" t="s">
        <v>9</v>
      </c>
      <c r="L84" s="42" t="s">
        <v>10</v>
      </c>
      <c r="M84" s="42" t="s">
        <v>11</v>
      </c>
      <c r="N84" s="42" t="s">
        <v>12</v>
      </c>
      <c r="O84" s="43" t="s">
        <v>13</v>
      </c>
    </row>
    <row r="85" spans="3:15" ht="18" x14ac:dyDescent="0.2">
      <c r="C85" s="41" t="s">
        <v>14</v>
      </c>
      <c r="D85" s="42" t="s">
        <v>8</v>
      </c>
      <c r="E85" s="42" t="s">
        <v>9</v>
      </c>
      <c r="F85" s="42" t="s">
        <v>15</v>
      </c>
      <c r="G85" s="43" t="s">
        <v>16</v>
      </c>
      <c r="J85" s="20" t="s">
        <v>30</v>
      </c>
      <c r="K85" s="22" t="s">
        <v>20</v>
      </c>
      <c r="L85" s="22">
        <f>C74</f>
        <v>1</v>
      </c>
      <c r="M85" s="32">
        <f>$D$69*L85*$M$82</f>
        <v>-1.5473890421156944E-4</v>
      </c>
      <c r="N85" s="22">
        <v>0.49987715441738395</v>
      </c>
      <c r="O85" s="33">
        <f>N85+M85</f>
        <v>0.49972241551317237</v>
      </c>
    </row>
    <row r="86" spans="3:15" x14ac:dyDescent="0.2">
      <c r="C86" s="24">
        <v>1</v>
      </c>
      <c r="D86" s="22" t="s">
        <v>19</v>
      </c>
      <c r="E86" s="22" t="s">
        <v>22</v>
      </c>
      <c r="F86" s="22">
        <v>0.69988987468390662</v>
      </c>
      <c r="G86" s="23">
        <f>C86*F86</f>
        <v>0.69988987468390662</v>
      </c>
      <c r="J86" s="24" t="s">
        <v>21</v>
      </c>
      <c r="K86" s="22" t="s">
        <v>20</v>
      </c>
      <c r="L86" s="22">
        <f>C75</f>
        <v>0.4</v>
      </c>
      <c r="M86" s="32">
        <f>$D$69*L86*$M$82</f>
        <v>-6.189556168462778E-5</v>
      </c>
      <c r="N86" s="22">
        <v>0.59995086176695356</v>
      </c>
      <c r="O86" s="23">
        <f>N86+M86</f>
        <v>0.59988896620526888</v>
      </c>
    </row>
    <row r="87" spans="3:15" x14ac:dyDescent="0.2">
      <c r="C87" s="24">
        <v>0.4</v>
      </c>
      <c r="D87" s="22" t="s">
        <v>21</v>
      </c>
      <c r="E87" s="22" t="s">
        <v>22</v>
      </c>
      <c r="F87" s="22">
        <v>0.89995594987356264</v>
      </c>
      <c r="G87" s="23">
        <f>C87*F87</f>
        <v>0.35998237994942506</v>
      </c>
      <c r="J87" s="24" t="s">
        <v>23</v>
      </c>
      <c r="K87" s="22" t="s">
        <v>20</v>
      </c>
      <c r="L87" s="22">
        <f>C76</f>
        <v>0.7</v>
      </c>
      <c r="M87" s="32">
        <f>$D$69*L87*$M$82</f>
        <v>-1.083172329480986E-4</v>
      </c>
      <c r="N87" s="22">
        <v>0.79997543088347689</v>
      </c>
      <c r="O87" s="23">
        <f>N87+M87</f>
        <v>0.79986711365052876</v>
      </c>
    </row>
    <row r="88" spans="3:15" x14ac:dyDescent="0.2">
      <c r="C88" s="24">
        <v>0.7</v>
      </c>
      <c r="D88" s="22" t="s">
        <v>23</v>
      </c>
      <c r="E88" s="22" t="s">
        <v>22</v>
      </c>
      <c r="F88" s="22">
        <v>0.79997797493678136</v>
      </c>
      <c r="G88" s="23">
        <f>C88*F88</f>
        <v>0.55998458245574689</v>
      </c>
      <c r="J88" s="24" t="s">
        <v>24</v>
      </c>
      <c r="K88" s="22" t="s">
        <v>20</v>
      </c>
      <c r="L88" s="22">
        <f t="shared" ref="L88" si="9">C77</f>
        <v>0.7</v>
      </c>
      <c r="M88" s="32">
        <f>$D$69*L88*$M$82</f>
        <v>-1.083172329480986E-4</v>
      </c>
      <c r="N88" s="22">
        <v>0.59991400809216877</v>
      </c>
      <c r="O88" s="23">
        <f>N88+M88</f>
        <v>0.59980569085922064</v>
      </c>
    </row>
    <row r="89" spans="3:15" ht="17" thickBot="1" x14ac:dyDescent="0.25">
      <c r="C89" s="24">
        <v>0.7</v>
      </c>
      <c r="D89" s="22" t="s">
        <v>24</v>
      </c>
      <c r="E89" s="22" t="s">
        <v>22</v>
      </c>
      <c r="F89" s="22">
        <v>0.39992291227873467</v>
      </c>
      <c r="G89" s="23">
        <f>C89*F89</f>
        <v>0.27994603859511424</v>
      </c>
      <c r="J89" s="29" t="s">
        <v>25</v>
      </c>
      <c r="K89" s="27" t="s">
        <v>20</v>
      </c>
      <c r="L89" s="27">
        <v>0.2</v>
      </c>
      <c r="M89" s="35">
        <f>$D$69*L89*$M$82</f>
        <v>-3.094778084231389E-5</v>
      </c>
      <c r="N89" s="27">
        <v>0.19996903999999999</v>
      </c>
      <c r="O89" s="28">
        <f>N89+M89</f>
        <v>0.19993809221915768</v>
      </c>
    </row>
    <row r="90" spans="3:15" ht="17" thickBot="1" x14ac:dyDescent="0.25">
      <c r="C90" s="29">
        <v>0.2</v>
      </c>
      <c r="D90" s="27" t="s">
        <v>25</v>
      </c>
      <c r="E90" s="27" t="s">
        <v>22</v>
      </c>
      <c r="F90" s="27">
        <v>0.19996903999999999</v>
      </c>
      <c r="G90" s="28">
        <v>3.9993807999999999E-2</v>
      </c>
    </row>
    <row r="91" spans="3:15" ht="17" thickBot="1" x14ac:dyDescent="0.25">
      <c r="G91" s="30">
        <v>1.9397738928428956</v>
      </c>
    </row>
    <row r="93" spans="3:15" x14ac:dyDescent="0.2">
      <c r="C93" s="31" t="s">
        <v>27</v>
      </c>
      <c r="D93" t="s">
        <v>28</v>
      </c>
      <c r="E93" s="39" t="s">
        <v>35</v>
      </c>
      <c r="F93">
        <f>1/(1+EXP(-G91))</f>
        <v>0.87432730114285928</v>
      </c>
    </row>
    <row r="94" spans="3:15" ht="19" x14ac:dyDescent="0.25">
      <c r="J94" s="17" t="s">
        <v>26</v>
      </c>
    </row>
    <row r="95" spans="3:15" x14ac:dyDescent="0.2">
      <c r="M95">
        <f>F93*(1-F93)*F99*M70</f>
        <v>-1.3573150077407922E-3</v>
      </c>
    </row>
    <row r="96" spans="3:15" ht="19" thickBot="1" x14ac:dyDescent="0.25">
      <c r="C96" s="44" t="s">
        <v>14</v>
      </c>
      <c r="D96" s="44" t="s">
        <v>8</v>
      </c>
      <c r="E96" s="44" t="s">
        <v>9</v>
      </c>
      <c r="F96" s="44" t="s">
        <v>15</v>
      </c>
      <c r="G96" s="44" t="s">
        <v>16</v>
      </c>
    </row>
    <row r="97" spans="3:15" ht="18" x14ac:dyDescent="0.2">
      <c r="C97" s="45">
        <v>1</v>
      </c>
      <c r="D97" s="46" t="s">
        <v>17</v>
      </c>
      <c r="E97" s="46" t="s">
        <v>18</v>
      </c>
      <c r="F97" s="45">
        <v>0.49917958851432631</v>
      </c>
      <c r="G97" s="45">
        <f>C97*F97</f>
        <v>0.49917958851432631</v>
      </c>
      <c r="J97" s="41" t="s">
        <v>8</v>
      </c>
      <c r="K97" s="42" t="s">
        <v>9</v>
      </c>
      <c r="L97" s="42" t="s">
        <v>10</v>
      </c>
      <c r="M97" s="42" t="s">
        <v>11</v>
      </c>
      <c r="N97" s="42" t="s">
        <v>12</v>
      </c>
      <c r="O97" s="43" t="s">
        <v>13</v>
      </c>
    </row>
    <row r="98" spans="3:15" x14ac:dyDescent="0.2">
      <c r="C98" s="45">
        <f>F82</f>
        <v>0.85318134231396925</v>
      </c>
      <c r="D98" s="46" t="s">
        <v>20</v>
      </c>
      <c r="E98" s="46" t="s">
        <v>18</v>
      </c>
      <c r="F98" s="45">
        <v>0.89935254626368555</v>
      </c>
      <c r="G98" s="45">
        <f>C98*F98</f>
        <v>0.76731081263473733</v>
      </c>
      <c r="J98" s="20" t="s">
        <v>30</v>
      </c>
      <c r="K98" s="22" t="s">
        <v>22</v>
      </c>
      <c r="L98" s="22">
        <f>C86</f>
        <v>1</v>
      </c>
      <c r="M98" s="32">
        <f>L98*$M$95*$D$69</f>
        <v>-1.3573150077407923E-4</v>
      </c>
      <c r="N98" s="22">
        <v>0.69987715441738396</v>
      </c>
      <c r="O98" s="23">
        <f>N98+M98</f>
        <v>0.6997414229166099</v>
      </c>
    </row>
    <row r="99" spans="3:15" x14ac:dyDescent="0.2">
      <c r="C99" s="45">
        <f>F93</f>
        <v>0.87432730114285928</v>
      </c>
      <c r="D99" s="46" t="s">
        <v>22</v>
      </c>
      <c r="E99" s="46" t="s">
        <v>18</v>
      </c>
      <c r="F99" s="45">
        <v>0.89932925250933704</v>
      </c>
      <c r="G99" s="45">
        <f>C99*F99</f>
        <v>0.78630811818531365</v>
      </c>
      <c r="J99" s="24" t="s">
        <v>21</v>
      </c>
      <c r="K99" s="22" t="s">
        <v>22</v>
      </c>
      <c r="L99" s="22">
        <f>C87</f>
        <v>0.4</v>
      </c>
      <c r="M99" s="32">
        <f>L99*$M$82*$D$69</f>
        <v>-6.189556168462778E-5</v>
      </c>
      <c r="N99" s="22">
        <v>0.8999508617669536</v>
      </c>
      <c r="O99" s="23">
        <f>N99+M99</f>
        <v>0.89988896620526893</v>
      </c>
    </row>
    <row r="100" spans="3:15" ht="17" thickBot="1" x14ac:dyDescent="0.25">
      <c r="G100" s="30">
        <f>SUM(G96:G99)</f>
        <v>2.0527985193343774</v>
      </c>
      <c r="J100" s="24" t="s">
        <v>23</v>
      </c>
      <c r="K100" s="22" t="s">
        <v>22</v>
      </c>
      <c r="L100" s="22">
        <f>C88</f>
        <v>0.7</v>
      </c>
      <c r="M100" s="32">
        <f>L100*$M$82*$D$69</f>
        <v>-1.0831723294809861E-4</v>
      </c>
      <c r="N100" s="22">
        <v>0.79997543088347689</v>
      </c>
      <c r="O100" s="23">
        <f>N100+M100</f>
        <v>0.79986711365052876</v>
      </c>
    </row>
    <row r="101" spans="3:15" x14ac:dyDescent="0.2">
      <c r="J101" s="24" t="s">
        <v>24</v>
      </c>
      <c r="K101" s="22" t="s">
        <v>22</v>
      </c>
      <c r="L101" s="22">
        <f t="shared" ref="L101" si="10">C89</f>
        <v>0.7</v>
      </c>
      <c r="M101" s="32">
        <f>L101*$M$82*$D$69</f>
        <v>-1.0831723294809861E-4</v>
      </c>
      <c r="N101" s="22">
        <v>0.39991400809216882</v>
      </c>
      <c r="O101" s="23">
        <f>N101+M101</f>
        <v>0.39980569085922074</v>
      </c>
    </row>
    <row r="102" spans="3:15" ht="17" thickBot="1" x14ac:dyDescent="0.25">
      <c r="C102" s="31" t="s">
        <v>27</v>
      </c>
      <c r="D102" t="s">
        <v>28</v>
      </c>
      <c r="E102" s="39" t="s">
        <v>36</v>
      </c>
      <c r="F102">
        <f>1/(1+EXP(-G100))</f>
        <v>0.88623008825230587</v>
      </c>
      <c r="J102" s="29" t="s">
        <v>25</v>
      </c>
      <c r="K102" s="27" t="s">
        <v>22</v>
      </c>
      <c r="L102" s="37">
        <v>0.2</v>
      </c>
      <c r="M102" s="35">
        <f>L102*$M$82*$D$69</f>
        <v>-3.094778084231389E-5</v>
      </c>
      <c r="N102" s="27">
        <v>0.19996903999999999</v>
      </c>
      <c r="O102" s="28">
        <f>N102+M102</f>
        <v>0.19993809221915768</v>
      </c>
    </row>
    <row r="108" spans="3:15" x14ac:dyDescent="0.2">
      <c r="I108" s="38" t="s">
        <v>33</v>
      </c>
      <c r="J108" s="38">
        <f>D67</f>
        <v>0.88623008825230587</v>
      </c>
    </row>
  </sheetData>
  <mergeCells count="6">
    <mergeCell ref="E2:M3"/>
    <mergeCell ref="J29:L29"/>
    <mergeCell ref="J41:L41"/>
    <mergeCell ref="B64:N65"/>
    <mergeCell ref="J70:L70"/>
    <mergeCell ref="J82:L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2022-05-10T22:40:52Z</dcterms:created>
  <dcterms:modified xsi:type="dcterms:W3CDTF">2022-05-10T22:56:18Z</dcterms:modified>
</cp:coreProperties>
</file>