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ntwicklung\support\VPI\"/>
    </mc:Choice>
  </mc:AlternateContent>
  <xr:revisionPtr revIDLastSave="0" documentId="13_ncr:1_{80617D1D-B9CF-43A9-B6C2-A23154C7CC07}" xr6:coauthVersionLast="36" xr6:coauthVersionMax="36" xr10:uidLastSave="{00000000-0000-0000-0000-000000000000}"/>
  <bookViews>
    <workbookView xWindow="0" yWindow="0" windowWidth="28800" windowHeight="13605" xr2:uid="{6B2A7289-6480-4329-B717-F4E93D875040}"/>
  </bookViews>
  <sheets>
    <sheet name="CBO Basics" sheetId="2" r:id="rId1"/>
    <sheet name="Links_References" sheetId="3" r:id="rId2"/>
  </sheets>
  <definedNames>
    <definedName name="CPUSPEEDNW">'CBO Basics'!$C$3</definedName>
    <definedName name="db_block_size">'CBO Basics'!$H$2</definedName>
    <definedName name="IOSEEKTIM">'CBO Basics'!$C$4</definedName>
    <definedName name="IOTFRSPEED">'CBO Basics'!$C$5</definedName>
    <definedName name="MBRC">'CBO Basics'!$C$6</definedName>
    <definedName name="MREADTIM">'CBO Basics'!$C$8</definedName>
    <definedName name="SREADTIM">'CBO Basics'!$C$7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H2" i="2"/>
  <c r="C8" i="2" s="1"/>
  <c r="D20" i="2"/>
  <c r="D21" i="2"/>
  <c r="C7" i="2" l="1"/>
  <c r="B10" i="2" l="1"/>
  <c r="C3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Szilagyi, Istvan (LfStat)</author>
    <author>Otto Normalverbraucher</author>
  </authors>
  <commentList>
    <comment ref="A1" authorId="0" shapeId="0" xr:uid="{00FBB00D-D4DC-4294-A90F-0A8A4A6BB0E2}">
      <text>
        <r>
          <rPr>
            <b/>
            <sz val="9"/>
            <color indexed="81"/>
            <rFont val="Segoe UI"/>
            <charset val="1"/>
          </rPr>
          <t>Szilagyi, Istvan (LfStat):</t>
        </r>
        <r>
          <rPr>
            <sz val="9"/>
            <color indexed="81"/>
            <rFont val="Segoe UI"/>
            <charset val="1"/>
          </rPr>
          <t xml:space="preserve">
The major difference between 
- workload statistics and 
 - noworkload statistics 
lies in the gathering method.</t>
        </r>
      </text>
    </comment>
    <comment ref="B3" authorId="0" shapeId="0" xr:uid="{D8FC6344-79CE-4852-A051-D8A415D6890D}">
      <text>
        <r>
          <rPr>
            <sz val="9"/>
            <color indexed="81"/>
            <rFont val="Segoe UI"/>
            <family val="2"/>
          </rPr>
          <t>Represents noworkload CPU speed. CPU speed is the average number of CPU cycles in each second.</t>
        </r>
      </text>
    </comment>
    <comment ref="B4" authorId="0" shapeId="0" xr:uid="{5785D0C3-4262-4EF7-A53B-D6629CFA3BE0}">
      <text>
        <r>
          <rPr>
            <sz val="9"/>
            <color indexed="81"/>
            <rFont val="Segoe UI"/>
            <family val="2"/>
          </rPr>
          <t>I/O seek time equals seek time + latency time + operating system overhead time.</t>
        </r>
      </text>
    </comment>
    <comment ref="B5" authorId="0" shapeId="0" xr:uid="{347E119F-8FE2-40D7-B644-667E7CD9033A}">
      <text>
        <r>
          <rPr>
            <sz val="9"/>
            <color indexed="81"/>
            <rFont val="Segoe UI"/>
            <family val="2"/>
          </rPr>
          <t>I/O transfer speed is the rate at which an Oracle database can read data in the single read request.</t>
        </r>
      </text>
    </comment>
    <comment ref="B6" authorId="0" shapeId="0" xr:uid="{A988B2DF-CA2F-47EA-A2EC-BB11999D1129}">
      <text>
        <r>
          <rPr>
            <sz val="9"/>
            <color indexed="81"/>
            <rFont val="Segoe UI"/>
            <charset val="1"/>
          </rPr>
          <t>db_file_multiblock_read_count 
_db_file_optimizer_read_count</t>
        </r>
      </text>
    </comment>
    <comment ref="B7" authorId="0" shapeId="0" xr:uid="{21451A28-E1D9-4248-8B6A-AA734293B967}">
      <text>
        <r>
          <rPr>
            <sz val="9"/>
            <color indexed="81"/>
            <rFont val="Segoe UI"/>
            <family val="2"/>
          </rPr>
          <t>Single block read time is the average time to read a single block randomly.</t>
        </r>
      </text>
    </comment>
    <comment ref="B8" authorId="0" shapeId="0" xr:uid="{F8624828-3CDB-4419-9F62-8623DC9F7353}">
      <text>
        <r>
          <rPr>
            <sz val="9"/>
            <color indexed="81"/>
            <rFont val="Segoe UI"/>
            <family val="2"/>
          </rPr>
          <t>Multiblock read is the average time to read a multiblock sequentially.</t>
        </r>
      </text>
    </comment>
    <comment ref="A10" authorId="0" shapeId="0" xr:uid="{E48F3030-13AE-487D-8263-E3275BBC315E}">
      <text>
        <r>
          <rPr>
            <b/>
            <sz val="9"/>
            <color indexed="81"/>
            <rFont val="Segoe UI"/>
            <family val="2"/>
          </rPr>
          <t>Szilagyi, Istvan (LfStat):</t>
        </r>
        <r>
          <rPr>
            <sz val="9"/>
            <color indexed="81"/>
            <rFont val="Segoe UI"/>
            <family val="2"/>
          </rPr>
          <t xml:space="preserve">
multi block cost-per-block: Is a coeficient to "convert" the number_of_blocks to "cost"
</t>
        </r>
      </text>
    </comment>
    <comment ref="D19" authorId="1" shapeId="0" xr:uid="{644442AD-6A4C-42E6-AAA3-7991261B6DE9}">
      <text>
        <r>
          <rPr>
            <b/>
            <sz val="9"/>
            <color indexed="81"/>
            <rFont val="Segoe UI"/>
            <family val="2"/>
          </rPr>
          <t xml:space="preserve"> if no histogram: density = 1 / NDV 
else 1 / (2*NUM_ROWS) when HISTOGRAM = FREQUENCY</t>
        </r>
      </text>
    </comment>
    <comment ref="C30" authorId="0" shapeId="0" xr:uid="{96BCB653-A891-44E2-B528-A3BCA3CD546D}">
      <text>
        <r>
          <rPr>
            <sz val="9"/>
            <color indexed="81"/>
            <rFont val="Segoe UI"/>
            <family val="2"/>
          </rPr>
          <t>Cardinality = Selectivity  * NUM_ROWS</t>
        </r>
      </text>
    </comment>
    <comment ref="D35" authorId="0" shapeId="0" xr:uid="{4BEF6BDC-8B4C-4FBB-B9EF-9505CC3708E1}">
      <text>
        <r>
          <rPr>
            <sz val="9"/>
            <color indexed="81"/>
            <rFont val="Segoe UI"/>
            <charset val="1"/>
          </rPr>
          <t>Actual ist 44</t>
        </r>
      </text>
    </comment>
  </commentList>
</comments>
</file>

<file path=xl/sharedStrings.xml><?xml version="1.0" encoding="utf-8"?>
<sst xmlns="http://schemas.openxmlformats.org/spreadsheetml/2006/main" count="80" uniqueCount="63">
  <si>
    <t>NUM_DISTINCT</t>
  </si>
  <si>
    <t>NUM_ROWS</t>
  </si>
  <si>
    <t>LEAF_BLOCKS</t>
  </si>
  <si>
    <t>COLUMN_NAME</t>
  </si>
  <si>
    <t>DENSITY</t>
  </si>
  <si>
    <t>NUM_NULLS</t>
  </si>
  <si>
    <t>HISTOGRAM</t>
  </si>
  <si>
    <t>NONE</t>
  </si>
  <si>
    <t>BLOCKS</t>
  </si>
  <si>
    <t>TABLE_NAME</t>
  </si>
  <si>
    <t>SAMPLE_SIZE</t>
  </si>
  <si>
    <t>https://docs.oracle.com/en/database/oracle/oracle-database/19/tgsql/histograms.html#GUID-F02DAAC5-31F9-477B-9C25-AE33E21DB350</t>
  </si>
  <si>
    <t>For histograms, the algorithm for cardinality depends on factors such as the endpoint numbers and values, and whether column values are popular or nonpopular.</t>
  </si>
  <si>
    <t>SYSSTATS_MAIN</t>
  </si>
  <si>
    <t>CPUSPEEDNW</t>
  </si>
  <si>
    <t>IOSEEKTIM</t>
  </si>
  <si>
    <t>IOTFRSPEED</t>
  </si>
  <si>
    <t xml:space="preserve">MBRC </t>
  </si>
  <si>
    <t>MREADTIM</t>
  </si>
  <si>
    <t>SREADTIM</t>
  </si>
  <si>
    <t>db_block_size</t>
  </si>
  <si>
    <t>SELECT sname,pname,pval1 FROM SYS.AUX_STATS$ ORDER BY sname;</t>
  </si>
  <si>
    <t>cost_per_block</t>
  </si>
  <si>
    <t>CHAIN_CNT</t>
  </si>
  <si>
    <t>LAST_ANALYZED</t>
  </si>
  <si>
    <t>Plan</t>
  </si>
  <si>
    <r>
      <t xml:space="preserve">SELECT STATEMENT </t>
    </r>
    <r>
      <rPr>
        <sz val="8"/>
        <color rgb="FF000080"/>
        <rFont val="Ms shell dlg 2"/>
      </rPr>
      <t xml:space="preserve">ALL_ROWS </t>
    </r>
    <r>
      <rPr>
        <sz val="8"/>
        <color rgb="FF800000"/>
        <rFont val="Tahoma"/>
        <family val="2"/>
      </rPr>
      <t xml:space="preserve">Cost: 44 Bytes: 38.096 Cardinality: 4.762 </t>
    </r>
  </si>
  <si>
    <t>Cost</t>
  </si>
  <si>
    <t>TABLE ACCESS FULL</t>
  </si>
  <si>
    <t>(?)</t>
  </si>
  <si>
    <t>Cardinality (Rows)</t>
  </si>
  <si>
    <t>STALE_STATS</t>
  </si>
  <si>
    <t>NO</t>
  </si>
  <si>
    <t>Frequency Histograms are created when the number of distinct values in the column is less than 254 in 11g but less than 2048 in 12c.</t>
  </si>
  <si>
    <t>*** System Statistics ***</t>
  </si>
  <si>
    <t xml:space="preserve"> milliseconds (default is 10)</t>
  </si>
  <si>
    <t xml:space="preserve"> blocks</t>
  </si>
  <si>
    <t xml:space="preserve"> milliseconds</t>
  </si>
  <si>
    <t xml:space="preserve"> bytes / millisecond (default is 4096)</t>
  </si>
  <si>
    <t xml:space="preserve"> millions instructions / second (default is 100)</t>
  </si>
  <si>
    <t>bytes</t>
  </si>
  <si>
    <t>INDEX_NAME</t>
  </si>
  <si>
    <t>BLEVEL</t>
  </si>
  <si>
    <t>DISTINCT_KEYS</t>
  </si>
  <si>
    <t>AVG_LEAF_BLOCK_PER_KEY</t>
  </si>
  <si>
    <t>AVG_DATA_BLOCKS_PER_KEY</t>
  </si>
  <si>
    <t>TABLE ACCESS BY ROWID BATCHED</t>
  </si>
  <si>
    <t>INDEX RANGE SCAN</t>
  </si>
  <si>
    <t>Operations</t>
  </si>
  <si>
    <t>https://chandlerdba.com/2021/02/03/oracle-optimizer-system-statistics/</t>
  </si>
  <si>
    <t xml:space="preserve">https://jorgebarbablog.wordpress.com/2016/04/02/another-version-of-showing-how-a-frequency-histogram-works/ </t>
  </si>
  <si>
    <t>select TABLE_NAME, NUM_ROWS, BLOCKS, CHAIN_CNT, SAMPLE_SIZE, LAST_ANALYZED, STALE_STATS  from user_tab_statistics where table_name = 'TEST_TABLE';</t>
  </si>
  <si>
    <t>TEST_TABLE</t>
  </si>
  <si>
    <t>select TABLE_NAME, COLUMN_NAME, NUM_DISTINCT, DENSITY, NUM_NULLS, LAST_ANALYZED, HISTOGRAM from USER_TAB_COL_STATISTICS where table_name = 'TEST_TABLE';</t>
  </si>
  <si>
    <t>select * from TEST_TABLE;</t>
  </si>
  <si>
    <t>COL1</t>
  </si>
  <si>
    <t>*** Schema Objects Statistics ***</t>
  </si>
  <si>
    <t xml:space="preserve">1 TABLE ACCESS FULL TABLE TEST_TABLE Cost: 44 Bytes: 38.096 Cardinality: 4.762 </t>
  </si>
  <si>
    <t>COL2</t>
  </si>
  <si>
    <t>COL2_IDX</t>
  </si>
  <si>
    <t>INDEX FAST FULL SCAN</t>
  </si>
  <si>
    <t>select TABLE_NAME, INDEX_NAME, BLEVEL, LEAF_BLOCKS, DISTINCT_KEYS, AVG_LEAF_BLOCKS_PER_KEY, AVG_DATA_BLOCKS_PER_KEY, CLUSTERING_FACTOR, NUM_ROWS, STALE_STATS, LAST_ANALYZED from USER_IND_STATISTICS where INDEX_NAME = 'COL2_IDX';</t>
  </si>
  <si>
    <t>CLUSTERING_FACTOR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</si>
</sst>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0"/>
      <color theme="1"/>
      <name val="Arial Unicode MS"/>
    </font>
    <font>
      <sz val="9"/>
      <color indexed="81"/>
      <name val="Segoe UI"/>
      <family val="2"/>
    </font>
    <font>
      <i/>
      <sz val="11"/>
      <color theme="1"/>
      <name val="Calibri"/>
      <family val="2"/>
      <scheme val="minor"/>
    </font>
    <font>
      <b/>
      <sz val="9"/>
      <color indexed="81"/>
      <name val="Segoe UI"/>
      <family val="2"/>
    </font>
    <font>
      <i/>
      <sz val="10"/>
      <color theme="1"/>
      <name val="Calibri"/>
      <family val="2"/>
      <scheme val="minor"/>
    </font>
    <font>
      <b/>
      <sz val="8"/>
      <color rgb="FF000080"/>
      <name val="Tahoma"/>
      <family val="2"/>
    </font>
    <font>
      <sz val="8"/>
      <color rgb="FF000080"/>
      <name val="Tahoma"/>
      <family val="2"/>
    </font>
    <font>
      <b/>
      <sz val="8"/>
      <color rgb="FF000080"/>
      <name val="Ms shell dlg 2"/>
    </font>
    <font>
      <sz val="8"/>
      <color rgb="FF000080"/>
      <name val="Ms shell dlg 2"/>
    </font>
    <font>
      <sz val="8"/>
      <color rgb="FF800000"/>
      <name val="Tahoma"/>
      <family val="2"/>
    </font>
    <font>
      <b/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FF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3" fontId="0" fillId="0" borderId="1" xfId="0" applyNumberFormat="1" applyBorder="1"/>
    <xf numFmtId="0" fontId="4" fillId="4" borderId="1" xfId="3" applyBorder="1"/>
    <xf numFmtId="0" fontId="8" fillId="0" borderId="0" xfId="0" applyFont="1"/>
    <xf numFmtId="0" fontId="10" fillId="0" borderId="0" xfId="0" applyFont="1"/>
    <xf numFmtId="0" fontId="12" fillId="0" borderId="0" xfId="0" applyFont="1"/>
    <xf numFmtId="22" fontId="0" fillId="0" borderId="1" xfId="0" applyNumberFormat="1" applyBorder="1"/>
    <xf numFmtId="0" fontId="0" fillId="0" borderId="0" xfId="0" applyNumberFormat="1" applyAlignment="1"/>
    <xf numFmtId="0" fontId="12" fillId="0" borderId="1" xfId="0" applyFont="1" applyBorder="1"/>
    <xf numFmtId="0" fontId="1" fillId="2" borderId="1" xfId="1" applyBorder="1"/>
    <xf numFmtId="0" fontId="10" fillId="0" borderId="1" xfId="0" applyFont="1" applyBorder="1"/>
    <xf numFmtId="0" fontId="8" fillId="0" borderId="1" xfId="0" applyFont="1" applyBorder="1"/>
    <xf numFmtId="1" fontId="4" fillId="4" borderId="0" xfId="3" applyNumberFormat="1"/>
    <xf numFmtId="0" fontId="2" fillId="0" borderId="0" xfId="0" applyFont="1" applyFill="1"/>
    <xf numFmtId="0" fontId="18" fillId="2" borderId="0" xfId="1" applyFont="1"/>
    <xf numFmtId="0" fontId="0" fillId="0" borderId="0" xfId="0" applyFill="1"/>
    <xf numFmtId="0" fontId="3" fillId="3" borderId="1" xfId="2" applyBorder="1"/>
    <xf numFmtId="0" fontId="0" fillId="0" borderId="1" xfId="0" applyFill="1" applyBorder="1"/>
    <xf numFmtId="0" fontId="5" fillId="0" borderId="0" xfId="4" applyAlignment="1">
      <alignment vertical="center"/>
    </xf>
    <xf numFmtId="0" fontId="4" fillId="0" borderId="0" xfId="3" applyFill="1"/>
    <xf numFmtId="0" fontId="2" fillId="0" borderId="8" xfId="0" applyFont="1" applyBorder="1"/>
    <xf numFmtId="0" fontId="4" fillId="4" borderId="8" xfId="3" applyBorder="1"/>
    <xf numFmtId="0" fontId="0" fillId="0" borderId="8" xfId="0" applyBorder="1"/>
    <xf numFmtId="0" fontId="0" fillId="0" borderId="0" xfId="0" applyBorder="1"/>
    <xf numFmtId="0" fontId="13" fillId="6" borderId="2" xfId="0" applyNumberFormat="1" applyFont="1" applyFill="1" applyBorder="1" applyAlignment="1">
      <alignment horizontal="left" vertical="center" wrapText="1"/>
    </xf>
    <xf numFmtId="0" fontId="13" fillId="6" borderId="3" xfId="0" applyNumberFormat="1" applyFont="1" applyFill="1" applyBorder="1" applyAlignment="1">
      <alignment horizontal="left" vertical="center" wrapText="1"/>
    </xf>
    <xf numFmtId="0" fontId="15" fillId="5" borderId="6" xfId="0" applyNumberFormat="1" applyFont="1" applyFill="1" applyBorder="1" applyAlignment="1">
      <alignment horizontal="left" vertical="center" wrapText="1"/>
    </xf>
    <xf numFmtId="0" fontId="15" fillId="5" borderId="7" xfId="0" applyNumberFormat="1" applyFont="1" applyFill="1" applyBorder="1" applyAlignment="1">
      <alignment horizontal="left" vertical="center" wrapText="1"/>
    </xf>
    <xf numFmtId="0" fontId="14" fillId="5" borderId="4" xfId="0" applyNumberFormat="1" applyFont="1" applyFill="1" applyBorder="1" applyAlignment="1">
      <alignment vertical="center" wrapText="1"/>
    </xf>
    <xf numFmtId="0" fontId="14" fillId="5" borderId="5" xfId="0" applyNumberFormat="1" applyFont="1" applyFill="1" applyBorder="1" applyAlignment="1">
      <alignment vertical="center" wrapText="1"/>
    </xf>
  </cellXfs>
  <cellStyles count="5">
    <cellStyle name="Gut" xfId="1" builtinId="26"/>
    <cellStyle name="Link" xfId="4" builtinId="8"/>
    <cellStyle name="Neutral" xfId="3" builtinId="28"/>
    <cellStyle name="Schlecht" xfId="2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59871</xdr:rowOff>
    </xdr:from>
    <xdr:to>
      <xdr:col>9</xdr:col>
      <xdr:colOff>125186</xdr:colOff>
      <xdr:row>19</xdr:row>
      <xdr:rowOff>42565</xdr:rowOff>
    </xdr:to>
    <xdr:pic>
      <xdr:nvPicPr>
        <xdr:cNvPr id="2" name="Grafik 1" descr="https://docs.oracle.com/en/database/oracle/oracle-database/19/tgsql/histograms.html#GUID-F02DAAC5-31F9-477B-9C25-AE33E21DB350&#10;">
          <a:extLst>
            <a:ext uri="{FF2B5EF4-FFF2-40B4-BE49-F238E27FC236}">
              <a16:creationId xmlns:a16="http://schemas.microsoft.com/office/drawing/2014/main" id="{E72F24AA-513B-4705-A268-D5F6A29101D2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012371"/>
          <a:ext cx="6983186" cy="34116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jorgebarbablog.wordpress.com/2016/04/02/another-version-of-showing-how-a-frequency-histogram-wor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C4EF3-9DF4-4573-9D7F-CBE50F6D2718}">
  <dimension ref="A1:K45"/>
  <sheetViews>
    <sheetView tabSelected="1" topLeftCell="A10" zoomScale="130" zoomScaleNormal="130" workbookViewId="0">
      <selection activeCell="A27" sqref="A27"/>
    </sheetView>
  </sheetViews>
  <sheetFormatPr baseColWidth="10" defaultRowHeight="15"/>
  <cols>
    <col min="1" max="1" width="31.5703125" customWidth="1"/>
    <col min="2" max="2" width="31" customWidth="1"/>
    <col min="3" max="3" width="19.85546875" customWidth="1"/>
    <col min="4" max="4" width="13.28515625" customWidth="1"/>
    <col min="5" max="5" width="13.7109375" customWidth="1"/>
    <col min="6" max="6" width="24.42578125" customWidth="1"/>
    <col min="7" max="7" width="26.85546875" customWidth="1"/>
    <col min="8" max="8" width="20.140625" bestFit="1" customWidth="1"/>
    <col min="9" max="9" width="12.28515625" bestFit="1" customWidth="1"/>
    <col min="10" max="10" width="15" customWidth="1"/>
    <col min="11" max="11" width="19" customWidth="1"/>
  </cols>
  <sheetData>
    <row r="1" spans="1:9">
      <c r="A1" s="1" t="s">
        <v>34</v>
      </c>
    </row>
    <row r="2" spans="1:9">
      <c r="A2" s="11" t="s">
        <v>21</v>
      </c>
      <c r="B2" s="3"/>
      <c r="C2" s="3"/>
      <c r="D2" s="3"/>
      <c r="G2" s="1" t="s">
        <v>20</v>
      </c>
      <c r="H2" s="17">
        <f>8*1024</f>
        <v>8192</v>
      </c>
      <c r="I2" s="1" t="s">
        <v>40</v>
      </c>
    </row>
    <row r="3" spans="1:9">
      <c r="A3" s="3" t="s">
        <v>13</v>
      </c>
      <c r="B3" s="3" t="s">
        <v>14</v>
      </c>
      <c r="C3" s="12">
        <v>2384.7311533725501</v>
      </c>
      <c r="D3" s="13" t="s">
        <v>39</v>
      </c>
    </row>
    <row r="4" spans="1:9">
      <c r="A4" s="3" t="s">
        <v>13</v>
      </c>
      <c r="B4" s="3" t="s">
        <v>15</v>
      </c>
      <c r="C4" s="12">
        <v>10</v>
      </c>
      <c r="D4" s="3" t="s">
        <v>35</v>
      </c>
    </row>
    <row r="5" spans="1:9">
      <c r="A5" s="3" t="s">
        <v>13</v>
      </c>
      <c r="B5" s="3" t="s">
        <v>16</v>
      </c>
      <c r="C5" s="12">
        <v>4096</v>
      </c>
      <c r="D5" s="13" t="s">
        <v>38</v>
      </c>
    </row>
    <row r="6" spans="1:9">
      <c r="A6" s="3" t="s">
        <v>13</v>
      </c>
      <c r="B6" s="2" t="s">
        <v>17</v>
      </c>
      <c r="C6" s="12">
        <v>16</v>
      </c>
      <c r="D6" s="13" t="s">
        <v>36</v>
      </c>
    </row>
    <row r="7" spans="1:9">
      <c r="A7" s="3" t="s">
        <v>13</v>
      </c>
      <c r="B7" s="14" t="s">
        <v>19</v>
      </c>
      <c r="C7" s="5">
        <f>IOSEEKTIM + db_block_size / IOTFRSPEED</f>
        <v>12</v>
      </c>
      <c r="D7" s="13" t="s">
        <v>37</v>
      </c>
    </row>
    <row r="8" spans="1:9">
      <c r="A8" s="3" t="s">
        <v>13</v>
      </c>
      <c r="B8" s="2" t="s">
        <v>18</v>
      </c>
      <c r="C8" s="5">
        <f>IOSEEKTIM + (db_block_size * MBRC) / IOTFRSPEED</f>
        <v>42</v>
      </c>
      <c r="D8" s="13" t="s">
        <v>37</v>
      </c>
    </row>
    <row r="9" spans="1:9">
      <c r="A9" s="26"/>
      <c r="B9" s="26"/>
      <c r="C9" s="26"/>
      <c r="D9" s="26"/>
      <c r="E9" s="26"/>
      <c r="F9" s="26"/>
      <c r="G9" s="26"/>
    </row>
    <row r="10" spans="1:9" ht="15.75" thickBot="1">
      <c r="A10" s="23" t="s">
        <v>22</v>
      </c>
      <c r="B10" s="24">
        <f xml:space="preserve"> (1 / MBRC) * (MREADTIM/SREADTIM)</f>
        <v>0.21875</v>
      </c>
      <c r="C10" s="25"/>
      <c r="D10" s="25"/>
      <c r="E10" s="25"/>
      <c r="F10" s="25"/>
      <c r="G10" s="25"/>
    </row>
    <row r="11" spans="1:9" ht="15.75" thickTop="1">
      <c r="A11" s="1"/>
      <c r="B11" s="22"/>
    </row>
    <row r="12" spans="1:9">
      <c r="A12" s="6"/>
    </row>
    <row r="13" spans="1:9">
      <c r="A13" s="1" t="s">
        <v>56</v>
      </c>
    </row>
    <row r="14" spans="1:9">
      <c r="A14" s="8" t="s">
        <v>51</v>
      </c>
    </row>
    <row r="15" spans="1:9">
      <c r="A15" s="2" t="s">
        <v>9</v>
      </c>
      <c r="B15" s="2" t="s">
        <v>1</v>
      </c>
      <c r="C15" s="2" t="s">
        <v>8</v>
      </c>
      <c r="D15" s="2" t="s">
        <v>23</v>
      </c>
      <c r="E15" s="2" t="s">
        <v>10</v>
      </c>
      <c r="F15" s="2" t="s">
        <v>24</v>
      </c>
      <c r="G15" s="2" t="s">
        <v>31</v>
      </c>
    </row>
    <row r="16" spans="1:9">
      <c r="A16" s="3" t="s">
        <v>52</v>
      </c>
      <c r="B16" s="4">
        <v>100000</v>
      </c>
      <c r="C16" s="3">
        <v>191</v>
      </c>
      <c r="D16" s="3">
        <v>0</v>
      </c>
      <c r="E16" s="3">
        <v>100000</v>
      </c>
      <c r="F16" s="9">
        <v>45449.371840277781</v>
      </c>
      <c r="G16" s="3" t="s">
        <v>32</v>
      </c>
    </row>
    <row r="18" spans="1:11">
      <c r="A18" s="8" t="s">
        <v>53</v>
      </c>
    </row>
    <row r="19" spans="1:11">
      <c r="A19" s="2" t="s">
        <v>9</v>
      </c>
      <c r="B19" s="2" t="s">
        <v>3</v>
      </c>
      <c r="C19" s="2" t="s">
        <v>0</v>
      </c>
      <c r="D19" s="2" t="s">
        <v>4</v>
      </c>
      <c r="E19" s="2" t="s">
        <v>5</v>
      </c>
      <c r="F19" s="2" t="s">
        <v>24</v>
      </c>
      <c r="G19" s="2" t="s">
        <v>6</v>
      </c>
    </row>
    <row r="20" spans="1:11">
      <c r="A20" s="3" t="s">
        <v>52</v>
      </c>
      <c r="B20" s="3" t="s">
        <v>55</v>
      </c>
      <c r="C20" s="3">
        <v>100000</v>
      </c>
      <c r="D20" s="5">
        <f>IF(G20 = "FREQUENCY",1 / (2*$B$16),1/C20)</f>
        <v>1.0000000000000001E-5</v>
      </c>
      <c r="E20" s="3">
        <v>0</v>
      </c>
      <c r="F20" s="9">
        <v>45449.371840277781</v>
      </c>
      <c r="G20" s="2" t="s">
        <v>7</v>
      </c>
    </row>
    <row r="21" spans="1:11">
      <c r="A21" s="3" t="s">
        <v>52</v>
      </c>
      <c r="B21" s="3" t="s">
        <v>58</v>
      </c>
      <c r="C21" s="3">
        <v>21</v>
      </c>
      <c r="D21" s="5">
        <f>IF(G21 = "FREQUENCY",1 / (2*$B$16),1/C21)</f>
        <v>4.7619047619047616E-2</v>
      </c>
      <c r="E21" s="3">
        <v>0</v>
      </c>
      <c r="F21" s="9">
        <v>45449.371840277781</v>
      </c>
      <c r="G21" s="1" t="s">
        <v>7</v>
      </c>
    </row>
    <row r="23" spans="1:11">
      <c r="A23" s="8" t="s">
        <v>61</v>
      </c>
    </row>
    <row r="24" spans="1:11" s="1" customFormat="1">
      <c r="A24" s="2" t="s">
        <v>9</v>
      </c>
      <c r="B24" s="2" t="s">
        <v>41</v>
      </c>
      <c r="C24" s="2" t="s">
        <v>42</v>
      </c>
      <c r="D24" s="2" t="s">
        <v>2</v>
      </c>
      <c r="E24" s="2" t="s">
        <v>43</v>
      </c>
      <c r="F24" s="2" t="s">
        <v>44</v>
      </c>
      <c r="G24" s="2" t="s">
        <v>45</v>
      </c>
      <c r="H24" s="2" t="s">
        <v>62</v>
      </c>
      <c r="I24" s="2" t="s">
        <v>1</v>
      </c>
      <c r="J24" s="2" t="s">
        <v>31</v>
      </c>
      <c r="K24" s="2" t="s">
        <v>24</v>
      </c>
    </row>
    <row r="25" spans="1:11">
      <c r="A25" s="3" t="s">
        <v>52</v>
      </c>
      <c r="B25" s="3" t="s">
        <v>59</v>
      </c>
      <c r="C25" s="3">
        <v>1</v>
      </c>
      <c r="D25" s="3">
        <v>196</v>
      </c>
      <c r="E25" s="3">
        <v>21</v>
      </c>
      <c r="F25" s="3">
        <v>9</v>
      </c>
      <c r="G25" s="3">
        <v>8</v>
      </c>
      <c r="H25" s="3">
        <v>180</v>
      </c>
      <c r="I25" s="3">
        <v>100000</v>
      </c>
      <c r="J25" s="3" t="s">
        <v>32</v>
      </c>
      <c r="K25" s="9">
        <v>45449.553449074076</v>
      </c>
    </row>
    <row r="28" spans="1:11">
      <c r="A28" s="7" t="s">
        <v>54</v>
      </c>
    </row>
    <row r="29" spans="1:11">
      <c r="A29" s="27" t="s">
        <v>25</v>
      </c>
      <c r="B29" s="28"/>
      <c r="C29" s="10"/>
      <c r="D29" s="1"/>
    </row>
    <row r="30" spans="1:11" ht="15.75" customHeight="1">
      <c r="A30" s="29" t="s">
        <v>26</v>
      </c>
      <c r="B30" s="30"/>
      <c r="C30" s="10" t="s">
        <v>30</v>
      </c>
      <c r="D30" s="15">
        <f>D21*B16</f>
        <v>4761.9047619047615</v>
      </c>
    </row>
    <row r="31" spans="1:11" ht="33" customHeight="1">
      <c r="A31" s="31" t="s">
        <v>57</v>
      </c>
      <c r="B31" s="32"/>
      <c r="C31" s="10"/>
    </row>
    <row r="34" spans="2:6">
      <c r="B34" s="2" t="s">
        <v>48</v>
      </c>
      <c r="C34" s="2" t="s">
        <v>27</v>
      </c>
      <c r="D34" s="3"/>
    </row>
    <row r="35" spans="2:6">
      <c r="B35" s="3" t="s">
        <v>28</v>
      </c>
      <c r="C35" s="19">
        <f>B10*C16</f>
        <v>41.78125</v>
      </c>
      <c r="D35" s="3" t="s">
        <v>29</v>
      </c>
    </row>
    <row r="36" spans="2:6">
      <c r="B36" s="3" t="s">
        <v>46</v>
      </c>
      <c r="C36" s="19"/>
      <c r="D36" s="3"/>
    </row>
    <row r="37" spans="2:6">
      <c r="B37" s="3"/>
      <c r="C37" s="3"/>
      <c r="D37" s="3"/>
    </row>
    <row r="38" spans="2:6">
      <c r="B38" s="20"/>
      <c r="C38" s="20"/>
      <c r="D38" s="20"/>
      <c r="E38" s="18"/>
      <c r="F38" s="18"/>
    </row>
    <row r="39" spans="2:6">
      <c r="B39" s="3"/>
      <c r="C39" s="3"/>
      <c r="D39" s="3"/>
    </row>
    <row r="40" spans="2:6">
      <c r="B40" s="3" t="s">
        <v>47</v>
      </c>
      <c r="C40" s="3"/>
      <c r="D40" s="3"/>
    </row>
    <row r="41" spans="2:6">
      <c r="B41" s="3" t="s">
        <v>60</v>
      </c>
      <c r="C41" s="3"/>
      <c r="D41" s="3"/>
    </row>
    <row r="42" spans="2:6">
      <c r="B42" s="3"/>
      <c r="C42" s="3"/>
      <c r="D42" s="3"/>
    </row>
    <row r="43" spans="2:6">
      <c r="B43" s="3"/>
      <c r="C43" s="3"/>
      <c r="D43" s="3"/>
    </row>
    <row r="44" spans="2:6">
      <c r="B44" s="3"/>
      <c r="C44" s="3"/>
      <c r="D44" s="3"/>
    </row>
    <row r="45" spans="2:6">
      <c r="B45" s="3"/>
      <c r="C45" s="3"/>
      <c r="D45" s="3"/>
    </row>
  </sheetData>
  <mergeCells count="3">
    <mergeCell ref="A29:B29"/>
    <mergeCell ref="A30:B30"/>
    <mergeCell ref="A31:B31"/>
  </mergeCells>
  <pageMargins left="0.7" right="0.7" top="0.78740157499999996" bottom="0.78740157499999996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DC246-7EAA-4E02-9A3D-CD2B7DF1230B}">
  <dimension ref="A21:A27"/>
  <sheetViews>
    <sheetView topLeftCell="A4" zoomScale="175" zoomScaleNormal="175" workbookViewId="0">
      <selection activeCell="J9" sqref="J9"/>
    </sheetView>
  </sheetViews>
  <sheetFormatPr baseColWidth="10" defaultRowHeight="15"/>
  <sheetData>
    <row r="21" spans="1:1">
      <c r="A21" t="s">
        <v>11</v>
      </c>
    </row>
    <row r="23" spans="1:1">
      <c r="A23" t="s">
        <v>12</v>
      </c>
    </row>
    <row r="24" spans="1:1">
      <c r="A24" s="16" t="s">
        <v>33</v>
      </c>
    </row>
    <row r="26" spans="1:1">
      <c r="A26" s="21" t="s">
        <v>50</v>
      </c>
    </row>
    <row r="27" spans="1:1">
      <c r="A27" t="s">
        <v>49</v>
      </c>
    </row>
  </sheetData>
  <hyperlinks>
    <hyperlink ref="A26" r:id="rId1" display="https://jorgebarbablog.wordpress.com/2016/04/02/another-version-of-showing-how-a-frequency-histogram-works/" xr:uid="{A108E37B-97C9-4BE2-8E59-C6AA8492DA9D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7</vt:i4>
      </vt:variant>
    </vt:vector>
  </HeadingPairs>
  <TitlesOfParts>
    <vt:vector size="9" baseType="lpstr">
      <vt:lpstr>CBO Basics</vt:lpstr>
      <vt:lpstr>Links_References</vt:lpstr>
      <vt:lpstr>CPUSPEEDNW</vt:lpstr>
      <vt:lpstr>db_block_size</vt:lpstr>
      <vt:lpstr>IOSEEKTIM</vt:lpstr>
      <vt:lpstr>IOTFRSPEED</vt:lpstr>
      <vt:lpstr>MBRC</vt:lpstr>
      <vt:lpstr>MREADTIM</vt:lpstr>
      <vt:lpstr>SREADTIM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2024-05-29T06:36:58Z</dcterms:created>
  <dcterms:modified xsi:type="dcterms:W3CDTF">2024-06-12T08:49:54Z</dcterms:modified>
</cp:coreProperties>
</file>