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nextgen22.sharepoint.com/sites/eNextGen/Shared Documents/Publications/MARIO JORS/Add_sectors/"/>
    </mc:Choice>
  </mc:AlternateContent>
  <xr:revisionPtr revIDLastSave="71" documentId="11_E420A18DA5943D95BEC3E1D66939C86ECE7A0CB1" xr6:coauthVersionLast="47" xr6:coauthVersionMax="47" xr10:uidLastSave="{97149248-1026-4E32-9B94-78CAA601A009}"/>
  <bookViews>
    <workbookView xWindow="-4665" yWindow="-21720" windowWidth="38640" windowHeight="21120" activeTab="1" xr2:uid="{00000000-000D-0000-FFFF-FFFF00000000}"/>
  </bookViews>
  <sheets>
    <sheet name="indeces" sheetId="1" r:id="rId1"/>
    <sheet name="Final consumption" sheetId="2" r:id="rId2"/>
    <sheet name="Factor of production" sheetId="3" r:id="rId3"/>
    <sheet name="Satellite account" sheetId="4" r:id="rId4"/>
    <sheet name="input_from" sheetId="5" r:id="rId5"/>
    <sheet name="output_from" sheetId="6" r:id="rId6"/>
    <sheet name="uni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5" l="1"/>
  <c r="E11" i="5"/>
  <c r="E10" i="5"/>
  <c r="E9" i="5"/>
  <c r="E5" i="5"/>
  <c r="E4" i="5"/>
  <c r="E8" i="5"/>
  <c r="E7" i="5"/>
  <c r="E6" i="5"/>
</calcChain>
</file>

<file path=xl/sharedStrings.xml><?xml version="1.0" encoding="utf-8"?>
<sst xmlns="http://schemas.openxmlformats.org/spreadsheetml/2006/main" count="222" uniqueCount="110">
  <si>
    <t>EU27+UK</t>
  </si>
  <si>
    <t>China</t>
  </si>
  <si>
    <t>RoW</t>
  </si>
  <si>
    <t>Russia</t>
  </si>
  <si>
    <t>USA</t>
  </si>
  <si>
    <t>Secondary raw materials</t>
  </si>
  <si>
    <t>Crude oil</t>
  </si>
  <si>
    <t>Liquid biofuels</t>
  </si>
  <si>
    <t>Electronics and electrical equipment</t>
  </si>
  <si>
    <t>Natural gas liquids</t>
  </si>
  <si>
    <t>Road transport service</t>
  </si>
  <si>
    <t>Metals</t>
  </si>
  <si>
    <t>Oil-related products</t>
  </si>
  <si>
    <t>Water transport service</t>
  </si>
  <si>
    <t>Chemicals</t>
  </si>
  <si>
    <t>Other manufactured goods</t>
  </si>
  <si>
    <t>Air transport service</t>
  </si>
  <si>
    <t>Uranium</t>
  </si>
  <si>
    <t>Biogas</t>
  </si>
  <si>
    <t>Gas distribution services</t>
  </si>
  <si>
    <t>Other services</t>
  </si>
  <si>
    <t>Cement</t>
  </si>
  <si>
    <t>Non-metallic mineral products</t>
  </si>
  <si>
    <t>Pipeline transport service</t>
  </si>
  <si>
    <t>Electricity</t>
  </si>
  <si>
    <t>Electricity transmission and distribution</t>
  </si>
  <si>
    <t>Railway transport service</t>
  </si>
  <si>
    <t>Paper and pulp</t>
  </si>
  <si>
    <t>Livestock and animal products</t>
  </si>
  <si>
    <t>Waste treatment service</t>
  </si>
  <si>
    <t>Nuclear fuel</t>
  </si>
  <si>
    <t>Wood products</t>
  </si>
  <si>
    <t>Plastics</t>
  </si>
  <si>
    <t>Natural gas</t>
  </si>
  <si>
    <t>Recycling and re-processing services</t>
  </si>
  <si>
    <t>Construction works</t>
  </si>
  <si>
    <t>Vehicles</t>
  </si>
  <si>
    <t>Machinery and equipment</t>
  </si>
  <si>
    <t>Gas-related products</t>
  </si>
  <si>
    <t>Solid biomass</t>
  </si>
  <si>
    <t>Coal-related products</t>
  </si>
  <si>
    <t>Steam and hot water</t>
  </si>
  <si>
    <t>Crops</t>
  </si>
  <si>
    <t>Food products</t>
  </si>
  <si>
    <t>Textiles</t>
  </si>
  <si>
    <t>Other hydrocarbons</t>
  </si>
  <si>
    <t>Coal</t>
  </si>
  <si>
    <t>Non-ferrous metal ores</t>
  </si>
  <si>
    <t>Stone and minerals</t>
  </si>
  <si>
    <t>Road transport</t>
  </si>
  <si>
    <t>Oil power plants</t>
  </si>
  <si>
    <t>Food production</t>
  </si>
  <si>
    <t>Wood production</t>
  </si>
  <si>
    <t>Coal refinery</t>
  </si>
  <si>
    <t>Machinery production</t>
  </si>
  <si>
    <t>Nuclear power plants</t>
  </si>
  <si>
    <t>Natural gas liquefaction</t>
  </si>
  <si>
    <t>Steam and hot water supply</t>
  </si>
  <si>
    <t>Paper and pulp production</t>
  </si>
  <si>
    <t>Cement manufacturing</t>
  </si>
  <si>
    <t>Construction</t>
  </si>
  <si>
    <t>Gas refinery</t>
  </si>
  <si>
    <t>Hydroelectric power plants</t>
  </si>
  <si>
    <t>Petroleum refinery</t>
  </si>
  <si>
    <t>Non-ferrous metal ores mining</t>
  </si>
  <si>
    <t>Uranium mining</t>
  </si>
  <si>
    <t>Iron and steel manufacturing</t>
  </si>
  <si>
    <t>Waste treatment</t>
  </si>
  <si>
    <t>Vehicles manufacturing</t>
  </si>
  <si>
    <t>Non-ferrous metals manufacturing</t>
  </si>
  <si>
    <t>Metals manufacturing</t>
  </si>
  <si>
    <t>Coal power plants</t>
  </si>
  <si>
    <t>Gas distribution network</t>
  </si>
  <si>
    <t>Textiles manufacturing</t>
  </si>
  <si>
    <t>Electronics and electrical manufacturing</t>
  </si>
  <si>
    <t>Plastics production</t>
  </si>
  <si>
    <t>Recycling and re-processing</t>
  </si>
  <si>
    <t>Cultivation</t>
  </si>
  <si>
    <t>Non-metallic minerals manufacturing</t>
  </si>
  <si>
    <t>Other manufacturing</t>
  </si>
  <si>
    <t>Stone and minerals mining</t>
  </si>
  <si>
    <t>Electricity grid</t>
  </si>
  <si>
    <t>Gas power plants</t>
  </si>
  <si>
    <t>Animal farming</t>
  </si>
  <si>
    <t>Solar power plants</t>
  </si>
  <si>
    <t>Biomass and waste power plants</t>
  </si>
  <si>
    <t>Other renewables power plants</t>
  </si>
  <si>
    <t>Pipeline transport</t>
  </si>
  <si>
    <t>Water transport</t>
  </si>
  <si>
    <t>Nuclear fuel process</t>
  </si>
  <si>
    <t>Crude oil extraction</t>
  </si>
  <si>
    <t>Wind farms</t>
  </si>
  <si>
    <t>Natural gas extraction</t>
  </si>
  <si>
    <t>Railway transport</t>
  </si>
  <si>
    <t>Air transport</t>
  </si>
  <si>
    <t>Forestry and logging</t>
  </si>
  <si>
    <t>Coal mining</t>
  </si>
  <si>
    <t>Activity</t>
  </si>
  <si>
    <t>Commodity</t>
  </si>
  <si>
    <t>Final demand</t>
  </si>
  <si>
    <t>None</t>
  </si>
  <si>
    <t>CO2</t>
  </si>
  <si>
    <t>Consumption category</t>
  </si>
  <si>
    <t>Region</t>
  </si>
  <si>
    <t>Level</t>
  </si>
  <si>
    <t>Category</t>
  </si>
  <si>
    <t>Manufacture of batteries</t>
  </si>
  <si>
    <t>Factor</t>
  </si>
  <si>
    <t>Extension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</si>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</sst>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1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workbookViewId="0">
      <selection activeCell="B22" sqref="B22"/>
    </sheetView>
  </sheetViews>
  <sheetFormatPr defaultRowHeight="14.4" x14ac:dyDescent="0.3"/>
  <cols>
    <col min="1" max="1" width="8.6640625" bestFit="1" customWidth="1"/>
    <col min="2" max="2" width="35.77734375" bestFit="1" customWidth="1"/>
    <col min="3" max="3" width="36" bestFit="1" customWidth="1"/>
    <col min="4" max="4" width="7.44140625" bestFit="1" customWidth="1"/>
    <col min="5" max="5" width="11" bestFit="1" customWidth="1"/>
    <col min="6" max="6" width="12.77734375" bestFit="1" customWidth="1"/>
    <col min="7" max="7" width="5.6640625" bestFit="1" customWidth="1"/>
    <col min="8" max="8" width="4.44140625" bestFit="1" customWidth="1"/>
    <col min="9" max="9" width="20.5546875" bestFit="1" customWidth="1"/>
  </cols>
  <sheetData>
    <row r="1" spans="1:9" x14ac:dyDescent="0.3">
      <c r="A1" t="s">
        <v>0</v>
      </c>
      <c r="B1" t="s">
        <v>16</v>
      </c>
      <c r="C1" t="s">
        <v>49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3">
      <c r="A2" t="s">
        <v>1</v>
      </c>
      <c r="B2" t="s">
        <v>18</v>
      </c>
      <c r="C2" t="s">
        <v>50</v>
      </c>
    </row>
    <row r="3" spans="1:9" x14ac:dyDescent="0.3">
      <c r="A3" t="s">
        <v>2</v>
      </c>
      <c r="B3" t="s">
        <v>21</v>
      </c>
      <c r="C3" t="s">
        <v>51</v>
      </c>
    </row>
    <row r="4" spans="1:9" x14ac:dyDescent="0.3">
      <c r="A4" t="s">
        <v>3</v>
      </c>
      <c r="B4" t="s">
        <v>14</v>
      </c>
      <c r="C4" t="s">
        <v>52</v>
      </c>
    </row>
    <row r="5" spans="1:9" x14ac:dyDescent="0.3">
      <c r="A5" t="s">
        <v>4</v>
      </c>
      <c r="B5" t="s">
        <v>46</v>
      </c>
      <c r="C5" t="s">
        <v>53</v>
      </c>
    </row>
    <row r="6" spans="1:9" x14ac:dyDescent="0.3">
      <c r="B6" t="s">
        <v>40</v>
      </c>
      <c r="C6" t="s">
        <v>54</v>
      </c>
    </row>
    <row r="7" spans="1:9" x14ac:dyDescent="0.3">
      <c r="B7" t="s">
        <v>35</v>
      </c>
      <c r="C7" t="s">
        <v>55</v>
      </c>
    </row>
    <row r="8" spans="1:9" x14ac:dyDescent="0.3">
      <c r="B8" t="s">
        <v>42</v>
      </c>
      <c r="C8" t="s">
        <v>56</v>
      </c>
    </row>
    <row r="9" spans="1:9" x14ac:dyDescent="0.3">
      <c r="B9" t="s">
        <v>6</v>
      </c>
      <c r="C9" t="s">
        <v>57</v>
      </c>
    </row>
    <row r="10" spans="1:9" x14ac:dyDescent="0.3">
      <c r="B10" t="s">
        <v>24</v>
      </c>
      <c r="C10" t="s">
        <v>58</v>
      </c>
    </row>
    <row r="11" spans="1:9" x14ac:dyDescent="0.3">
      <c r="B11" t="s">
        <v>25</v>
      </c>
      <c r="C11" t="s">
        <v>14</v>
      </c>
    </row>
    <row r="12" spans="1:9" x14ac:dyDescent="0.3">
      <c r="B12" t="s">
        <v>8</v>
      </c>
      <c r="C12" t="s">
        <v>59</v>
      </c>
    </row>
    <row r="13" spans="1:9" x14ac:dyDescent="0.3">
      <c r="B13" t="s">
        <v>43</v>
      </c>
      <c r="C13" t="s">
        <v>60</v>
      </c>
    </row>
    <row r="14" spans="1:9" x14ac:dyDescent="0.3">
      <c r="B14" t="s">
        <v>19</v>
      </c>
      <c r="C14" t="s">
        <v>61</v>
      </c>
    </row>
    <row r="15" spans="1:9" x14ac:dyDescent="0.3">
      <c r="B15" t="s">
        <v>38</v>
      </c>
      <c r="C15" t="s">
        <v>62</v>
      </c>
    </row>
    <row r="16" spans="1:9" x14ac:dyDescent="0.3">
      <c r="B16" t="s">
        <v>7</v>
      </c>
      <c r="C16" t="s">
        <v>63</v>
      </c>
    </row>
    <row r="17" spans="2:3" x14ac:dyDescent="0.3">
      <c r="B17" t="s">
        <v>28</v>
      </c>
      <c r="C17" t="s">
        <v>20</v>
      </c>
    </row>
    <row r="18" spans="2:3" x14ac:dyDescent="0.3">
      <c r="B18" t="s">
        <v>37</v>
      </c>
      <c r="C18" t="s">
        <v>64</v>
      </c>
    </row>
    <row r="19" spans="2:3" x14ac:dyDescent="0.3">
      <c r="B19" t="s">
        <v>11</v>
      </c>
      <c r="C19" t="s">
        <v>65</v>
      </c>
    </row>
    <row r="20" spans="2:3" x14ac:dyDescent="0.3">
      <c r="B20" t="s">
        <v>33</v>
      </c>
      <c r="C20" t="s">
        <v>66</v>
      </c>
    </row>
    <row r="21" spans="2:3" x14ac:dyDescent="0.3">
      <c r="B21" t="s">
        <v>9</v>
      </c>
      <c r="C21" t="s">
        <v>67</v>
      </c>
    </row>
    <row r="22" spans="2:3" x14ac:dyDescent="0.3">
      <c r="B22" t="s">
        <v>47</v>
      </c>
      <c r="C22" t="s">
        <v>68</v>
      </c>
    </row>
    <row r="23" spans="2:3" x14ac:dyDescent="0.3">
      <c r="B23" t="s">
        <v>22</v>
      </c>
      <c r="C23" t="s">
        <v>69</v>
      </c>
    </row>
    <row r="24" spans="2:3" x14ac:dyDescent="0.3">
      <c r="B24" t="s">
        <v>30</v>
      </c>
      <c r="C24" t="s">
        <v>70</v>
      </c>
    </row>
    <row r="25" spans="2:3" x14ac:dyDescent="0.3">
      <c r="B25" t="s">
        <v>12</v>
      </c>
      <c r="C25" t="s">
        <v>71</v>
      </c>
    </row>
    <row r="26" spans="2:3" x14ac:dyDescent="0.3">
      <c r="B26" t="s">
        <v>45</v>
      </c>
      <c r="C26" t="s">
        <v>72</v>
      </c>
    </row>
    <row r="27" spans="2:3" x14ac:dyDescent="0.3">
      <c r="B27" t="s">
        <v>15</v>
      </c>
      <c r="C27" t="s">
        <v>73</v>
      </c>
    </row>
    <row r="28" spans="2:3" x14ac:dyDescent="0.3">
      <c r="B28" t="s">
        <v>20</v>
      </c>
      <c r="C28" t="s">
        <v>74</v>
      </c>
    </row>
    <row r="29" spans="2:3" x14ac:dyDescent="0.3">
      <c r="B29" t="s">
        <v>27</v>
      </c>
      <c r="C29" t="s">
        <v>75</v>
      </c>
    </row>
    <row r="30" spans="2:3" x14ac:dyDescent="0.3">
      <c r="B30" t="s">
        <v>23</v>
      </c>
      <c r="C30" t="s">
        <v>76</v>
      </c>
    </row>
    <row r="31" spans="2:3" x14ac:dyDescent="0.3">
      <c r="B31" t="s">
        <v>32</v>
      </c>
      <c r="C31" t="s">
        <v>77</v>
      </c>
    </row>
    <row r="32" spans="2:3" x14ac:dyDescent="0.3">
      <c r="B32" t="s">
        <v>26</v>
      </c>
      <c r="C32" t="s">
        <v>78</v>
      </c>
    </row>
    <row r="33" spans="2:3" x14ac:dyDescent="0.3">
      <c r="B33" t="s">
        <v>34</v>
      </c>
      <c r="C33" t="s">
        <v>79</v>
      </c>
    </row>
    <row r="34" spans="2:3" x14ac:dyDescent="0.3">
      <c r="B34" t="s">
        <v>10</v>
      </c>
      <c r="C34" t="s">
        <v>80</v>
      </c>
    </row>
    <row r="35" spans="2:3" x14ac:dyDescent="0.3">
      <c r="B35" t="s">
        <v>5</v>
      </c>
      <c r="C35" t="s">
        <v>81</v>
      </c>
    </row>
    <row r="36" spans="2:3" x14ac:dyDescent="0.3">
      <c r="B36" t="s">
        <v>39</v>
      </c>
      <c r="C36" t="s">
        <v>82</v>
      </c>
    </row>
    <row r="37" spans="2:3" x14ac:dyDescent="0.3">
      <c r="B37" t="s">
        <v>41</v>
      </c>
      <c r="C37" t="s">
        <v>83</v>
      </c>
    </row>
    <row r="38" spans="2:3" x14ac:dyDescent="0.3">
      <c r="B38" t="s">
        <v>48</v>
      </c>
      <c r="C38" t="s">
        <v>84</v>
      </c>
    </row>
    <row r="39" spans="2:3" x14ac:dyDescent="0.3">
      <c r="B39" t="s">
        <v>44</v>
      </c>
      <c r="C39" t="s">
        <v>85</v>
      </c>
    </row>
    <row r="40" spans="2:3" x14ac:dyDescent="0.3">
      <c r="B40" t="s">
        <v>17</v>
      </c>
      <c r="C40" t="s">
        <v>86</v>
      </c>
    </row>
    <row r="41" spans="2:3" x14ac:dyDescent="0.3">
      <c r="B41" t="s">
        <v>36</v>
      </c>
      <c r="C41" t="s">
        <v>87</v>
      </c>
    </row>
    <row r="42" spans="2:3" x14ac:dyDescent="0.3">
      <c r="B42" t="s">
        <v>29</v>
      </c>
      <c r="C42" t="s">
        <v>88</v>
      </c>
    </row>
    <row r="43" spans="2:3" x14ac:dyDescent="0.3">
      <c r="B43" t="s">
        <v>13</v>
      </c>
      <c r="C43" t="s">
        <v>89</v>
      </c>
    </row>
    <row r="44" spans="2:3" x14ac:dyDescent="0.3">
      <c r="B44" t="s">
        <v>31</v>
      </c>
      <c r="C44" t="s">
        <v>90</v>
      </c>
    </row>
    <row r="45" spans="2:3" x14ac:dyDescent="0.3">
      <c r="C45" t="s">
        <v>91</v>
      </c>
    </row>
    <row r="46" spans="2:3" x14ac:dyDescent="0.3">
      <c r="C46" t="s">
        <v>92</v>
      </c>
    </row>
    <row r="47" spans="2:3" x14ac:dyDescent="0.3">
      <c r="C47" t="s">
        <v>93</v>
      </c>
    </row>
    <row r="48" spans="2:3" x14ac:dyDescent="0.3">
      <c r="C48" t="s">
        <v>94</v>
      </c>
    </row>
    <row r="49" spans="3:3" x14ac:dyDescent="0.3">
      <c r="C49" t="s">
        <v>95</v>
      </c>
    </row>
    <row r="50" spans="3:3" x14ac:dyDescent="0.3">
      <c r="C50" t="s">
        <v>96</v>
      </c>
    </row>
  </sheetData>
  <sortState xmlns:xlrd2="http://schemas.microsoft.com/office/spreadsheetml/2017/richdata2" ref="B1:B50">
    <sortCondition ref="B1:B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tabSelected="1" workbookViewId="0">
      <selection activeCell="C11" sqref="C11"/>
    </sheetView>
  </sheetViews>
  <sheetFormatPr defaultRowHeight="14.4" x14ac:dyDescent="0.3"/>
  <cols>
    <col min="1" max="1" width="10.44140625" bestFit="1" customWidth="1"/>
    <col min="2" max="2" width="9.109375" bestFit="1" customWidth="1"/>
    <col min="3" max="3" width="24.5546875" bestFit="1" customWidth="1"/>
  </cols>
  <sheetData>
    <row r="1" spans="1:3" x14ac:dyDescent="0.3">
      <c r="C1" s="1" t="s">
        <v>103</v>
      </c>
    </row>
    <row r="2" spans="1:3" x14ac:dyDescent="0.3">
      <c r="C2" s="1" t="s">
        <v>104</v>
      </c>
    </row>
    <row r="3" spans="1:3" x14ac:dyDescent="0.3">
      <c r="C3" s="1" t="s">
        <v>105</v>
      </c>
    </row>
    <row r="4" spans="1:3" x14ac:dyDescent="0.3">
      <c r="A4" s="1" t="s">
        <v>1</v>
      </c>
      <c r="B4" s="1" t="s">
        <v>97</v>
      </c>
      <c r="C4" s="1" t="s">
        <v>106</v>
      </c>
    </row>
    <row r="5" spans="1:3" x14ac:dyDescent="0.3">
      <c r="A5" s="1" t="s">
        <v>0</v>
      </c>
      <c r="B5" s="1" t="s">
        <v>97</v>
      </c>
      <c r="C5" s="1" t="s">
        <v>106</v>
      </c>
    </row>
    <row r="6" spans="1:3" x14ac:dyDescent="0.3">
      <c r="A6" s="1" t="s">
        <v>2</v>
      </c>
      <c r="B6" s="1" t="s">
        <v>97</v>
      </c>
      <c r="C6" s="1" t="s">
        <v>106</v>
      </c>
    </row>
    <row r="7" spans="1:3" x14ac:dyDescent="0.3">
      <c r="A7" s="1" t="s">
        <v>3</v>
      </c>
      <c r="B7" s="1" t="s">
        <v>97</v>
      </c>
      <c r="C7" s="1" t="s">
        <v>106</v>
      </c>
    </row>
    <row r="8" spans="1:3" x14ac:dyDescent="0.3">
      <c r="A8" s="1" t="s">
        <v>4</v>
      </c>
      <c r="B8" s="1" t="s">
        <v>97</v>
      </c>
      <c r="C8" s="1" t="s">
        <v>106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indeces!$A$1:$A$5</xm:f>
          </x14:formula1>
          <xm:sqref>D1:AH1</xm:sqref>
        </x14:dataValidation>
        <x14:dataValidation type="list" allowBlank="1" showInputMessage="1" showErrorMessage="1" xr:uid="{00000000-0002-0000-0100-000001000000}">
          <x14:formula1>
            <xm:f>indeces!$I$1:$I$1</xm:f>
          </x14:formula1>
          <xm:sqref>D2:AH2</xm:sqref>
        </x14:dataValidation>
        <x14:dataValidation type="list" allowBlank="1" showInputMessage="1" showErrorMessage="1" xr:uid="{00000000-0002-0000-0100-000002000000}">
          <x14:formula1>
            <xm:f>indeces!$F$1:$F$1</xm:f>
          </x14:formula1>
          <xm:sqref>D3:AH3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workbookViewId="0"/>
  </sheetViews>
  <sheetFormatPr defaultRowHeight="14.4" x14ac:dyDescent="0.3"/>
  <sheetData>
    <row r="1" spans="1:6" x14ac:dyDescent="0.3"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 x14ac:dyDescent="0.3">
      <c r="B2" s="1" t="s">
        <v>97</v>
      </c>
      <c r="C2" s="1" t="s">
        <v>97</v>
      </c>
      <c r="D2" s="1" t="s">
        <v>97</v>
      </c>
      <c r="E2" s="1" t="s">
        <v>97</v>
      </c>
      <c r="F2" s="1" t="s">
        <v>97</v>
      </c>
    </row>
    <row r="3" spans="1:6" x14ac:dyDescent="0.3">
      <c r="A3" s="1" t="s">
        <v>107</v>
      </c>
      <c r="B3" s="1" t="s">
        <v>106</v>
      </c>
      <c r="C3" s="1" t="s">
        <v>106</v>
      </c>
      <c r="D3" s="1" t="s">
        <v>106</v>
      </c>
      <c r="E3" s="1" t="s">
        <v>106</v>
      </c>
      <c r="F3" s="1" t="s">
        <v>106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indeces!$G$1:$G$1</xm:f>
          </x14:formula1>
          <xm:sqref>A2:A31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>
      <selection activeCell="C19" sqref="C19"/>
    </sheetView>
  </sheetViews>
  <sheetFormatPr defaultRowHeight="14.4" x14ac:dyDescent="0.3"/>
  <cols>
    <col min="1" max="1" width="11.109375" bestFit="1" customWidth="1"/>
    <col min="2" max="6" width="24.5546875" bestFit="1" customWidth="1"/>
  </cols>
  <sheetData>
    <row r="1" spans="1:6" x14ac:dyDescent="0.3"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 x14ac:dyDescent="0.3">
      <c r="B2" s="1" t="s">
        <v>97</v>
      </c>
      <c r="C2" s="1" t="s">
        <v>97</v>
      </c>
      <c r="D2" s="1" t="s">
        <v>97</v>
      </c>
      <c r="E2" s="1" t="s">
        <v>97</v>
      </c>
      <c r="F2" s="1" t="s">
        <v>97</v>
      </c>
    </row>
    <row r="3" spans="1:6" x14ac:dyDescent="0.3">
      <c r="A3" s="1" t="s">
        <v>108</v>
      </c>
      <c r="B3" s="1" t="s">
        <v>106</v>
      </c>
      <c r="C3" s="1" t="s">
        <v>106</v>
      </c>
      <c r="D3" s="1" t="s">
        <v>106</v>
      </c>
      <c r="E3" s="1" t="s">
        <v>106</v>
      </c>
      <c r="F3" s="1" t="s">
        <v>106</v>
      </c>
    </row>
    <row r="4" spans="1:6" x14ac:dyDescent="0.3">
      <c r="A4" t="s">
        <v>101</v>
      </c>
      <c r="C4">
        <v>75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indeces!$H$1:$H$1</xm:f>
          </x14:formula1>
          <xm:sqref>A2:A31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"/>
  <sheetViews>
    <sheetView workbookViewId="0">
      <selection activeCell="E20" sqref="E20"/>
    </sheetView>
  </sheetViews>
  <sheetFormatPr defaultRowHeight="14.4" x14ac:dyDescent="0.3"/>
  <cols>
    <col min="1" max="1" width="8.5546875" bestFit="1" customWidth="1"/>
    <col min="2" max="2" width="11" bestFit="1" customWidth="1"/>
    <col min="3" max="3" width="21.5546875" bestFit="1" customWidth="1"/>
    <col min="4" max="8" width="24.5546875" bestFit="1" customWidth="1"/>
  </cols>
  <sheetData>
    <row r="1" spans="1:8" x14ac:dyDescent="0.3">
      <c r="D1" s="1" t="s">
        <v>1</v>
      </c>
      <c r="E1" s="1" t="s">
        <v>0</v>
      </c>
      <c r="F1" s="1" t="s">
        <v>2</v>
      </c>
      <c r="G1" s="1" t="s">
        <v>3</v>
      </c>
      <c r="H1" s="1" t="s">
        <v>4</v>
      </c>
    </row>
    <row r="2" spans="1:8" x14ac:dyDescent="0.3">
      <c r="D2" s="1" t="s">
        <v>97</v>
      </c>
      <c r="E2" s="1" t="s">
        <v>97</v>
      </c>
      <c r="F2" s="1" t="s">
        <v>97</v>
      </c>
      <c r="G2" s="1" t="s">
        <v>97</v>
      </c>
      <c r="H2" s="1" t="s">
        <v>97</v>
      </c>
    </row>
    <row r="3" spans="1:8" x14ac:dyDescent="0.3">
      <c r="A3" s="1" t="s">
        <v>103</v>
      </c>
      <c r="B3" s="1" t="s">
        <v>105</v>
      </c>
      <c r="C3" s="1" t="s">
        <v>98</v>
      </c>
      <c r="D3" s="1" t="s">
        <v>106</v>
      </c>
      <c r="E3" s="1" t="s">
        <v>106</v>
      </c>
      <c r="F3" s="1" t="s">
        <v>106</v>
      </c>
      <c r="G3" s="1" t="s">
        <v>106</v>
      </c>
      <c r="H3" s="1" t="s">
        <v>106</v>
      </c>
    </row>
    <row r="4" spans="1:8" x14ac:dyDescent="0.3">
      <c r="A4" t="s">
        <v>0</v>
      </c>
      <c r="B4" t="s">
        <v>98</v>
      </c>
      <c r="C4" t="s">
        <v>14</v>
      </c>
      <c r="E4" s="2">
        <f>0.00228065997385412*0.3</f>
        <v>6.8419799215623607E-4</v>
      </c>
    </row>
    <row r="5" spans="1:8" x14ac:dyDescent="0.3">
      <c r="A5" t="s">
        <v>1</v>
      </c>
      <c r="B5" t="s">
        <v>98</v>
      </c>
      <c r="C5" t="s">
        <v>14</v>
      </c>
      <c r="E5" s="2">
        <f>0.00228065997385412*0.7</f>
        <v>1.596461981697884E-3</v>
      </c>
    </row>
    <row r="6" spans="1:8" x14ac:dyDescent="0.3">
      <c r="A6" t="s">
        <v>0</v>
      </c>
      <c r="B6" t="s">
        <v>98</v>
      </c>
      <c r="C6" t="s">
        <v>47</v>
      </c>
      <c r="E6" s="3">
        <f>0.00401562949569964*0.05</f>
        <v>2.00781474784982E-4</v>
      </c>
    </row>
    <row r="7" spans="1:8" x14ac:dyDescent="0.3">
      <c r="A7" t="s">
        <v>1</v>
      </c>
      <c r="B7" t="s">
        <v>98</v>
      </c>
      <c r="C7" t="s">
        <v>47</v>
      </c>
      <c r="E7" s="3">
        <f>0.00401562949569964*0.5</f>
        <v>2.00781474784982E-3</v>
      </c>
    </row>
    <row r="8" spans="1:8" x14ac:dyDescent="0.3">
      <c r="A8" t="s">
        <v>2</v>
      </c>
      <c r="B8" t="s">
        <v>98</v>
      </c>
      <c r="C8" t="s">
        <v>47</v>
      </c>
      <c r="E8" s="3">
        <f>0.00401562949569964*0.45</f>
        <v>1.8070332730648381E-3</v>
      </c>
    </row>
    <row r="9" spans="1:8" x14ac:dyDescent="0.3">
      <c r="A9" t="s">
        <v>0</v>
      </c>
      <c r="B9" t="s">
        <v>98</v>
      </c>
      <c r="C9" t="s">
        <v>24</v>
      </c>
      <c r="E9" s="2">
        <f>0.0000216*0.3</f>
        <v>6.4799999999999998E-6</v>
      </c>
    </row>
    <row r="10" spans="1:8" x14ac:dyDescent="0.3">
      <c r="A10" t="s">
        <v>1</v>
      </c>
      <c r="B10" t="s">
        <v>98</v>
      </c>
      <c r="C10" t="s">
        <v>24</v>
      </c>
      <c r="E10" s="2">
        <f>0.0000216*0.7</f>
        <v>1.5119999999999999E-5</v>
      </c>
    </row>
    <row r="11" spans="1:8" x14ac:dyDescent="0.3">
      <c r="A11" t="s">
        <v>0</v>
      </c>
      <c r="B11" t="s">
        <v>98</v>
      </c>
      <c r="C11" t="s">
        <v>33</v>
      </c>
      <c r="E11" s="2">
        <f>0.00157888954862964*0.3</f>
        <v>4.7366686458889199E-4</v>
      </c>
    </row>
    <row r="12" spans="1:8" x14ac:dyDescent="0.3">
      <c r="A12" t="s">
        <v>1</v>
      </c>
      <c r="B12" t="s">
        <v>98</v>
      </c>
      <c r="C12" t="s">
        <v>33</v>
      </c>
      <c r="E12" s="2">
        <f>0.00157888954862964*0.7</f>
        <v>1.105222684040748E-3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400-000000000000}">
          <x14:formula1>
            <xm:f>indeces!$A$1:$A$5</xm:f>
          </x14:formula1>
          <xm:sqref>A2:A31</xm:sqref>
        </x14:dataValidation>
        <x14:dataValidation type="list" allowBlank="1" showInputMessage="1" showErrorMessage="1" xr:uid="{00000000-0002-0000-0400-000001000000}">
          <x14:formula1>
            <xm:f>indeces!$E$1:$E$1</xm:f>
          </x14:formula1>
          <xm:sqref>B2:B31</xm:sqref>
        </x14:dataValidation>
        <x14:dataValidation type="list" allowBlank="1" showInputMessage="1" showErrorMessage="1" xr:uid="{00000000-0002-0000-0400-000002000000}">
          <x14:formula1>
            <xm:f>indeces!$B$1:$B$44</xm:f>
          </x14:formula1>
          <xm:sqref>C2:C31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"/>
  <sheetViews>
    <sheetView workbookViewId="0">
      <selection activeCell="G18" sqref="G18"/>
    </sheetView>
  </sheetViews>
  <sheetFormatPr defaultRowHeight="14.4" x14ac:dyDescent="0.3"/>
  <cols>
    <col min="1" max="1" width="10.44140625" bestFit="1" customWidth="1"/>
    <col min="2" max="2" width="9.109375" bestFit="1" customWidth="1"/>
    <col min="3" max="3" width="24.5546875" bestFit="1" customWidth="1"/>
  </cols>
  <sheetData>
    <row r="1" spans="1:3" x14ac:dyDescent="0.3">
      <c r="C1" s="1" t="s">
        <v>103</v>
      </c>
    </row>
    <row r="2" spans="1:3" x14ac:dyDescent="0.3">
      <c r="C2" s="1" t="s">
        <v>105</v>
      </c>
    </row>
    <row r="3" spans="1:3" x14ac:dyDescent="0.3">
      <c r="C3" s="1" t="s">
        <v>98</v>
      </c>
    </row>
    <row r="4" spans="1:3" x14ac:dyDescent="0.3">
      <c r="A4" s="1" t="s">
        <v>1</v>
      </c>
      <c r="B4" s="1" t="s">
        <v>97</v>
      </c>
      <c r="C4" s="1" t="s">
        <v>106</v>
      </c>
    </row>
    <row r="5" spans="1:3" x14ac:dyDescent="0.3">
      <c r="A5" s="1" t="s">
        <v>0</v>
      </c>
      <c r="B5" s="1" t="s">
        <v>97</v>
      </c>
      <c r="C5" s="1" t="s">
        <v>106</v>
      </c>
    </row>
    <row r="6" spans="1:3" x14ac:dyDescent="0.3">
      <c r="A6" s="1" t="s">
        <v>2</v>
      </c>
      <c r="B6" s="1" t="s">
        <v>97</v>
      </c>
      <c r="C6" s="1" t="s">
        <v>106</v>
      </c>
    </row>
    <row r="7" spans="1:3" x14ac:dyDescent="0.3">
      <c r="A7" s="1" t="s">
        <v>3</v>
      </c>
      <c r="B7" s="1" t="s">
        <v>97</v>
      </c>
      <c r="C7" s="1" t="s">
        <v>106</v>
      </c>
    </row>
    <row r="8" spans="1:3" x14ac:dyDescent="0.3">
      <c r="A8" s="1" t="s">
        <v>4</v>
      </c>
      <c r="B8" s="1" t="s">
        <v>97</v>
      </c>
      <c r="C8" s="1" t="s">
        <v>106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indeces!$A$1:$A$5</xm:f>
          </x14:formula1>
          <xm:sqref>D1:AH1</xm:sqref>
        </x14:dataValidation>
        <x14:dataValidation type="list" allowBlank="1" showInputMessage="1" showErrorMessage="1" xr:uid="{00000000-0002-0000-0500-000001000000}">
          <x14:formula1>
            <xm:f>indeces!$E$1:$E$1</xm:f>
          </x14:formula1>
          <xm:sqref>D2:AH2</xm:sqref>
        </x14:dataValidation>
        <x14:dataValidation type="list" allowBlank="1" showInputMessage="1" showErrorMessage="1" xr:uid="{00000000-0002-0000-0500-000002000000}">
          <x14:formula1>
            <xm:f>indeces!$B$1:$B$44</xm:f>
          </x14:formula1>
          <xm:sqref>D3:AH3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>
      <selection activeCell="J15" sqref="J15"/>
    </sheetView>
  </sheetViews>
  <sheetFormatPr defaultRowHeight="14.4" x14ac:dyDescent="0.3"/>
  <cols>
    <col min="1" max="1" width="24.5546875" bestFit="1" customWidth="1"/>
    <col min="2" max="2" width="6.109375" bestFit="1" customWidth="1"/>
  </cols>
  <sheetData>
    <row r="1" spans="1:2" x14ac:dyDescent="0.3">
      <c r="B1" s="1" t="s">
        <v>109</v>
      </c>
    </row>
    <row r="2" spans="1:2" x14ac:dyDescent="0.3">
      <c r="A2" s="1" t="s">
        <v>106</v>
      </c>
      <c r="B2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4FF4F32C075E448996B1AC29E95316" ma:contentTypeVersion="12" ma:contentTypeDescription="Create a new document." ma:contentTypeScope="" ma:versionID="b25848f4af8ed5bf2c3b5515d4bf6c28">
  <xsd:schema xmlns:xsd="http://www.w3.org/2001/XMLSchema" xmlns:xs="http://www.w3.org/2001/XMLSchema" xmlns:p="http://schemas.microsoft.com/office/2006/metadata/properties" xmlns:ns2="bb85c8e6-2c82-4464-b3b5-9ed7d119ca3f" xmlns:ns3="41dfb0ee-378a-4797-aad0-ffee19b623e0" targetNamespace="http://schemas.microsoft.com/office/2006/metadata/properties" ma:root="true" ma:fieldsID="ffdee35915cdcba77063b5673c159574" ns2:_="" ns3:_="">
    <xsd:import namespace="bb85c8e6-2c82-4464-b3b5-9ed7d119ca3f"/>
    <xsd:import namespace="41dfb0ee-378a-4797-aad0-ffee19b623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5c8e6-2c82-4464-b3b5-9ed7d119ca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b97a35b-a029-4e12-bd78-87cfbccc28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dfb0ee-378a-4797-aad0-ffee19b623e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581fbc6-dac6-45b1-8d83-b89f58c867e7}" ma:internalName="TaxCatchAll" ma:showField="CatchAllData" ma:web="41dfb0ee-378a-4797-aad0-ffee19b623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1dfb0ee-378a-4797-aad0-ffee19b623e0" xsi:nil="true"/>
    <lcf76f155ced4ddcb4097134ff3c332f xmlns="bb85c8e6-2c82-4464-b3b5-9ed7d119ca3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5A7D9EA-D365-4B82-8B5C-F7ED4339B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587DA1-05EB-481D-8E63-6A44621172F5}"/>
</file>

<file path=customXml/itemProps3.xml><?xml version="1.0" encoding="utf-8"?>
<ds:datastoreItem xmlns:ds="http://schemas.openxmlformats.org/officeDocument/2006/customXml" ds:itemID="{15E20369-B446-4DEE-A759-4F41162A2F16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indeces</vt:lpstr>
      <vt:lpstr>Final consumption</vt:lpstr>
      <vt:lpstr>Factor of production</vt:lpstr>
      <vt:lpstr>Satellite account</vt:lpstr>
      <vt:lpstr>input_from</vt:lpstr>
      <vt:lpstr>output_from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2023-05-16T14:23:52Z</dcterms:created>
  <dcterms:modified xsi:type="dcterms:W3CDTF">2023-05-16T14:40:56Z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0x0101004F4FF4F32C075E448996B1AC29E95316</vt:lpwstr>
  </property>
</Properties>
</file>