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codeName="ThisWorkbook"/>
  <mc:AlternateContent xmlns:mc="http://schemas.openxmlformats.org/markup-compatibility/2006">
    <mc:Choice Requires="x15">
      <x15ac:absPath xmlns:x15ac="http://schemas.microsoft.com/office/spreadsheetml/2010/11/ac" url="C:\Users\Ian\Desktop\"/>
    </mc:Choice>
  </mc:AlternateContent>
  <xr:revisionPtr revIDLastSave="0" documentId="13_ncr:1_{A651F89C-E0F4-47F4-BDC6-E417A33B91DC}" xr6:coauthVersionLast="41" xr6:coauthVersionMax="41" xr10:uidLastSave="{00000000-0000-0000-0000-000000000000}"/>
  <bookViews>
    <workbookView xWindow="-120" yWindow="-120" windowWidth="29040" windowHeight="15840" xr2:uid="{00000000-000D-0000-FFFF-FFFF00000000}"/>
  </bookViews>
  <sheets>
    <sheet name="GanttChart" sheetId="9" r:id="rId1"/>
  </sheets>
  <definedNames>
    <definedName name="_xlnm.Print_Area" localSheetId="0">GanttChart!$A$1:$BN$23</definedName>
    <definedName name="_xlnm.Print_Titles" localSheetId="0">GanttChart!$4:$7</definedName>
    <definedName name="prevWBS" localSheetId="0">GanttChart!$A1048576</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4" i="9" l="1"/>
  <c r="F14" i="9"/>
  <c r="I14" i="9" s="1"/>
  <c r="F13" i="9"/>
  <c r="I13" i="9" s="1"/>
  <c r="F8" i="9" l="1"/>
  <c r="I8" i="9" s="1"/>
  <c r="F19" i="9"/>
  <c r="I19" i="9" s="1"/>
  <c r="F15" i="9"/>
  <c r="I15" i="9" s="1"/>
  <c r="F9" i="9" l="1"/>
  <c r="K6" i="9"/>
  <c r="I11" i="9" l="1"/>
  <c r="F10" i="9"/>
  <c r="I10" i="9" s="1"/>
  <c r="I9" i="9"/>
  <c r="I24" i="9" s="1"/>
  <c r="F12" i="9"/>
  <c r="I12" i="9" s="1"/>
  <c r="K7" i="9"/>
  <c r="K4" i="9"/>
  <c r="A8" i="9"/>
  <c r="L6" i="9" l="1"/>
  <c r="F17" i="9" l="1"/>
  <c r="I17" i="9" s="1"/>
  <c r="F16" i="9"/>
  <c r="I16" i="9" s="1"/>
  <c r="F21" i="9"/>
  <c r="I21" i="9" s="1"/>
  <c r="F20" i="9"/>
  <c r="I20" i="9" s="1"/>
  <c r="M6" i="9"/>
  <c r="F22" i="9"/>
  <c r="I22" i="9" s="1"/>
  <c r="N6" i="9" l="1"/>
  <c r="F23" i="9" l="1"/>
  <c r="I23" i="9" s="1"/>
  <c r="O6" i="9"/>
  <c r="K5" i="9"/>
  <c r="P6" i="9" l="1"/>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2" i="9" l="1"/>
  <c r="A15" i="9" l="1"/>
  <c r="A16" i="9" s="1"/>
  <c r="A17" i="9" s="1"/>
  <c r="A18" i="9" s="1"/>
  <c r="A19" i="9" s="1"/>
  <c r="A20" i="9" s="1"/>
  <c r="A21" i="9" s="1"/>
  <c r="A22" i="9" s="1"/>
  <c r="A23" i="9" s="1"/>
  <c r="F18" i="9" l="1"/>
  <c r="I18"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<sst xmlns="http://schemas.openxmlformats.org/spreadsheetml/2006/main" count="35" uniqueCount="35">
  <si>
    <t>WBS</t>
  </si>
  <si>
    <t>[Task Category]</t>
  </si>
  <si>
    <t>TASK</t>
  </si>
  <si>
    <t>LEAD</t>
  </si>
  <si>
    <t>START</t>
  </si>
  <si>
    <t>END</t>
  </si>
  <si>
    <t>DAYS</t>
  </si>
  <si>
    <t>% DONE</t>
  </si>
  <si>
    <t>WORK DAYS</t>
  </si>
  <si>
    <t>PREDECESSOR</t>
  </si>
  <si>
    <t xml:space="preserve">Display Week </t>
  </si>
  <si>
    <t xml:space="preserve">Project Start Date </t>
  </si>
  <si>
    <t xml:space="preserve">Project Lead </t>
  </si>
  <si>
    <t>Ian Donker</t>
  </si>
  <si>
    <t>[Professional website] Project Schedule</t>
  </si>
  <si>
    <t>Preparation</t>
  </si>
  <si>
    <t>Plan the project plan</t>
  </si>
  <si>
    <t>Research</t>
  </si>
  <si>
    <t>1.1.1</t>
  </si>
  <si>
    <t>Setting up project plan</t>
  </si>
  <si>
    <t>1.1.3</t>
  </si>
  <si>
    <t>Drafting website</t>
  </si>
  <si>
    <t>1.2.1</t>
  </si>
  <si>
    <t>1.2.2</t>
  </si>
  <si>
    <t>Installing the needed software</t>
  </si>
  <si>
    <t>Creating the structure of website</t>
  </si>
  <si>
    <t>Execution</t>
  </si>
  <si>
    <t>Creating the website</t>
  </si>
  <si>
    <t>Testing the website</t>
  </si>
  <si>
    <t>Presentation of the website</t>
  </si>
  <si>
    <t>Maintenance</t>
  </si>
  <si>
    <t>Managing</t>
  </si>
  <si>
    <t>Updating project plan</t>
  </si>
  <si>
    <t>Final Analysis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</si>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</sst>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sz val="9"/>
      <color rgb="FFCC00CC"/>
      <name val="Arial"/>
      <family val="2"/>
      <scheme val="minor"/>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right/>
      <top style="thin">
        <color indexed="22"/>
      </top>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71">
    <xf numFmtId="0" fontId="0" fillId="0" borderId="0" xfId="0"/>
    <xf numFmtId="0" fontId="0" fillId="20" borderId="0" xfId="0" applyFill="1"/>
    <xf numFmtId="0" fontId="1" fillId="0" borderId="0" xfId="0" applyFont="1"/>
    <xf numFmtId="0" fontId="7" fillId="0" borderId="0" xfId="0" applyFont="1" applyProtection="1">
      <protection locked="0"/>
    </xf>
    <xf numFmtId="0" fontId="2" fillId="0" borderId="0" xfId="34" applyAlignment="1" applyProtection="1">
      <alignment horizontal="left"/>
    </xf>
    <xf numFmtId="0" fontId="0" fillId="0" borderId="0" xfId="0" applyProtection="1">
      <protection locked="0"/>
    </xf>
    <xf numFmtId="0" fontId="4" fillId="20" borderId="0" xfId="34" applyFont="1" applyFill="1" applyAlignment="1">
      <alignment horizontal="right"/>
      <protection locked="0"/>
    </xf>
    <xf numFmtId="0" fontId="6" fillId="0" borderId="0" xfId="0" applyFont="1" applyAlignment="1" applyProtection="1">
      <alignment vertical="center"/>
      <protection locked="0"/>
    </xf>
    <xf numFmtId="0" fontId="31" fillId="0" borderId="0" xfId="0" applyFont="1"/>
    <xf numFmtId="0" fontId="32" fillId="0" borderId="0" xfId="0" applyFont="1" applyAlignment="1" applyProtection="1">
      <alignment vertical="center"/>
      <protection locked="0"/>
    </xf>
    <xf numFmtId="0" fontId="34" fillId="21" borderId="10" xfId="0" applyFont="1" applyFill="1" applyBorder="1" applyAlignment="1">
      <alignment horizontal="left" vertical="center"/>
    </xf>
    <xf numFmtId="0" fontId="34" fillId="21" borderId="10" xfId="0" applyFont="1" applyFill="1" applyBorder="1" applyAlignment="1">
      <alignment vertical="center"/>
    </xf>
    <xf numFmtId="0" fontId="30" fillId="21" borderId="10" xfId="0" applyFont="1" applyFill="1" applyBorder="1" applyAlignment="1">
      <alignment vertical="center"/>
    </xf>
    <xf numFmtId="0" fontId="30" fillId="21" borderId="10" xfId="0" applyFont="1" applyFill="1" applyBorder="1" applyAlignment="1">
      <alignment horizontal="center" vertical="center"/>
    </xf>
    <xf numFmtId="1" fontId="30" fillId="21" borderId="10" xfId="40" applyNumberFormat="1" applyFont="1" applyFill="1" applyBorder="1" applyAlignment="1">
      <alignment horizontal="center" vertical="center"/>
    </xf>
    <xf numFmtId="9" fontId="30" fillId="21" borderId="10" xfId="40" applyFont="1" applyFill="1" applyBorder="1" applyAlignment="1">
      <alignment horizontal="center" vertical="center"/>
    </xf>
    <xf numFmtId="1" fontId="30" fillId="21" borderId="10" xfId="0" applyNumberFormat="1" applyFont="1" applyFill="1" applyBorder="1" applyAlignment="1">
      <alignment horizontal="center" vertical="center"/>
    </xf>
    <xf numFmtId="0" fontId="30" fillId="0" borderId="10" xfId="0" applyFont="1" applyBorder="1" applyAlignment="1">
      <alignment horizontal="left" vertical="center"/>
    </xf>
    <xf numFmtId="0" fontId="30" fillId="0" borderId="10" xfId="0" applyFont="1" applyBorder="1" applyAlignment="1">
      <alignment vertical="center"/>
    </xf>
    <xf numFmtId="1" fontId="35" fillId="23" borderId="11" xfId="0" applyNumberFormat="1" applyFont="1" applyFill="1" applyBorder="1" applyAlignment="1">
      <alignment horizontal="center" vertical="center"/>
    </xf>
    <xf numFmtId="9" fontId="35" fillId="23" borderId="11" xfId="40" applyFont="1" applyFill="1" applyBorder="1" applyAlignment="1">
      <alignment horizontal="center" vertical="center"/>
    </xf>
    <xf numFmtId="1" fontId="35" fillId="0" borderId="11" xfId="0" applyNumberFormat="1" applyFont="1" applyBorder="1" applyAlignment="1">
      <alignment horizontal="center" vertical="center"/>
    </xf>
    <xf numFmtId="166" fontId="3" fillId="0" borderId="12" xfId="0" applyNumberFormat="1" applyFont="1" applyBorder="1" applyAlignment="1">
      <alignment horizontal="center" vertical="center" shrinkToFit="1"/>
    </xf>
    <xf numFmtId="0" fontId="34" fillId="21" borderId="13" xfId="0" applyFont="1" applyFill="1" applyBorder="1" applyAlignment="1">
      <alignment horizontal="left" vertical="center"/>
    </xf>
    <xf numFmtId="0" fontId="34" fillId="21" borderId="13" xfId="0" applyFont="1" applyFill="1" applyBorder="1" applyAlignment="1">
      <alignment vertical="center"/>
    </xf>
    <xf numFmtId="0" fontId="30" fillId="21" borderId="13" xfId="0" applyFont="1" applyFill="1" applyBorder="1" applyAlignment="1">
      <alignment vertical="center"/>
    </xf>
    <xf numFmtId="0" fontId="30" fillId="21" borderId="13" xfId="0" applyFont="1" applyFill="1" applyBorder="1" applyAlignment="1">
      <alignment horizontal="center" vertical="center"/>
    </xf>
    <xf numFmtId="165" fontId="30" fillId="21" borderId="13" xfId="0" applyNumberFormat="1" applyFont="1" applyFill="1" applyBorder="1" applyAlignment="1">
      <alignment horizontal="right" vertical="center"/>
    </xf>
    <xf numFmtId="1" fontId="30" fillId="21" borderId="13" xfId="40" applyNumberFormat="1" applyFont="1" applyFill="1" applyBorder="1" applyAlignment="1">
      <alignment horizontal="center" vertical="center"/>
    </xf>
    <xf numFmtId="9" fontId="30" fillId="21" borderId="13" xfId="40" applyFont="1" applyFill="1" applyBorder="1" applyAlignment="1">
      <alignment horizontal="center" vertical="center"/>
    </xf>
    <xf numFmtId="1" fontId="30" fillId="21" borderId="13" xfId="0" applyNumberFormat="1" applyFont="1" applyFill="1" applyBorder="1" applyAlignment="1">
      <alignment horizontal="center" vertical="center"/>
    </xf>
    <xf numFmtId="166" fontId="3" fillId="0" borderId="15" xfId="0" applyNumberFormat="1" applyFont="1" applyBorder="1" applyAlignment="1">
      <alignment horizontal="center" vertical="center" shrinkToFit="1"/>
    </xf>
    <xf numFmtId="166" fontId="3" fillId="0" borderId="16" xfId="0" applyNumberFormat="1" applyFont="1" applyBorder="1" applyAlignment="1">
      <alignment horizontal="center" vertical="center" shrinkToFit="1"/>
    </xf>
    <xf numFmtId="1" fontId="37" fillId="21" borderId="13" xfId="0" applyNumberFormat="1" applyFont="1" applyFill="1" applyBorder="1" applyAlignment="1">
      <alignment horizontal="center" vertical="center"/>
    </xf>
    <xf numFmtId="1" fontId="38" fillId="0" borderId="11" xfId="0" applyNumberFormat="1" applyFont="1" applyBorder="1" applyAlignment="1">
      <alignment horizontal="center" vertical="center"/>
    </xf>
    <xf numFmtId="1" fontId="37" fillId="21" borderId="10" xfId="0" applyNumberFormat="1" applyFont="1" applyFill="1" applyBorder="1" applyAlignment="1">
      <alignment horizontal="center" vertical="center"/>
    </xf>
    <xf numFmtId="0" fontId="30" fillId="21" borderId="13" xfId="0" applyFont="1" applyFill="1" applyBorder="1" applyAlignment="1">
      <alignment horizontal="left" vertical="center"/>
    </xf>
    <xf numFmtId="0" fontId="30" fillId="21" borderId="10" xfId="0" applyFont="1" applyFill="1" applyBorder="1" applyAlignment="1">
      <alignment horizontal="left" vertical="center"/>
    </xf>
    <xf numFmtId="0" fontId="39" fillId="0" borderId="0" xfId="0" applyFont="1"/>
    <xf numFmtId="0" fontId="39" fillId="0" borderId="0" xfId="0" applyFont="1" applyAlignment="1">
      <alignment horizontal="right" vertical="center"/>
    </xf>
    <xf numFmtId="165" fontId="30" fillId="21" borderId="13" xfId="0" applyNumberFormat="1" applyFont="1" applyFill="1" applyBorder="1" applyAlignment="1">
      <alignment horizontal="center" vertical="center"/>
    </xf>
    <xf numFmtId="0" fontId="40" fillId="0" borderId="17" xfId="0" applyFont="1" applyBorder="1" applyAlignment="1">
      <alignment horizontal="left" vertical="center"/>
    </xf>
    <xf numFmtId="0" fontId="40" fillId="0" borderId="17" xfId="0" applyFont="1" applyBorder="1" applyAlignment="1">
      <alignment horizontal="center" vertical="center" wrapText="1"/>
    </xf>
    <xf numFmtId="0" fontId="41" fillId="0" borderId="17" xfId="0" applyFont="1" applyBorder="1" applyAlignment="1">
      <alignment horizontal="center" vertical="center" wrapText="1"/>
    </xf>
    <xf numFmtId="0" fontId="40" fillId="0" borderId="17" xfId="0" applyFont="1" applyBorder="1" applyAlignment="1">
      <alignment horizontal="center" vertical="center"/>
    </xf>
    <xf numFmtId="0" fontId="30" fillId="0" borderId="18" xfId="0" applyFont="1" applyBorder="1" applyAlignment="1">
      <alignment horizontal="center" vertical="center" shrinkToFit="1"/>
    </xf>
    <xf numFmtId="0" fontId="30" fillId="0" borderId="19" xfId="0" applyFont="1" applyBorder="1" applyAlignment="1">
      <alignment horizontal="center" vertical="center" shrinkToFit="1"/>
    </xf>
    <xf numFmtId="0" fontId="30" fillId="0" borderId="20" xfId="0" applyFont="1" applyBorder="1" applyAlignment="1">
      <alignment horizontal="center" vertical="center" shrinkToFit="1"/>
    </xf>
    <xf numFmtId="0" fontId="42" fillId="0" borderId="0" xfId="0" applyFont="1" applyAlignment="1" applyProtection="1">
      <alignment vertical="center"/>
      <protection locked="0"/>
    </xf>
    <xf numFmtId="0" fontId="30" fillId="0" borderId="10" xfId="0" applyFont="1" applyBorder="1" applyAlignment="1">
      <alignment vertical="center" wrapText="1"/>
    </xf>
    <xf numFmtId="0" fontId="35" fillId="0" borderId="11" xfId="0" applyFont="1" applyBorder="1" applyAlignment="1">
      <alignment horizontal="center" vertical="center"/>
    </xf>
    <xf numFmtId="0" fontId="33" fillId="0" borderId="21" xfId="0" applyFont="1" applyBorder="1" applyAlignment="1" applyProtection="1">
      <alignment horizontal="center" vertical="center"/>
      <protection locked="0"/>
    </xf>
    <xf numFmtId="0" fontId="1" fillId="0" borderId="0" xfId="0" applyFont="1" applyAlignment="1">
      <alignment horizontal="right" vertical="center"/>
    </xf>
    <xf numFmtId="0" fontId="8" fillId="0" borderId="0" xfId="0" applyFont="1" applyProtection="1">
      <protection locked="0"/>
    </xf>
    <xf numFmtId="0" fontId="43" fillId="0" borderId="0" xfId="34" applyFont="1" applyAlignment="1" applyProtection="1">
      <alignment horizontal="left" vertical="center"/>
    </xf>
    <xf numFmtId="164" fontId="33" fillId="0" borderId="14" xfId="0" applyNumberFormat="1" applyFont="1" applyBorder="1" applyAlignment="1" applyProtection="1">
      <alignment horizontal="center" vertical="center" shrinkToFit="1"/>
      <protection locked="0"/>
    </xf>
    <xf numFmtId="0" fontId="36" fillId="0" borderId="15" xfId="0" applyFont="1" applyBorder="1" applyAlignment="1">
      <alignment horizontal="center" vertical="center"/>
    </xf>
    <xf numFmtId="0" fontId="36" fillId="0" borderId="12" xfId="0" applyFont="1" applyBorder="1" applyAlignment="1">
      <alignment horizontal="center" vertical="center"/>
    </xf>
    <xf numFmtId="0" fontId="36" fillId="0" borderId="16" xfId="0" applyFont="1" applyBorder="1" applyAlignment="1">
      <alignment horizontal="center" vertical="center"/>
    </xf>
    <xf numFmtId="167" fontId="33" fillId="0" borderId="15" xfId="0" applyNumberFormat="1" applyFont="1" applyBorder="1" applyAlignment="1">
      <alignment horizontal="center" vertical="center"/>
    </xf>
    <xf numFmtId="167" fontId="33" fillId="0" borderId="12" xfId="0" applyNumberFormat="1" applyFont="1" applyBorder="1" applyAlignment="1">
      <alignment horizontal="center" vertical="center"/>
    </xf>
    <xf numFmtId="167" fontId="33" fillId="0" borderId="16" xfId="0" applyNumberFormat="1" applyFont="1" applyBorder="1" applyAlignment="1">
      <alignment horizontal="center" vertical="center"/>
    </xf>
    <xf numFmtId="167" fontId="33" fillId="0" borderId="21" xfId="0" applyNumberFormat="1" applyFont="1" applyBorder="1" applyAlignment="1" applyProtection="1">
      <alignment horizontal="center" vertical="center" shrinkToFit="1"/>
      <protection locked="0"/>
    </xf>
    <xf numFmtId="167" fontId="35" fillId="0" borderId="11" xfId="0" applyNumberFormat="1" applyFont="1" applyBorder="1" applyAlignment="1">
      <alignment horizontal="center" vertical="center"/>
    </xf>
    <xf numFmtId="167" fontId="35" fillId="22" borderId="11" xfId="0" applyNumberFormat="1" applyFont="1" applyFill="1" applyBorder="1" applyAlignment="1">
      <alignment horizontal="center" vertical="center"/>
    </xf>
    <xf numFmtId="167" fontId="30" fillId="21" borderId="10" xfId="0" applyNumberFormat="1" applyFont="1" applyFill="1" applyBorder="1" applyAlignment="1">
      <alignment horizontal="center" vertical="center"/>
    </xf>
    <xf numFmtId="0" fontId="44" fillId="0" borderId="10" xfId="0" applyFont="1" applyBorder="1" applyAlignment="1">
      <alignment horizontal="left" vertical="center"/>
    </xf>
    <xf numFmtId="0" fontId="1" fillId="0" borderId="22" xfId="0" applyFont="1" applyBorder="1" applyAlignment="1" applyProtection="1">
      <alignment horizontal="left"/>
      <protection locked="0"/>
    </xf>
    <xf numFmtId="0" fontId="0" fillId="0" borderId="22" xfId="0" applyBorder="1" applyAlignment="1" applyProtection="1">
      <alignment horizontal="left"/>
      <protection locked="0"/>
    </xf>
    <xf numFmtId="1" fontId="15" fillId="19" borderId="0" xfId="29" applyNumberFormat="1" applyAlignment="1">
      <alignment horizontal="center" vertical="center"/>
    </xf>
    <xf numFmtId="1" fontId="15" fillId="19" borderId="0" xfId="29" applyNumberFormat="1" applyAlignment="1">
      <alignment horizont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erekening" xfId="26" builtinId="22" customBuiltin="1"/>
    <cellStyle name="Controlecel" xfId="27" builtinId="23" customBuiltin="1"/>
    <cellStyle name="Gekoppelde cel" xfId="36" builtinId="24" customBuiltin="1"/>
    <cellStyle name="Goed" xfId="29" builtinId="26" customBuiltin="1"/>
    <cellStyle name="Hyperlink" xfId="34" builtinId="8"/>
    <cellStyle name="Invoer" xfId="35" builtinId="20" customBuiltin="1"/>
    <cellStyle name="Kop 1" xfId="30" builtinId="16" customBuiltin="1"/>
    <cellStyle name="Kop 2" xfId="31" builtinId="17" customBuiltin="1"/>
    <cellStyle name="Kop 3" xfId="32" builtinId="18" customBuiltin="1"/>
    <cellStyle name="Kop 4" xfId="33" builtinId="19" customBuiltin="1"/>
    <cellStyle name="Neutraal" xfId="37" builtinId="28" customBuiltin="1"/>
    <cellStyle name="Notitie" xfId="38" builtinId="10" customBuiltin="1"/>
    <cellStyle name="Ongeldig" xfId="25" builtinId="27" customBuiltin="1"/>
    <cellStyle name="Procent" xfId="40" builtinId="5"/>
    <cellStyle name="Standaard" xfId="0" builtinId="0"/>
    <cellStyle name="Titel" xfId="41" builtinId="15" customBuiltin="1"/>
    <cellStyle name="Totaal" xfId="42" builtinId="25" customBuiltin="1"/>
    <cellStyle name="Uitvoer" xfId="39" builtinId="21" customBuiltin="1"/>
    <cellStyle name="Verklarende tekst" xfId="28" builtinId="53" customBuiltin="1"/>
    <cellStyle name="Waarschuwingsteks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C00CC"/>
      <color rgb="FFFFCCCC"/>
      <color rgb="FFFF9900"/>
      <color rgb="FF91D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H$4" horiz="1" max="100" min="1" page="0"/>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24"/>
  <sheetViews>
    <sheetView showGridLines="0" tabSelected="1" zoomScaleNormal="100" workbookViewId="0">
      <pane ySplit="7" topLeftCell="A8" activePane="bottomLeft" state="frozen"/>
      <selection pane="bottomLeft" activeCell="BN6" sqref="BN6"/>
    </sheetView>
  </sheetViews>
  <sheetFormatPr defaultColWidth="9.140625" defaultRowHeight="12.75" x14ac:dyDescent="0.2"/>
  <cols>
    <col min="1" max="1" width="6.85546875" customWidth="1"/>
    <col min="2" max="2" width="19" customWidth="1"/>
    <col min="3" max="3" width="7.7109375" customWidth="1"/>
    <col min="4" max="4" width="6.85546875" hidden="1" customWidth="1"/>
    <col min="5" max="6" width="12" customWidth="1"/>
    <col min="7" max="7" width="6" customWidth="1"/>
    <col min="8" max="8" width="6.7109375" customWidth="1"/>
    <col min="9" max="9" width="6.42578125" customWidth="1"/>
    <col min="10" max="10" width="1.85546875" customWidth="1"/>
    <col min="11" max="66" width="2.42578125" customWidth="1"/>
  </cols>
  <sheetData>
    <row r="1" spans="1:66" ht="30" customHeight="1" x14ac:dyDescent="0.2">
      <c r="A1" s="48" t="s">
        <v>14</v>
      </c>
      <c r="B1" s="7"/>
      <c r="C1" s="7"/>
      <c r="D1" s="7"/>
      <c r="E1" s="7"/>
      <c r="F1" s="7"/>
      <c r="I1" s="52"/>
      <c r="K1" s="54"/>
      <c r="L1" s="54"/>
      <c r="M1" s="54"/>
      <c r="N1" s="54"/>
      <c r="O1" s="54"/>
      <c r="P1" s="54"/>
      <c r="Q1" s="54"/>
      <c r="R1" s="54"/>
      <c r="S1" s="54"/>
      <c r="T1" s="54"/>
      <c r="U1" s="54"/>
      <c r="V1" s="54"/>
      <c r="W1" s="54"/>
      <c r="X1" s="54"/>
      <c r="Y1" s="54"/>
      <c r="Z1" s="54"/>
      <c r="AA1" s="54"/>
      <c r="AB1" s="54"/>
      <c r="AC1" s="54"/>
      <c r="AD1" s="54"/>
      <c r="AE1" s="54"/>
    </row>
    <row r="2" spans="1:66" ht="18" customHeight="1" x14ac:dyDescent="0.2">
      <c r="A2" s="9"/>
      <c r="B2" s="3"/>
      <c r="C2" s="3"/>
      <c r="D2" s="6"/>
      <c r="E2" s="53"/>
      <c r="F2" s="53"/>
      <c r="H2" s="1"/>
    </row>
    <row r="3" spans="1:66" ht="14.25" x14ac:dyDescent="0.2">
      <c r="A3" s="9"/>
      <c r="B3" s="2"/>
      <c r="H3" s="1"/>
      <c r="K3" s="4"/>
      <c r="L3" s="4"/>
      <c r="M3" s="4"/>
      <c r="N3" s="4"/>
      <c r="O3" s="4"/>
      <c r="P3" s="4"/>
      <c r="Q3" s="4"/>
      <c r="R3" s="4"/>
      <c r="S3" s="4"/>
      <c r="T3" s="4"/>
      <c r="U3" s="4"/>
      <c r="V3" s="4"/>
      <c r="W3" s="4"/>
      <c r="X3" s="4"/>
      <c r="Y3" s="4"/>
      <c r="Z3" s="4"/>
      <c r="AA3" s="4"/>
    </row>
    <row r="4" spans="1:66" ht="17.25" customHeight="1" x14ac:dyDescent="0.2">
      <c r="A4" s="38"/>
      <c r="B4" s="39" t="s">
        <v>11</v>
      </c>
      <c r="C4" s="62">
        <v>43500</v>
      </c>
      <c r="D4" s="62"/>
      <c r="E4" s="62"/>
      <c r="F4" s="38"/>
      <c r="G4" s="39" t="s">
        <v>10</v>
      </c>
      <c r="H4" s="51">
        <v>1</v>
      </c>
      <c r="I4" s="2"/>
      <c r="J4" s="8"/>
      <c r="K4" s="56" t="str">
        <f>"Week "&amp;(K6-($C$4-WEEKDAY($C$4,1)+2))/7+1</f>
        <v>Week 1</v>
      </c>
      <c r="L4" s="57"/>
      <c r="M4" s="57"/>
      <c r="N4" s="57"/>
      <c r="O4" s="57"/>
      <c r="P4" s="57"/>
      <c r="Q4" s="58"/>
      <c r="R4" s="56" t="str">
        <f>"Week "&amp;(R6-($C$4-WEEKDAY($C$4,1)+2))/7+1</f>
        <v>Week 2</v>
      </c>
      <c r="S4" s="57"/>
      <c r="T4" s="57"/>
      <c r="U4" s="57"/>
      <c r="V4" s="57"/>
      <c r="W4" s="57"/>
      <c r="X4" s="58"/>
      <c r="Y4" s="56" t="str">
        <f>"Week "&amp;(Y6-($C$4-WEEKDAY($C$4,1)+2))/7+1</f>
        <v>Week 3</v>
      </c>
      <c r="Z4" s="57"/>
      <c r="AA4" s="57"/>
      <c r="AB4" s="57"/>
      <c r="AC4" s="57"/>
      <c r="AD4" s="57"/>
      <c r="AE4" s="58"/>
      <c r="AF4" s="56" t="str">
        <f>"Week "&amp;(AF6-($C$4-WEEKDAY($C$4,1)+2))/7+1</f>
        <v>Week 4</v>
      </c>
      <c r="AG4" s="57"/>
      <c r="AH4" s="57"/>
      <c r="AI4" s="57"/>
      <c r="AJ4" s="57"/>
      <c r="AK4" s="57"/>
      <c r="AL4" s="58"/>
      <c r="AM4" s="56" t="str">
        <f>"Week "&amp;(AM6-($C$4-WEEKDAY($C$4,1)+2))/7+1</f>
        <v>Week 5</v>
      </c>
      <c r="AN4" s="57"/>
      <c r="AO4" s="57"/>
      <c r="AP4" s="57"/>
      <c r="AQ4" s="57"/>
      <c r="AR4" s="57"/>
      <c r="AS4" s="58"/>
      <c r="AT4" s="56" t="str">
        <f>"Week "&amp;(AT6-($C$4-WEEKDAY($C$4,1)+2))/7+1</f>
        <v>Week 6</v>
      </c>
      <c r="AU4" s="57"/>
      <c r="AV4" s="57"/>
      <c r="AW4" s="57"/>
      <c r="AX4" s="57"/>
      <c r="AY4" s="57"/>
      <c r="AZ4" s="58"/>
      <c r="BA4" s="56" t="str">
        <f>"Week "&amp;(BA6-($C$4-WEEKDAY($C$4,1)+2))/7+1</f>
        <v>Week 7</v>
      </c>
      <c r="BB4" s="57"/>
      <c r="BC4" s="57"/>
      <c r="BD4" s="57"/>
      <c r="BE4" s="57"/>
      <c r="BF4" s="57"/>
      <c r="BG4" s="58"/>
      <c r="BH4" s="56" t="str">
        <f>"Week "&amp;(BH6-($C$4-WEEKDAY($C$4,1)+2))/7+1</f>
        <v>Week 8</v>
      </c>
      <c r="BI4" s="57"/>
      <c r="BJ4" s="57"/>
      <c r="BK4" s="57"/>
      <c r="BL4" s="57"/>
      <c r="BM4" s="57"/>
      <c r="BN4" s="58"/>
    </row>
    <row r="5" spans="1:66" ht="17.25" customHeight="1" x14ac:dyDescent="0.2">
      <c r="A5" s="38"/>
      <c r="B5" s="39" t="s">
        <v>12</v>
      </c>
      <c r="C5" s="55" t="s">
        <v>13</v>
      </c>
      <c r="D5" s="55"/>
      <c r="E5" s="55"/>
      <c r="F5" s="38"/>
      <c r="G5" s="38"/>
      <c r="H5" s="38"/>
      <c r="I5" s="38"/>
      <c r="J5" s="8"/>
      <c r="K5" s="59">
        <f>K6</f>
        <v>43500</v>
      </c>
      <c r="L5" s="60"/>
      <c r="M5" s="60"/>
      <c r="N5" s="60"/>
      <c r="O5" s="60"/>
      <c r="P5" s="60"/>
      <c r="Q5" s="61"/>
      <c r="R5" s="59">
        <f>R6</f>
        <v>43507</v>
      </c>
      <c r="S5" s="60"/>
      <c r="T5" s="60"/>
      <c r="U5" s="60"/>
      <c r="V5" s="60"/>
      <c r="W5" s="60"/>
      <c r="X5" s="61"/>
      <c r="Y5" s="59">
        <f>Y6</f>
        <v>43514</v>
      </c>
      <c r="Z5" s="60"/>
      <c r="AA5" s="60"/>
      <c r="AB5" s="60"/>
      <c r="AC5" s="60"/>
      <c r="AD5" s="60"/>
      <c r="AE5" s="61"/>
      <c r="AF5" s="59">
        <f>AF6</f>
        <v>43521</v>
      </c>
      <c r="AG5" s="60"/>
      <c r="AH5" s="60"/>
      <c r="AI5" s="60"/>
      <c r="AJ5" s="60"/>
      <c r="AK5" s="60"/>
      <c r="AL5" s="61"/>
      <c r="AM5" s="59">
        <f>AM6</f>
        <v>43528</v>
      </c>
      <c r="AN5" s="60"/>
      <c r="AO5" s="60"/>
      <c r="AP5" s="60"/>
      <c r="AQ5" s="60"/>
      <c r="AR5" s="60"/>
      <c r="AS5" s="61"/>
      <c r="AT5" s="59">
        <f>AT6</f>
        <v>43535</v>
      </c>
      <c r="AU5" s="60"/>
      <c r="AV5" s="60"/>
      <c r="AW5" s="60"/>
      <c r="AX5" s="60"/>
      <c r="AY5" s="60"/>
      <c r="AZ5" s="61"/>
      <c r="BA5" s="59">
        <f>BA6</f>
        <v>43542</v>
      </c>
      <c r="BB5" s="60"/>
      <c r="BC5" s="60"/>
      <c r="BD5" s="60"/>
      <c r="BE5" s="60"/>
      <c r="BF5" s="60"/>
      <c r="BG5" s="61"/>
      <c r="BH5" s="59">
        <f>BH6</f>
        <v>43549</v>
      </c>
      <c r="BI5" s="60"/>
      <c r="BJ5" s="60"/>
      <c r="BK5" s="60"/>
      <c r="BL5" s="60"/>
      <c r="BM5" s="60"/>
      <c r="BN5" s="61"/>
    </row>
    <row r="6" spans="1:66" x14ac:dyDescent="0.2">
      <c r="A6" s="8"/>
      <c r="B6" s="8"/>
      <c r="C6" s="8"/>
      <c r="D6" s="8"/>
      <c r="E6" s="8"/>
      <c r="F6" s="8"/>
      <c r="G6" s="8"/>
      <c r="H6" s="8"/>
      <c r="I6" s="8"/>
      <c r="J6" s="8"/>
      <c r="K6" s="31">
        <f>C4-WEEKDAY(C4,1)+2+7*(H4-1)</f>
        <v>43500</v>
      </c>
      <c r="L6" s="22">
        <f t="shared" ref="L6:AQ6" si="0">K6+1</f>
        <v>43501</v>
      </c>
      <c r="M6" s="22">
        <f t="shared" si="0"/>
        <v>43502</v>
      </c>
      <c r="N6" s="22">
        <f t="shared" si="0"/>
        <v>43503</v>
      </c>
      <c r="O6" s="22">
        <f t="shared" si="0"/>
        <v>43504</v>
      </c>
      <c r="P6" s="22">
        <f t="shared" si="0"/>
        <v>43505</v>
      </c>
      <c r="Q6" s="32">
        <f t="shared" si="0"/>
        <v>43506</v>
      </c>
      <c r="R6" s="31">
        <f t="shared" si="0"/>
        <v>43507</v>
      </c>
      <c r="S6" s="22">
        <f t="shared" si="0"/>
        <v>43508</v>
      </c>
      <c r="T6" s="22">
        <f t="shared" si="0"/>
        <v>43509</v>
      </c>
      <c r="U6" s="22">
        <f t="shared" si="0"/>
        <v>43510</v>
      </c>
      <c r="V6" s="22">
        <f t="shared" si="0"/>
        <v>43511</v>
      </c>
      <c r="W6" s="22">
        <f t="shared" si="0"/>
        <v>43512</v>
      </c>
      <c r="X6" s="32">
        <f t="shared" si="0"/>
        <v>43513</v>
      </c>
      <c r="Y6" s="31">
        <f t="shared" si="0"/>
        <v>43514</v>
      </c>
      <c r="Z6" s="22">
        <f t="shared" si="0"/>
        <v>43515</v>
      </c>
      <c r="AA6" s="22">
        <f t="shared" si="0"/>
        <v>43516</v>
      </c>
      <c r="AB6" s="22">
        <f t="shared" si="0"/>
        <v>43517</v>
      </c>
      <c r="AC6" s="22">
        <f t="shared" si="0"/>
        <v>43518</v>
      </c>
      <c r="AD6" s="22">
        <f t="shared" si="0"/>
        <v>43519</v>
      </c>
      <c r="AE6" s="32">
        <f t="shared" si="0"/>
        <v>43520</v>
      </c>
      <c r="AF6" s="31">
        <f t="shared" si="0"/>
        <v>43521</v>
      </c>
      <c r="AG6" s="22">
        <f t="shared" si="0"/>
        <v>43522</v>
      </c>
      <c r="AH6" s="22">
        <f t="shared" si="0"/>
        <v>43523</v>
      </c>
      <c r="AI6" s="22">
        <f t="shared" si="0"/>
        <v>43524</v>
      </c>
      <c r="AJ6" s="22">
        <f t="shared" si="0"/>
        <v>43525</v>
      </c>
      <c r="AK6" s="22">
        <f t="shared" si="0"/>
        <v>43526</v>
      </c>
      <c r="AL6" s="32">
        <f t="shared" si="0"/>
        <v>43527</v>
      </c>
      <c r="AM6" s="31">
        <f t="shared" si="0"/>
        <v>43528</v>
      </c>
      <c r="AN6" s="22">
        <f t="shared" si="0"/>
        <v>43529</v>
      </c>
      <c r="AO6" s="22">
        <f t="shared" si="0"/>
        <v>43530</v>
      </c>
      <c r="AP6" s="22">
        <f t="shared" si="0"/>
        <v>43531</v>
      </c>
      <c r="AQ6" s="22">
        <f t="shared" si="0"/>
        <v>43532</v>
      </c>
      <c r="AR6" s="22">
        <f t="shared" ref="AR6:BN6" si="1">AQ6+1</f>
        <v>43533</v>
      </c>
      <c r="AS6" s="32">
        <f t="shared" si="1"/>
        <v>43534</v>
      </c>
      <c r="AT6" s="31">
        <f t="shared" si="1"/>
        <v>43535</v>
      </c>
      <c r="AU6" s="22">
        <f t="shared" si="1"/>
        <v>43536</v>
      </c>
      <c r="AV6" s="22">
        <f t="shared" si="1"/>
        <v>43537</v>
      </c>
      <c r="AW6" s="22">
        <f t="shared" si="1"/>
        <v>43538</v>
      </c>
      <c r="AX6" s="22">
        <f t="shared" si="1"/>
        <v>43539</v>
      </c>
      <c r="AY6" s="22">
        <f t="shared" si="1"/>
        <v>43540</v>
      </c>
      <c r="AZ6" s="32">
        <f t="shared" si="1"/>
        <v>43541</v>
      </c>
      <c r="BA6" s="31">
        <f t="shared" si="1"/>
        <v>43542</v>
      </c>
      <c r="BB6" s="22">
        <f t="shared" si="1"/>
        <v>43543</v>
      </c>
      <c r="BC6" s="22">
        <f t="shared" si="1"/>
        <v>43544</v>
      </c>
      <c r="BD6" s="22">
        <f t="shared" si="1"/>
        <v>43545</v>
      </c>
      <c r="BE6" s="22">
        <f t="shared" si="1"/>
        <v>43546</v>
      </c>
      <c r="BF6" s="22">
        <f t="shared" si="1"/>
        <v>43547</v>
      </c>
      <c r="BG6" s="32">
        <f t="shared" si="1"/>
        <v>43548</v>
      </c>
      <c r="BH6" s="31">
        <f t="shared" si="1"/>
        <v>43549</v>
      </c>
      <c r="BI6" s="22">
        <f t="shared" si="1"/>
        <v>43550</v>
      </c>
      <c r="BJ6" s="22">
        <f t="shared" si="1"/>
        <v>43551</v>
      </c>
      <c r="BK6" s="22">
        <f t="shared" si="1"/>
        <v>43552</v>
      </c>
      <c r="BL6" s="22">
        <f t="shared" si="1"/>
        <v>43553</v>
      </c>
      <c r="BM6" s="22">
        <f t="shared" si="1"/>
        <v>43554</v>
      </c>
      <c r="BN6" s="32">
        <f t="shared" si="1"/>
        <v>43555</v>
      </c>
    </row>
    <row r="7" spans="1:66" s="2" customFormat="1" ht="24.75" thickBot="1" x14ac:dyDescent="0.25">
      <c r="A7" s="41" t="s">
        <v>0</v>
      </c>
      <c r="B7" s="41" t="s">
        <v>2</v>
      </c>
      <c r="C7" s="42" t="s">
        <v>3</v>
      </c>
      <c r="D7" s="43" t="s">
        <v>9</v>
      </c>
      <c r="E7" s="44" t="s">
        <v>4</v>
      </c>
      <c r="F7" s="44" t="s">
        <v>5</v>
      </c>
      <c r="G7" s="42" t="s">
        <v>6</v>
      </c>
      <c r="H7" s="42" t="s">
        <v>7</v>
      </c>
      <c r="I7" s="42" t="s">
        <v>8</v>
      </c>
      <c r="J7" s="42"/>
      <c r="K7" s="45" t="str">
        <f t="shared" ref="K7:AP7" si="2">CHOOSE(WEEKDAY(K6,1),"S","M","T","W","T","F","S")</f>
        <v>M</v>
      </c>
      <c r="L7" s="46" t="str">
        <f t="shared" si="2"/>
        <v>T</v>
      </c>
      <c r="M7" s="46" t="str">
        <f t="shared" si="2"/>
        <v>W</v>
      </c>
      <c r="N7" s="46" t="str">
        <f t="shared" si="2"/>
        <v>T</v>
      </c>
      <c r="O7" s="46" t="str">
        <f t="shared" si="2"/>
        <v>F</v>
      </c>
      <c r="P7" s="46" t="str">
        <f t="shared" si="2"/>
        <v>S</v>
      </c>
      <c r="Q7" s="47" t="str">
        <f t="shared" si="2"/>
        <v>S</v>
      </c>
      <c r="R7" s="45" t="str">
        <f t="shared" si="2"/>
        <v>M</v>
      </c>
      <c r="S7" s="46" t="str">
        <f t="shared" si="2"/>
        <v>T</v>
      </c>
      <c r="T7" s="46" t="str">
        <f t="shared" si="2"/>
        <v>W</v>
      </c>
      <c r="U7" s="46" t="str">
        <f t="shared" si="2"/>
        <v>T</v>
      </c>
      <c r="V7" s="46" t="str">
        <f t="shared" si="2"/>
        <v>F</v>
      </c>
      <c r="W7" s="46" t="str">
        <f t="shared" si="2"/>
        <v>S</v>
      </c>
      <c r="X7" s="47" t="str">
        <f t="shared" si="2"/>
        <v>S</v>
      </c>
      <c r="Y7" s="45" t="str">
        <f t="shared" si="2"/>
        <v>M</v>
      </c>
      <c r="Z7" s="46" t="str">
        <f t="shared" si="2"/>
        <v>T</v>
      </c>
      <c r="AA7" s="46" t="str">
        <f t="shared" si="2"/>
        <v>W</v>
      </c>
      <c r="AB7" s="46" t="str">
        <f t="shared" si="2"/>
        <v>T</v>
      </c>
      <c r="AC7" s="46" t="str">
        <f t="shared" si="2"/>
        <v>F</v>
      </c>
      <c r="AD7" s="46" t="str">
        <f t="shared" si="2"/>
        <v>S</v>
      </c>
      <c r="AE7" s="47" t="str">
        <f t="shared" si="2"/>
        <v>S</v>
      </c>
      <c r="AF7" s="45" t="str">
        <f t="shared" si="2"/>
        <v>M</v>
      </c>
      <c r="AG7" s="46" t="str">
        <f t="shared" si="2"/>
        <v>T</v>
      </c>
      <c r="AH7" s="46" t="str">
        <f t="shared" si="2"/>
        <v>W</v>
      </c>
      <c r="AI7" s="46" t="str">
        <f t="shared" si="2"/>
        <v>T</v>
      </c>
      <c r="AJ7" s="46" t="str">
        <f t="shared" si="2"/>
        <v>F</v>
      </c>
      <c r="AK7" s="46" t="str">
        <f t="shared" si="2"/>
        <v>S</v>
      </c>
      <c r="AL7" s="47" t="str">
        <f t="shared" si="2"/>
        <v>S</v>
      </c>
      <c r="AM7" s="45" t="str">
        <f t="shared" si="2"/>
        <v>M</v>
      </c>
      <c r="AN7" s="46" t="str">
        <f t="shared" si="2"/>
        <v>T</v>
      </c>
      <c r="AO7" s="46" t="str">
        <f t="shared" si="2"/>
        <v>W</v>
      </c>
      <c r="AP7" s="46" t="str">
        <f t="shared" si="2"/>
        <v>T</v>
      </c>
      <c r="AQ7" s="46" t="str">
        <f t="shared" ref="AQ7:BN7" si="3">CHOOSE(WEEKDAY(AQ6,1),"S","M","T","W","T","F","S")</f>
        <v>F</v>
      </c>
      <c r="AR7" s="46" t="str">
        <f t="shared" si="3"/>
        <v>S</v>
      </c>
      <c r="AS7" s="47" t="str">
        <f t="shared" si="3"/>
        <v>S</v>
      </c>
      <c r="AT7" s="45" t="str">
        <f t="shared" si="3"/>
        <v>M</v>
      </c>
      <c r="AU7" s="46" t="str">
        <f t="shared" si="3"/>
        <v>T</v>
      </c>
      <c r="AV7" s="46" t="str">
        <f t="shared" si="3"/>
        <v>W</v>
      </c>
      <c r="AW7" s="46" t="str">
        <f t="shared" si="3"/>
        <v>T</v>
      </c>
      <c r="AX7" s="46" t="str">
        <f t="shared" si="3"/>
        <v>F</v>
      </c>
      <c r="AY7" s="46" t="str">
        <f t="shared" si="3"/>
        <v>S</v>
      </c>
      <c r="AZ7" s="47" t="str">
        <f t="shared" si="3"/>
        <v>S</v>
      </c>
      <c r="BA7" s="45" t="str">
        <f t="shared" si="3"/>
        <v>M</v>
      </c>
      <c r="BB7" s="46" t="str">
        <f t="shared" si="3"/>
        <v>T</v>
      </c>
      <c r="BC7" s="46" t="str">
        <f t="shared" si="3"/>
        <v>W</v>
      </c>
      <c r="BD7" s="46" t="str">
        <f t="shared" si="3"/>
        <v>T</v>
      </c>
      <c r="BE7" s="46" t="str">
        <f t="shared" si="3"/>
        <v>F</v>
      </c>
      <c r="BF7" s="46" t="str">
        <f t="shared" si="3"/>
        <v>S</v>
      </c>
      <c r="BG7" s="47" t="str">
        <f t="shared" si="3"/>
        <v>S</v>
      </c>
      <c r="BH7" s="45" t="str">
        <f t="shared" si="3"/>
        <v>M</v>
      </c>
      <c r="BI7" s="46" t="str">
        <f t="shared" si="3"/>
        <v>T</v>
      </c>
      <c r="BJ7" s="46" t="str">
        <f t="shared" si="3"/>
        <v>W</v>
      </c>
      <c r="BK7" s="46" t="str">
        <f t="shared" si="3"/>
        <v>T</v>
      </c>
      <c r="BL7" s="46" t="str">
        <f t="shared" si="3"/>
        <v>F</v>
      </c>
      <c r="BM7" s="46" t="str">
        <f t="shared" si="3"/>
        <v>S</v>
      </c>
      <c r="BN7" s="47" t="str">
        <f t="shared" si="3"/>
        <v>S</v>
      </c>
    </row>
    <row r="8" spans="1:66" s="12" customFormat="1" ht="18" x14ac:dyDescent="0.2">
      <c r="A8" s="23" t="str">
        <f>IF(ISERROR(VALUE(SUBSTITUTE(prevWBS,".",""))),"1",IF(ISERROR(FIND("`",SUBSTITUTE(prevWBS,".","`",1))),TEXT(VALUE(prevWBS)+1,"#"),TEXT(VALUE(LEFT(prevWBS,FIND("`",SUBSTITUTE(prevWBS,".","`",1))-1))+1,"#")))</f>
        <v>1</v>
      </c>
      <c r="B8" s="24" t="s">
        <v>15</v>
      </c>
      <c r="C8" s="25"/>
      <c r="D8" s="26"/>
      <c r="E8" s="27"/>
      <c r="F8" s="40" t="str">
        <f>IF(ISBLANK(E8)," - ",IF(G8=0,E8,E8+G8-1))</f>
        <v xml:space="preserve"> - </v>
      </c>
      <c r="G8" s="28"/>
      <c r="H8" s="29"/>
      <c r="I8" s="30" t="str">
        <f t="shared" ref="I8:I23" si="4">IF(OR(F8=0,E8=0)," - ",NETWORKDAYS(E8,F8))</f>
        <v xml:space="preserve"> - </v>
      </c>
      <c r="J8" s="33"/>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row>
    <row r="9" spans="1:66" s="18" customFormat="1" ht="18" x14ac:dyDescent="0.2">
      <c r="A9" s="17" t="str">
        <f t="shared" ref="A9:A12"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49" t="s">
        <v>19</v>
      </c>
      <c r="D9" s="50"/>
      <c r="E9" s="64">
        <v>43500</v>
      </c>
      <c r="F9" s="63">
        <f>IF(ISBLANK(E9)," - ",IF(G9=0,E9,E9+G9-1))</f>
        <v>43536</v>
      </c>
      <c r="G9" s="19">
        <v>37</v>
      </c>
      <c r="H9" s="20">
        <v>0</v>
      </c>
      <c r="I9" s="21">
        <f t="shared" si="4"/>
        <v>27</v>
      </c>
      <c r="J9" s="34"/>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c r="AP9" s="66"/>
      <c r="AQ9" s="66"/>
      <c r="AR9" s="66"/>
      <c r="AS9" s="66"/>
      <c r="AT9" s="66"/>
      <c r="AU9" s="66"/>
      <c r="AV9" s="17"/>
      <c r="AW9" s="17"/>
      <c r="AX9" s="17"/>
      <c r="AY9" s="17"/>
      <c r="AZ9" s="17"/>
      <c r="BA9" s="17"/>
      <c r="BB9" s="17"/>
      <c r="BC9" s="17"/>
      <c r="BD9" s="17"/>
      <c r="BE9" s="17"/>
      <c r="BF9" s="17"/>
      <c r="BG9" s="17"/>
      <c r="BH9" s="17"/>
      <c r="BI9" s="17"/>
      <c r="BJ9" s="17"/>
      <c r="BK9" s="17"/>
      <c r="BL9" s="17"/>
      <c r="BM9" s="17"/>
      <c r="BN9" s="17"/>
    </row>
    <row r="10" spans="1:66" s="18" customFormat="1" ht="18" x14ac:dyDescent="0.2">
      <c r="A10" s="17" t="s">
        <v>18</v>
      </c>
      <c r="B10" s="49" t="s">
        <v>16</v>
      </c>
      <c r="D10" s="50"/>
      <c r="E10" s="64">
        <v>43500</v>
      </c>
      <c r="F10" s="63">
        <f t="shared" ref="F10:F23" si="6">IF(ISBLANK(E10)," - ",IF(G10=0,E10,E10+G10-1))</f>
        <v>43501</v>
      </c>
      <c r="G10" s="19">
        <v>2</v>
      </c>
      <c r="H10" s="20">
        <v>0</v>
      </c>
      <c r="I10" s="21">
        <f t="shared" si="4"/>
        <v>2</v>
      </c>
      <c r="J10" s="34"/>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row>
    <row r="11" spans="1:66" s="18" customFormat="1" ht="18" x14ac:dyDescent="0.2">
      <c r="A11" s="17" t="s">
        <v>20</v>
      </c>
      <c r="B11" s="49" t="s">
        <v>17</v>
      </c>
      <c r="D11" s="50"/>
      <c r="E11" s="64">
        <v>43502</v>
      </c>
      <c r="F11" s="63">
        <v>43511</v>
      </c>
      <c r="G11" s="19">
        <v>4</v>
      </c>
      <c r="H11" s="20">
        <v>0</v>
      </c>
      <c r="I11" s="21">
        <f t="shared" si="4"/>
        <v>8</v>
      </c>
      <c r="J11" s="34"/>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row>
    <row r="12" spans="1:66" s="18" customFormat="1" ht="18" x14ac:dyDescent="0.2">
      <c r="A12" s="17" t="str">
        <f t="shared" si="5"/>
        <v>1.2</v>
      </c>
      <c r="B12" s="49" t="s">
        <v>21</v>
      </c>
      <c r="D12" s="50"/>
      <c r="E12" s="64">
        <v>43537</v>
      </c>
      <c r="F12" s="63">
        <f t="shared" si="6"/>
        <v>43543</v>
      </c>
      <c r="G12" s="19">
        <v>7</v>
      </c>
      <c r="H12" s="20">
        <v>0</v>
      </c>
      <c r="I12" s="21">
        <f t="shared" si="4"/>
        <v>5</v>
      </c>
      <c r="J12" s="34"/>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row>
    <row r="13" spans="1:66" s="18" customFormat="1" ht="24" x14ac:dyDescent="0.2">
      <c r="A13" s="17" t="s">
        <v>22</v>
      </c>
      <c r="B13" s="49" t="s">
        <v>24</v>
      </c>
      <c r="D13" s="50"/>
      <c r="E13" s="64">
        <v>43537</v>
      </c>
      <c r="F13" s="63">
        <f t="shared" ref="F13" si="7">IF(ISBLANK(E13)," - ",IF(G13=0,E13,E13+G13-1))</f>
        <v>43538</v>
      </c>
      <c r="G13" s="19">
        <v>2</v>
      </c>
      <c r="H13" s="20">
        <v>0</v>
      </c>
      <c r="I13" s="21">
        <f t="shared" ref="I13" si="8">IF(OR(F13=0,E13=0)," - ",NETWORKDAYS(E13,F13))</f>
        <v>2</v>
      </c>
      <c r="J13" s="34"/>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row>
    <row r="14" spans="1:66" s="18" customFormat="1" ht="24" x14ac:dyDescent="0.2">
      <c r="A14" s="17" t="s">
        <v>23</v>
      </c>
      <c r="B14" s="49" t="s">
        <v>25</v>
      </c>
      <c r="D14" s="50"/>
      <c r="E14" s="64">
        <v>43538</v>
      </c>
      <c r="F14" s="63">
        <f t="shared" ref="F14" si="9">IF(ISBLANK(E14)," - ",IF(G14=0,E14,E14+G14-1))</f>
        <v>43541</v>
      </c>
      <c r="G14" s="19">
        <v>4</v>
      </c>
      <c r="H14" s="20">
        <v>0</v>
      </c>
      <c r="I14" s="21">
        <f t="shared" ref="I14" si="10">IF(OR(F14=0,E14=0)," - ",NETWORKDAYS(E14,F14))</f>
        <v>2</v>
      </c>
      <c r="J14" s="34"/>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row>
    <row r="15" spans="1:66" s="12" customFormat="1" ht="18" x14ac:dyDescent="0.2">
      <c r="A15" s="10" t="str">
        <f>IF(ISERROR(VALUE(SUBSTITUTE(prevWBS,".",""))),"1",IF(ISERROR(FIND("`",SUBSTITUTE(prevWBS,".","`",1))),TEXT(VALUE(prevWBS)+1,"#"),TEXT(VALUE(LEFT(prevWBS,FIND("`",SUBSTITUTE(prevWBS,".","`",1))-1))+1,"#")))</f>
        <v>2</v>
      </c>
      <c r="B15" s="11" t="s">
        <v>26</v>
      </c>
      <c r="D15" s="13"/>
      <c r="E15" s="65"/>
      <c r="F15" s="65" t="str">
        <f t="shared" si="6"/>
        <v xml:space="preserve"> - </v>
      </c>
      <c r="G15" s="14"/>
      <c r="H15" s="15"/>
      <c r="I15" s="16" t="str">
        <f t="shared" si="4"/>
        <v xml:space="preserve"> - </v>
      </c>
      <c r="J15" s="35"/>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c r="BM15" s="37"/>
      <c r="BN15" s="37"/>
    </row>
    <row r="16" spans="1:66" s="18" customFormat="1" ht="18" x14ac:dyDescent="0.2">
      <c r="A16" s="1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6" s="49" t="s">
        <v>27</v>
      </c>
      <c r="D16" s="50"/>
      <c r="E16" s="64">
        <v>43544</v>
      </c>
      <c r="F16" s="63">
        <f t="shared" si="6"/>
        <v>43557</v>
      </c>
      <c r="G16" s="19">
        <v>14</v>
      </c>
      <c r="H16" s="20">
        <v>0</v>
      </c>
      <c r="I16" s="21">
        <f t="shared" si="4"/>
        <v>10</v>
      </c>
      <c r="J16" s="34"/>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row>
    <row r="17" spans="1:66" s="18" customFormat="1" ht="18" x14ac:dyDescent="0.2">
      <c r="A17" s="1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7" s="49" t="s">
        <v>28</v>
      </c>
      <c r="D17" s="50"/>
      <c r="E17" s="64">
        <v>43558</v>
      </c>
      <c r="F17" s="63">
        <f t="shared" si="6"/>
        <v>43559</v>
      </c>
      <c r="G17" s="19">
        <v>2</v>
      </c>
      <c r="H17" s="20">
        <v>0</v>
      </c>
      <c r="I17" s="21">
        <f t="shared" si="4"/>
        <v>2</v>
      </c>
      <c r="J17" s="34"/>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row>
    <row r="18" spans="1:66" s="18" customFormat="1" ht="24" x14ac:dyDescent="0.2">
      <c r="A18" s="1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8" s="49" t="s">
        <v>29</v>
      </c>
      <c r="D18" s="50"/>
      <c r="E18" s="64">
        <v>43560</v>
      </c>
      <c r="F18" s="63">
        <f t="shared" si="6"/>
        <v>43560</v>
      </c>
      <c r="G18" s="19">
        <v>1</v>
      </c>
      <c r="H18" s="20">
        <v>0</v>
      </c>
      <c r="I18" s="21">
        <f t="shared" si="4"/>
        <v>1</v>
      </c>
      <c r="J18" s="34"/>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row>
    <row r="19" spans="1:66" s="12" customFormat="1" ht="18" x14ac:dyDescent="0.2">
      <c r="A19" s="10" t="str">
        <f>IF(ISERROR(VALUE(SUBSTITUTE(prevWBS,".",""))),"1",IF(ISERROR(FIND("`",SUBSTITUTE(prevWBS,".","`",1))),TEXT(VALUE(prevWBS)+1,"#"),TEXT(VALUE(LEFT(prevWBS,FIND("`",SUBSTITUTE(prevWBS,".","`",1))-1))+1,"#")))</f>
        <v>3</v>
      </c>
      <c r="B19" s="11" t="s">
        <v>1</v>
      </c>
      <c r="D19" s="13"/>
      <c r="E19" s="65"/>
      <c r="F19" s="65" t="str">
        <f t="shared" si="6"/>
        <v xml:space="preserve"> - </v>
      </c>
      <c r="G19" s="14"/>
      <c r="H19" s="15"/>
      <c r="I19" s="16" t="str">
        <f t="shared" si="4"/>
        <v xml:space="preserve"> - </v>
      </c>
      <c r="J19" s="35"/>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row>
    <row r="20" spans="1:66" s="18" customFormat="1" ht="18" x14ac:dyDescent="0.2">
      <c r="A20" s="1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0" s="49" t="s">
        <v>30</v>
      </c>
      <c r="D20" s="50"/>
      <c r="E20" s="64">
        <v>43561</v>
      </c>
      <c r="F20" s="63">
        <f t="shared" si="6"/>
        <v>43561</v>
      </c>
      <c r="G20" s="19"/>
      <c r="H20" s="20">
        <v>0</v>
      </c>
      <c r="I20" s="21">
        <f t="shared" si="4"/>
        <v>0</v>
      </c>
      <c r="J20" s="34"/>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row>
    <row r="21" spans="1:66" s="18" customFormat="1" ht="18" x14ac:dyDescent="0.2">
      <c r="A21" s="1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1" s="49" t="s">
        <v>31</v>
      </c>
      <c r="D21" s="50"/>
      <c r="E21" s="64">
        <v>43561</v>
      </c>
      <c r="F21" s="63">
        <f t="shared" si="6"/>
        <v>43561</v>
      </c>
      <c r="G21" s="19">
        <v>1</v>
      </c>
      <c r="H21" s="20">
        <v>0</v>
      </c>
      <c r="I21" s="21">
        <f t="shared" si="4"/>
        <v>0</v>
      </c>
      <c r="J21" s="34"/>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row>
    <row r="22" spans="1:66" s="18" customFormat="1" ht="18" x14ac:dyDescent="0.2">
      <c r="A22" s="1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2" s="49" t="s">
        <v>32</v>
      </c>
      <c r="D22" s="50"/>
      <c r="E22" s="64">
        <v>43560</v>
      </c>
      <c r="F22" s="63">
        <f t="shared" si="6"/>
        <v>43560</v>
      </c>
      <c r="G22" s="19">
        <v>1</v>
      </c>
      <c r="H22" s="20">
        <v>0</v>
      </c>
      <c r="I22" s="21">
        <f t="shared" si="4"/>
        <v>1</v>
      </c>
      <c r="J22" s="34"/>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row>
    <row r="23" spans="1:66" s="18" customFormat="1" ht="18" x14ac:dyDescent="0.2">
      <c r="A23" s="1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3" s="49" t="s">
        <v>33</v>
      </c>
      <c r="D23" s="50"/>
      <c r="E23" s="64">
        <v>43560</v>
      </c>
      <c r="F23" s="63">
        <f t="shared" si="6"/>
        <v>43560</v>
      </c>
      <c r="G23" s="19">
        <v>1</v>
      </c>
      <c r="H23" s="20">
        <v>0</v>
      </c>
      <c r="I23" s="21">
        <f t="shared" si="4"/>
        <v>1</v>
      </c>
      <c r="J23" s="34"/>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row>
    <row r="24" spans="1:66" s="5" customFormat="1" ht="15" x14ac:dyDescent="0.25">
      <c r="A24" s="67" t="s">
        <v>34</v>
      </c>
      <c r="B24" s="68"/>
      <c r="C24" s="68"/>
      <c r="G24" s="69">
        <f>SUM(G9,G10,G11,G12,G13,G14,G16,G17,G18,G21,G22,G23)</f>
        <v>76</v>
      </c>
      <c r="I24" s="70">
        <f>SUM(I9,I10,I11,I12,I13,I14,I16,I17,I18,I20,I21,I22,I23)</f>
        <v>61</v>
      </c>
    </row>
  </sheetData>
  <sheetProtection formatCells="0" formatColumns="0" formatRows="0" insertRows="0" deleteRows="0"/>
  <mergeCells count="20">
    <mergeCell ref="A24:C24"/>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23">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23">
    <cfRule type="expression" dxfId="2" priority="48">
      <formula>AND($E8&lt;=K$6,ROUNDDOWN(($F8-$E8+1)*$H8,0)+$E8-1&gt;=K$6)</formula>
    </cfRule>
    <cfRule type="expression" dxfId="1" priority="49">
      <formula>AND(NOT(ISBLANK($E8)),$E8&lt;=K$6,$F8&gt;=K$6)</formula>
    </cfRule>
  </conditionalFormatting>
  <conditionalFormatting sqref="K6:BN23">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pageMargins left="0.25" right="0.25" top="0.5" bottom="0.5" header="0.5" footer="0.25"/>
  <pageSetup scale="63" fitToHeight="0" orientation="landscape" r:id="rId1"/>
  <headerFooter alignWithMargins="0"/>
  <ignoredErrors>
    <ignoredError sqref="G11 G12 E15 E19 G15:H15 G19:H19 H17 H18 H20:H23" unlockedFormula="1"/>
    <ignoredError sqref="A19 A15"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H8:H23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1</vt:i4>
      </vt:variant>
      <vt:variant>
        <vt:lpstr>Benoemde bereiken</vt:lpstr>
      </vt:variant>
      <vt:variant>
        <vt:i4>3</vt:i4>
      </vt:variant>
    </vt:vector>
  </HeadingPairs>
  <TitlesOfParts>
    <vt:vector size="4" baseType="lpstr">
      <vt:lpstr>GanttChart</vt:lpstr>
      <vt:lpstr>GanttChart!Afdrukbereik</vt:lpstr>
      <vt:lpstr>GanttChart!Afdruktitels</vt:lpstr>
      <vt:lpstr>GanttChart!prevWBS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Ian</cp:lastModifiedBy>
  <cp:lastPrinted>2018-02-12T20:25:38Z</cp:lastPrinted>
  <dcterms:created xsi:type="dcterms:W3CDTF">2010-06-09T16:05:03Z</dcterms:created>
  <dcterms:modified xsi:type="dcterms:W3CDTF">2019-03-12T10:31:37Z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