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75" yWindow="1035" windowWidth="23715" windowHeight="8805" tabRatio="869" firstSheet="2" activeTab="5"/>
  </bookViews>
  <sheets>
    <sheet name="劳务分包工程内部承包协议书" sheetId="1" r:id="rId1"/>
    <sheet name="劳务分包合同（A类项目)（营改增）" sheetId="2" r:id="rId2"/>
    <sheet name="内部责任书附件二-九" sheetId="3" r:id="rId3"/>
    <sheet name="OA流程填写" sheetId="4" r:id="rId4"/>
    <sheet name="汇总版本" sheetId="5" r:id="rId5"/>
    <sheet name="劳务分包工程内部承包协议书---宏" sheetId="6" r:id="rId6"/>
    <sheet name="劳务分包合同（A类项目)（营改增）---宏" sheetId="7" r:id="rId7"/>
    <sheet name="内部责任书附件二-九---宏" sheetId="8" r:id="rId8"/>
  </sheets>
  <definedNames>
    <definedName name="_xlnm._FilterDatabase" localSheetId="4" hidden="1">汇总版本!$A$1:$D$32</definedName>
  </definedNames>
  <calcPr calcId="145621"/>
</workbook>
</file>

<file path=xl/calcChain.xml><?xml version="1.0" encoding="utf-8"?>
<calcChain xmlns="http://schemas.openxmlformats.org/spreadsheetml/2006/main">
  <c r="D18" i="5" l="1"/>
  <c r="D17" i="5"/>
  <c r="D16" i="5"/>
  <c r="C19" i="5" l="1"/>
  <c r="C12" i="4"/>
  <c r="C3" i="4"/>
  <c r="C4" i="4"/>
  <c r="C5" i="4"/>
  <c r="C6" i="4"/>
  <c r="C7" i="4"/>
  <c r="C8" i="4"/>
  <c r="C9" i="4"/>
  <c r="C10" i="4"/>
  <c r="C11" i="4"/>
  <c r="C13" i="4"/>
  <c r="C14" i="4"/>
  <c r="C15" i="4"/>
  <c r="C16" i="4"/>
  <c r="C17" i="4"/>
  <c r="C18" i="4"/>
  <c r="C19" i="4"/>
  <c r="C20" i="4"/>
  <c r="C21" i="4"/>
  <c r="C22" i="4"/>
  <c r="D6" i="4"/>
  <c r="C3" i="3" l="1"/>
  <c r="C4" i="3"/>
  <c r="C5" i="3"/>
  <c r="C6" i="3"/>
  <c r="C7" i="3"/>
  <c r="C8" i="3"/>
  <c r="C3" i="2"/>
  <c r="C4" i="2"/>
  <c r="C5" i="2"/>
  <c r="C6" i="2"/>
  <c r="C7" i="2"/>
  <c r="C8" i="2"/>
  <c r="C9" i="2"/>
  <c r="C10" i="2"/>
  <c r="C11" i="2"/>
  <c r="C14" i="1"/>
  <c r="C13" i="1"/>
  <c r="C8" i="1"/>
  <c r="C18" i="1"/>
  <c r="C17" i="1"/>
  <c r="C16" i="1"/>
  <c r="C15" i="1"/>
  <c r="C12" i="1"/>
  <c r="C11" i="1"/>
  <c r="C10" i="1"/>
  <c r="C9" i="1"/>
  <c r="C7" i="1"/>
  <c r="C6" i="1"/>
  <c r="C5" i="1"/>
  <c r="C20" i="5" l="1"/>
  <c r="D24" i="5" l="1"/>
  <c r="D3" i="4" s="1"/>
  <c r="D8" i="3"/>
  <c r="F84" i="8" s="1"/>
  <c r="H84" i="8" s="1"/>
  <c r="B84" i="8" s="1"/>
  <c r="F83" i="8"/>
  <c r="F68" i="8"/>
  <c r="D6" i="3"/>
  <c r="F54" i="8" s="1"/>
  <c r="H54" i="8" s="1"/>
  <c r="B54" i="8" s="1"/>
  <c r="F53" i="8"/>
  <c r="H53" i="8"/>
  <c r="B53" i="8" s="1"/>
  <c r="D5" i="3"/>
  <c r="F39" i="8" s="1"/>
  <c r="H39" i="8" s="1"/>
  <c r="B39" i="8" s="1"/>
  <c r="F38" i="8"/>
  <c r="D4" i="3"/>
  <c r="F24" i="8" s="1"/>
  <c r="H24" i="8" s="1"/>
  <c r="B24" i="8" s="1"/>
  <c r="F23" i="8"/>
  <c r="H23" i="8" s="1"/>
  <c r="B23" i="8" s="1"/>
  <c r="D3" i="3"/>
  <c r="F10" i="8" s="1"/>
  <c r="H10" i="8" s="1"/>
  <c r="B10" i="8" s="1"/>
  <c r="F9" i="8"/>
  <c r="H9" i="8" s="1"/>
  <c r="B9" i="8" s="1"/>
  <c r="H83" i="8"/>
  <c r="B83" i="8"/>
  <c r="H68" i="8"/>
  <c r="B68" i="8"/>
  <c r="H38" i="8"/>
  <c r="B38" i="8"/>
  <c r="F128" i="7"/>
  <c r="H128" i="7" s="1"/>
  <c r="B128" i="7" s="1"/>
  <c r="F113" i="7"/>
  <c r="F98" i="7"/>
  <c r="H98" i="7" s="1"/>
  <c r="B98" i="7" s="1"/>
  <c r="H113" i="7"/>
  <c r="B113" i="7" s="1"/>
  <c r="D6" i="2"/>
  <c r="F54" i="7" s="1"/>
  <c r="H54" i="7" s="1"/>
  <c r="B54" i="7" s="1"/>
  <c r="D7" i="2"/>
  <c r="F69" i="7" s="1"/>
  <c r="H69" i="7" s="1"/>
  <c r="B69" i="7" s="1"/>
  <c r="F83" i="7"/>
  <c r="H83" i="7" s="1"/>
  <c r="B83" i="7" s="1"/>
  <c r="F68" i="7"/>
  <c r="H68" i="7"/>
  <c r="B68" i="7" s="1"/>
  <c r="F53" i="7"/>
  <c r="H53" i="7"/>
  <c r="B53" i="7" s="1"/>
  <c r="F39" i="7"/>
  <c r="H39" i="7" s="1"/>
  <c r="B39" i="7" s="1"/>
  <c r="F38" i="7"/>
  <c r="D4" i="2"/>
  <c r="F24" i="7" s="1"/>
  <c r="H24" i="7" s="1"/>
  <c r="B24" i="7" s="1"/>
  <c r="F23" i="7"/>
  <c r="D3" i="2"/>
  <c r="F10" i="7" s="1"/>
  <c r="H10" i="7" s="1"/>
  <c r="B10" i="7" s="1"/>
  <c r="F9" i="7"/>
  <c r="H9" i="7" s="1"/>
  <c r="B9" i="7" s="1"/>
  <c r="H38" i="7"/>
  <c r="B38" i="7"/>
  <c r="H23" i="7"/>
  <c r="B23" i="7"/>
  <c r="D12" i="1"/>
  <c r="F129" i="6" s="1"/>
  <c r="H129" i="6" s="1"/>
  <c r="B129" i="6" s="1"/>
  <c r="D11" i="1"/>
  <c r="F114" i="6" s="1"/>
  <c r="H114" i="6" s="1"/>
  <c r="B114" i="6" s="1"/>
  <c r="F128" i="6"/>
  <c r="H128" i="6" s="1"/>
  <c r="B128" i="6" s="1"/>
  <c r="D18" i="1"/>
  <c r="F219" i="6" s="1"/>
  <c r="H219" i="6" s="1"/>
  <c r="B219" i="6" s="1"/>
  <c r="F218" i="6"/>
  <c r="H218" i="6" s="1"/>
  <c r="B218" i="6" s="1"/>
  <c r="D17" i="1"/>
  <c r="F204" i="6" s="1"/>
  <c r="H204" i="6" s="1"/>
  <c r="B204" i="6" s="1"/>
  <c r="F203" i="6"/>
  <c r="D16" i="1"/>
  <c r="F189" i="6" s="1"/>
  <c r="H189" i="6" s="1"/>
  <c r="B189" i="6" s="1"/>
  <c r="D4" i="1"/>
  <c r="F10" i="6" s="1"/>
  <c r="H10" i="6" s="1"/>
  <c r="B10" i="6" s="1"/>
  <c r="F188" i="6"/>
  <c r="H188" i="6" s="1"/>
  <c r="B188" i="6" s="1"/>
  <c r="D15" i="1"/>
  <c r="F174" i="6" s="1"/>
  <c r="H174" i="6" s="1"/>
  <c r="B174" i="6" s="1"/>
  <c r="F173" i="6"/>
  <c r="H173" i="6" s="1"/>
  <c r="B173" i="6" s="1"/>
  <c r="F158" i="6"/>
  <c r="H158" i="6" s="1"/>
  <c r="B158" i="6" s="1"/>
  <c r="F143" i="6"/>
  <c r="H143" i="6" s="1"/>
  <c r="B143" i="6" s="1"/>
  <c r="F113" i="6"/>
  <c r="H113" i="6" s="1"/>
  <c r="B113" i="6" s="1"/>
  <c r="D10" i="1"/>
  <c r="F99" i="6" s="1"/>
  <c r="H99" i="6" s="1"/>
  <c r="B99" i="6" s="1"/>
  <c r="F98" i="6"/>
  <c r="H98" i="6" s="1"/>
  <c r="B98" i="6" s="1"/>
  <c r="D9" i="1"/>
  <c r="F84" i="6" s="1"/>
  <c r="H84" i="6" s="1"/>
  <c r="B84" i="6" s="1"/>
  <c r="F83" i="6"/>
  <c r="H83" i="6"/>
  <c r="B83" i="6" s="1"/>
  <c r="D8" i="1"/>
  <c r="F69" i="6" s="1"/>
  <c r="H69" i="6" s="1"/>
  <c r="B69" i="6" s="1"/>
  <c r="F68" i="6"/>
  <c r="H68" i="6" s="1"/>
  <c r="B68" i="6" s="1"/>
  <c r="D7" i="1"/>
  <c r="F54" i="6" s="1"/>
  <c r="H54" i="6" s="1"/>
  <c r="B54" i="6" s="1"/>
  <c r="F53" i="6"/>
  <c r="H53" i="6" s="1"/>
  <c r="B53" i="6" s="1"/>
  <c r="D6" i="1"/>
  <c r="F39" i="6" s="1"/>
  <c r="H39" i="6" s="1"/>
  <c r="B39" i="6" s="1"/>
  <c r="F38" i="6"/>
  <c r="H38" i="6" s="1"/>
  <c r="B38" i="6" s="1"/>
  <c r="H203" i="6"/>
  <c r="B203" i="6" s="1"/>
  <c r="D5" i="1"/>
  <c r="F24" i="6" s="1"/>
  <c r="H24" i="6" s="1"/>
  <c r="B24" i="6" s="1"/>
  <c r="F23" i="6"/>
  <c r="H23" i="6" s="1"/>
  <c r="B23" i="6" s="1"/>
  <c r="D21" i="4"/>
  <c r="D19" i="4"/>
  <c r="D18" i="4"/>
  <c r="D16" i="4"/>
  <c r="D14" i="4"/>
  <c r="D15" i="4"/>
  <c r="D13" i="4"/>
  <c r="D11" i="4"/>
  <c r="D10" i="4"/>
  <c r="D9" i="4"/>
  <c r="D8" i="4"/>
  <c r="D7" i="4"/>
  <c r="D5" i="4"/>
  <c r="D4" i="4"/>
  <c r="D5" i="2"/>
  <c r="C4" i="1"/>
  <c r="F9" i="6" s="1"/>
  <c r="H9" i="6" s="1"/>
  <c r="B9" i="6" s="1"/>
  <c r="C24" i="5"/>
  <c r="C23" i="5"/>
  <c r="D19" i="5"/>
  <c r="D12" i="4" s="1"/>
  <c r="D8" i="2" l="1"/>
  <c r="F84" i="7" s="1"/>
  <c r="H84" i="7" s="1"/>
  <c r="B84" i="7" s="1"/>
  <c r="D17" i="4"/>
  <c r="D7" i="3"/>
  <c r="F69" i="8" s="1"/>
  <c r="H69" i="8" s="1"/>
  <c r="B69" i="8" s="1"/>
  <c r="D13" i="1"/>
  <c r="F144" i="6" s="1"/>
  <c r="H144" i="6" s="1"/>
  <c r="B144" i="6" s="1"/>
  <c r="D22" i="5"/>
  <c r="D11" i="2" s="1"/>
  <c r="F129" i="7" s="1"/>
  <c r="H129" i="7" s="1"/>
  <c r="B129" i="7" s="1"/>
  <c r="D10" i="2"/>
  <c r="F114" i="7" s="1"/>
  <c r="H114" i="7" s="1"/>
  <c r="B114" i="7" s="1"/>
  <c r="D20" i="5"/>
  <c r="D14" i="1" s="1"/>
  <c r="F159" i="6" s="1"/>
  <c r="H159" i="6" s="1"/>
  <c r="B159" i="6" s="1"/>
  <c r="D23" i="5"/>
  <c r="D20" i="4" s="1"/>
  <c r="D22" i="4" l="1"/>
  <c r="D9" i="2"/>
  <c r="F99" i="7" s="1"/>
  <c r="H99" i="7" s="1"/>
  <c r="B99" i="7" s="1"/>
</calcChain>
</file>

<file path=xl/sharedStrings.xml><?xml version="1.0" encoding="utf-8"?>
<sst xmlns="http://schemas.openxmlformats.org/spreadsheetml/2006/main" count="800" uniqueCount="121">
  <si>
    <t>序号</t>
    <phoneticPr fontId="1" type="noConversion"/>
  </si>
  <si>
    <t>项目名称</t>
    <phoneticPr fontId="1" type="noConversion"/>
  </si>
  <si>
    <t>原名称</t>
    <phoneticPr fontId="1" type="noConversion"/>
  </si>
  <si>
    <t>修改后项目名称</t>
    <phoneticPr fontId="1" type="noConversion"/>
  </si>
  <si>
    <t>项目地址</t>
    <phoneticPr fontId="1" type="noConversion"/>
  </si>
  <si>
    <t>名字</t>
    <phoneticPr fontId="1" type="noConversion"/>
  </si>
  <si>
    <t>电话号码</t>
    <phoneticPr fontId="1" type="noConversion"/>
  </si>
  <si>
    <t>合同额</t>
    <phoneticPr fontId="1" type="noConversion"/>
  </si>
  <si>
    <t>繁体合同额</t>
    <phoneticPr fontId="1" type="noConversion"/>
  </si>
  <si>
    <t>联系地址</t>
    <phoneticPr fontId="1" type="noConversion"/>
  </si>
  <si>
    <t>日期</t>
    <phoneticPr fontId="1" type="noConversion"/>
  </si>
  <si>
    <t>开工日期</t>
    <phoneticPr fontId="1" type="noConversion"/>
  </si>
  <si>
    <t>竣工日期</t>
    <phoneticPr fontId="1" type="noConversion"/>
  </si>
  <si>
    <t>项目经理</t>
    <phoneticPr fontId="1" type="noConversion"/>
  </si>
  <si>
    <t>施工队长</t>
    <phoneticPr fontId="1" type="noConversion"/>
  </si>
  <si>
    <t>身份证号码</t>
    <phoneticPr fontId="1" type="noConversion"/>
  </si>
  <si>
    <t>联系电话</t>
    <phoneticPr fontId="1" type="noConversion"/>
  </si>
  <si>
    <t>劳务分包工程内部承包协议书</t>
    <phoneticPr fontId="1" type="noConversion"/>
  </si>
  <si>
    <t>IF(ROUND(D13,2)=0,"零圆整",IF(D13&lt;0,"负","")&amp;IF(ABS(D13)&gt;=1,TEXT(INT(ROUND(ABS(D13),2)),"[dbnum2]")&amp;"圆","")&amp;SUBSTITUTE(SUBSTITUTE(TEXT(RIGHT(RMB(D13,2),2),"[dbnum2]0角0分;;整"),"零角",IF(D13^2&lt;1,,"零")),"零分","整"))</t>
    <phoneticPr fontId="1" type="noConversion"/>
  </si>
  <si>
    <t>内容</t>
    <phoneticPr fontId="1" type="noConversion"/>
  </si>
  <si>
    <t>工期天数</t>
    <phoneticPr fontId="1" type="noConversion"/>
  </si>
  <si>
    <t>合同额（阿拉伯数字）</t>
    <phoneticPr fontId="1" type="noConversion"/>
  </si>
  <si>
    <t>合同额（繁体字）</t>
    <phoneticPr fontId="1" type="noConversion"/>
  </si>
  <si>
    <t>增值税额</t>
    <phoneticPr fontId="1" type="noConversion"/>
  </si>
  <si>
    <t>内部责任书附件二-九（黄磊）</t>
    <phoneticPr fontId="1" type="noConversion"/>
  </si>
  <si>
    <t>OA流程填写</t>
    <phoneticPr fontId="1" type="noConversion"/>
  </si>
  <si>
    <t>合同名称</t>
  </si>
  <si>
    <t>合同名称</t>
    <phoneticPr fontId="1" type="noConversion"/>
  </si>
  <si>
    <t>甲方</t>
  </si>
  <si>
    <t>甲方</t>
    <phoneticPr fontId="1" type="noConversion"/>
  </si>
  <si>
    <t>乙方</t>
  </si>
  <si>
    <t>乙方</t>
    <phoneticPr fontId="1" type="noConversion"/>
  </si>
  <si>
    <t>深圳广田集团股份有限公司</t>
  </si>
  <si>
    <t>深圳合田建设工程劳务有限公司</t>
  </si>
  <si>
    <t>业务类型</t>
  </si>
  <si>
    <t>业务类型</t>
    <phoneticPr fontId="1" type="noConversion"/>
  </si>
  <si>
    <t>非恒大</t>
  </si>
  <si>
    <t xml:space="preserve">罗思敏 </t>
  </si>
  <si>
    <t>经办人</t>
  </si>
  <si>
    <t>经办人</t>
    <phoneticPr fontId="1" type="noConversion"/>
  </si>
  <si>
    <t>经办部门</t>
  </si>
  <si>
    <t>深圳市广田幕墙有限公司</t>
  </si>
  <si>
    <t>立项时间</t>
  </si>
  <si>
    <t>项目名称</t>
  </si>
  <si>
    <t>项目地点</t>
  </si>
  <si>
    <t>施工合同号</t>
  </si>
  <si>
    <t>总工期</t>
  </si>
  <si>
    <t>总工期</t>
    <phoneticPr fontId="1" type="noConversion"/>
  </si>
  <si>
    <t>签订时间</t>
  </si>
  <si>
    <t>项目负责人</t>
  </si>
  <si>
    <t>联系电话</t>
  </si>
  <si>
    <t>合同总价(元)</t>
  </si>
  <si>
    <t>签订地点</t>
  </si>
  <si>
    <t>广东深圳</t>
  </si>
  <si>
    <t>合同约定付款方式</t>
  </si>
  <si>
    <t>保修金(元)</t>
  </si>
  <si>
    <t>保修期限</t>
  </si>
  <si>
    <t>应退回金额(元)</t>
  </si>
  <si>
    <t>劳务分包合同（A类项目)（营改增）</t>
    <phoneticPr fontId="1" type="noConversion"/>
  </si>
  <si>
    <t>序号</t>
  </si>
  <si>
    <t>内容</t>
  </si>
  <si>
    <t>原名称</t>
  </si>
  <si>
    <t>修改后项目名称</t>
  </si>
  <si>
    <t>项目地址</t>
  </si>
  <si>
    <t>联系地址</t>
  </si>
  <si>
    <t>竣工日期</t>
  </si>
  <si>
    <t>合同额</t>
  </si>
  <si>
    <t>施工队长</t>
  </si>
  <si>
    <t>511221198209211619</t>
  </si>
  <si>
    <t>合同额（繁体字）</t>
  </si>
  <si>
    <t>增值税额</t>
  </si>
  <si>
    <t>老板身份证号码</t>
    <phoneticPr fontId="1" type="noConversion"/>
  </si>
  <si>
    <t>施工队长身份证号码</t>
    <phoneticPr fontId="1" type="noConversion"/>
  </si>
  <si>
    <t>劳务队长电话号码</t>
    <phoneticPr fontId="1" type="noConversion"/>
  </si>
  <si>
    <t>老板名字</t>
    <phoneticPr fontId="1" type="noConversion"/>
  </si>
  <si>
    <t>老板电话号码</t>
    <phoneticPr fontId="1" type="noConversion"/>
  </si>
  <si>
    <t>项目经理电话</t>
    <phoneticPr fontId="1" type="noConversion"/>
  </si>
  <si>
    <t>'</t>
  </si>
  <si>
    <t xml:space="preserve">    Selection.Find.ClearFormatting</t>
  </si>
  <si>
    <t xml:space="preserve">    Selection.Find.Replacement.ClearFormatting</t>
  </si>
  <si>
    <t xml:space="preserve">    With Selection.Find</t>
  </si>
  <si>
    <t xml:space="preserve">        .Forward = True</t>
  </si>
  <si>
    <t xml:space="preserve">        .Wrap = wdFindContinue</t>
  </si>
  <si>
    <t xml:space="preserve">        .Format = False</t>
  </si>
  <si>
    <t xml:space="preserve">        .MatchCase = False</t>
  </si>
  <si>
    <t xml:space="preserve">        .MatchWholeWord = False</t>
  </si>
  <si>
    <t xml:space="preserve">        .MatchByte = True</t>
  </si>
  <si>
    <t xml:space="preserve">        .MatchWildcards = False</t>
  </si>
  <si>
    <t xml:space="preserve">        .MatchSoundsLike = False</t>
  </si>
  <si>
    <t xml:space="preserve">        .MatchAllWordForms = False</t>
  </si>
  <si>
    <t xml:space="preserve">    End With</t>
  </si>
  <si>
    <t xml:space="preserve">    Selection.Find.Execute Replace:=wdReplaceAll</t>
  </si>
  <si>
    <t>End Sub</t>
  </si>
  <si>
    <t>Sub 宏1()</t>
  </si>
  <si>
    <t>' 宏1 宏</t>
  </si>
  <si>
    <t xml:space="preserve">        .Text </t>
    <phoneticPr fontId="1" type="noConversion"/>
  </si>
  <si>
    <t>=</t>
    <phoneticPr fontId="1" type="noConversion"/>
  </si>
  <si>
    <t>"</t>
    <phoneticPr fontId="1" type="noConversion"/>
  </si>
  <si>
    <t xml:space="preserve">        .Replacement.Text </t>
  </si>
  <si>
    <t>特别注意日期</t>
    <phoneticPr fontId="1" type="noConversion"/>
  </si>
  <si>
    <t>C128&amp;D128&amp;E128&amp;(TEXT(YEAR(F128),"0000")&amp;"年"&amp;TEXT(MONTH(F128),"00")&amp;"月"&amp;TEXT(DAY(F128),"00"&amp;"日"))&amp;G128</t>
    <phoneticPr fontId="1" type="noConversion"/>
  </si>
  <si>
    <t>详见合同附件</t>
    <phoneticPr fontId="1" type="noConversion"/>
  </si>
  <si>
    <t>违约责任</t>
    <phoneticPr fontId="1" type="noConversion"/>
  </si>
  <si>
    <t>修改后项目名称</t>
    <phoneticPr fontId="1" type="noConversion"/>
  </si>
  <si>
    <t>深九科技创业园</t>
  </si>
  <si>
    <t>涂小平</t>
  </si>
  <si>
    <t>51222219770325115X</t>
  </si>
  <si>
    <t>惠州市惠东县白花镇宝荣工业园</t>
  </si>
  <si>
    <t>深圳市福田保税区内，北侧紧邻中富公司，东侧紧邻槟榔路西侧海虹路，南侧桃花路</t>
  </si>
  <si>
    <t>王勇</t>
  </si>
  <si>
    <t>何基榜</t>
  </si>
  <si>
    <t>半年</t>
    <phoneticPr fontId="1" type="noConversion"/>
  </si>
  <si>
    <t>进度款支付（每月只支付壹次进度款）：乙方每月25日前上报当月完成工作量及应付款金额至甲方，经甲方验收审核确认后，甲方在次月25日前按审定工程量的90%（扣除乙方当期应交的各项费用）支付人工费。数期进度款累计支付达乙方人工费合同总款的90%时，停止支付进度款。</t>
  </si>
  <si>
    <t>GT-2017-MQ·G-0751</t>
  </si>
  <si>
    <t>开工日期</t>
  </si>
  <si>
    <t>珠海卓夫国贸金融中心项目幕墙工程</t>
  </si>
  <si>
    <t>珠海市香洲区同华路与迎宾北路交界处</t>
  </si>
  <si>
    <t>GT-2018-MQ·G-0979</t>
  </si>
  <si>
    <t>曾田德</t>
    <phoneticPr fontId="1" type="noConversion"/>
  </si>
  <si>
    <t>440821197111293213</t>
    <phoneticPr fontId="1" type="noConversion"/>
  </si>
  <si>
    <t>广州市番禺区石壁街大洲村韦大路自编50号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</si>
</sst>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DBNum2][$-804]General"/>
    <numFmt numFmtId="177" formatCode="0.00_ "/>
    <numFmt numFmtId="178" formatCode="yyyy&quot;年&quot;m&quot;月&quot;d&quot;日&quot;;@"/>
    <numFmt numFmtId="179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222222"/>
      <name val="Inherit"/>
      <family val="1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1" fontId="8" fillId="0" borderId="1" xfId="0" applyNumberFormat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31" fontId="4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31" fontId="3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8" fillId="0" borderId="1" xfId="0" quotePrefix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31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justify" vertical="center"/>
    </xf>
    <xf numFmtId="178" fontId="0" fillId="0" borderId="0" xfId="0" applyNumberFormat="1">
      <alignment vertical="center"/>
    </xf>
    <xf numFmtId="178" fontId="0" fillId="0" borderId="1" xfId="0" applyNumberForma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4" borderId="0" xfId="0" applyFill="1">
      <alignment vertical="center"/>
    </xf>
    <xf numFmtId="178" fontId="0" fillId="4" borderId="1" xfId="0" applyNumberFormat="1" applyFill="1" applyBorder="1" applyAlignment="1">
      <alignment vertical="center" wrapText="1"/>
    </xf>
    <xf numFmtId="178" fontId="0" fillId="5" borderId="1" xfId="0" applyNumberFormat="1" applyFill="1" applyBorder="1" applyAlignment="1">
      <alignment vertical="center" wrapText="1"/>
    </xf>
    <xf numFmtId="178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9" fontId="0" fillId="4" borderId="1" xfId="0" applyNumberForma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justify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31" fontId="16" fillId="0" borderId="1" xfId="0" applyNumberFormat="1" applyFont="1" applyFill="1" applyBorder="1" applyAlignment="1">
      <alignment horizontal="center" vertical="center" wrapText="1"/>
    </xf>
    <xf numFmtId="31" fontId="1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16" fillId="0" borderId="1" xfId="0" quotePrefix="1" applyFont="1" applyFill="1" applyBorder="1" applyAlignment="1">
      <alignment horizontal="center" vertical="center" wrapText="1"/>
    </xf>
    <xf numFmtId="177" fontId="17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8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7"/>
  <sheetViews>
    <sheetView workbookViewId="0">
      <selection activeCell="E31" sqref="E31"/>
    </sheetView>
  </sheetViews>
  <sheetFormatPr defaultRowHeight="13.5"/>
  <cols>
    <col min="1" max="1" width="5.25" style="1" bestFit="1" customWidth="1"/>
    <col min="2" max="2" width="11" bestFit="1" customWidth="1"/>
    <col min="3" max="3" width="40.5" style="1" bestFit="1" customWidth="1"/>
    <col min="4" max="4" width="42.125" bestFit="1" customWidth="1"/>
  </cols>
  <sheetData>
    <row r="1" spans="1:8" ht="14.25">
      <c r="A1" s="36" t="s">
        <v>18</v>
      </c>
      <c r="B1" s="11"/>
      <c r="C1" s="12"/>
      <c r="D1" s="11"/>
      <c r="E1" s="11"/>
      <c r="F1" s="11"/>
      <c r="G1" s="11"/>
      <c r="H1" s="11"/>
    </row>
    <row r="2" spans="1:8" ht="42.75" customHeight="1">
      <c r="A2" s="69" t="s">
        <v>17</v>
      </c>
      <c r="B2" s="69"/>
      <c r="C2" s="69"/>
      <c r="D2" s="69"/>
      <c r="E2" s="69"/>
      <c r="F2" s="69"/>
      <c r="G2" s="69"/>
      <c r="H2" s="69"/>
    </row>
    <row r="3" spans="1:8" s="7" customFormat="1">
      <c r="A3" s="35" t="s">
        <v>0</v>
      </c>
      <c r="B3" s="35" t="s">
        <v>19</v>
      </c>
      <c r="C3" s="35" t="s">
        <v>2</v>
      </c>
      <c r="D3" s="35" t="s">
        <v>3</v>
      </c>
      <c r="E3" s="35"/>
      <c r="F3" s="35"/>
      <c r="G3" s="35"/>
      <c r="H3" s="35"/>
    </row>
    <row r="4" spans="1:8" s="5" customFormat="1" ht="25.5">
      <c r="A4" s="12">
        <v>1</v>
      </c>
      <c r="B4" s="12" t="s">
        <v>1</v>
      </c>
      <c r="C4" s="13" t="str">
        <f>汇总版本!C2</f>
        <v>深九科技创业园</v>
      </c>
      <c r="D4" s="37" t="str">
        <f>汇总版本!D2</f>
        <v>珠海卓夫国贸金融中心项目幕墙工程</v>
      </c>
      <c r="E4" s="13"/>
      <c r="F4" s="13"/>
      <c r="G4" s="13"/>
      <c r="H4" s="13"/>
    </row>
    <row r="5" spans="1:8" s="5" customFormat="1" ht="25.5">
      <c r="A5" s="12">
        <v>2</v>
      </c>
      <c r="B5" s="12" t="s">
        <v>4</v>
      </c>
      <c r="C5" s="13" t="str">
        <f>汇总版本!C5</f>
        <v>深圳市福田保税区内，北侧紧邻中富公司，东侧紧邻槟榔路西侧海虹路，南侧桃花路</v>
      </c>
      <c r="D5" s="37" t="str">
        <f>汇总版本!D5</f>
        <v>珠海市香洲区同华路与迎宾北路交界处</v>
      </c>
      <c r="E5" s="13"/>
      <c r="F5" s="13"/>
      <c r="G5" s="13"/>
      <c r="H5" s="13"/>
    </row>
    <row r="6" spans="1:8" s="5" customFormat="1">
      <c r="A6" s="12">
        <v>3</v>
      </c>
      <c r="B6" s="12" t="s">
        <v>10</v>
      </c>
      <c r="C6" s="14">
        <f>汇总版本!C7</f>
        <v>43159</v>
      </c>
      <c r="D6" s="33">
        <f>汇总版本!D7</f>
        <v>43388</v>
      </c>
      <c r="E6" s="13"/>
      <c r="F6" s="13"/>
      <c r="G6" s="13"/>
      <c r="H6" s="13"/>
    </row>
    <row r="7" spans="1:8" s="5" customFormat="1">
      <c r="A7" s="12">
        <v>4</v>
      </c>
      <c r="B7" s="12" t="s">
        <v>5</v>
      </c>
      <c r="C7" s="13" t="str">
        <f>汇总版本!C12</f>
        <v>涂小平</v>
      </c>
      <c r="D7" s="34" t="str">
        <f>汇总版本!D12</f>
        <v>曾田德</v>
      </c>
      <c r="E7" s="13"/>
      <c r="F7" s="13"/>
      <c r="G7" s="13"/>
      <c r="H7" s="13"/>
    </row>
    <row r="8" spans="1:8" s="5" customFormat="1" ht="16.5">
      <c r="A8" s="12">
        <v>5</v>
      </c>
      <c r="B8" s="12" t="s">
        <v>15</v>
      </c>
      <c r="C8" s="30" t="str">
        <f>汇总版本!C14</f>
        <v>51222219770325115X</v>
      </c>
      <c r="D8" s="31" t="str">
        <f>汇总版本!D14</f>
        <v>440821197111293213</v>
      </c>
      <c r="E8" s="13"/>
      <c r="F8" s="13"/>
      <c r="G8" s="13"/>
      <c r="H8" s="13"/>
    </row>
    <row r="9" spans="1:8" s="5" customFormat="1">
      <c r="A9" s="12">
        <v>6</v>
      </c>
      <c r="B9" s="12" t="s">
        <v>9</v>
      </c>
      <c r="C9" s="13" t="str">
        <f>汇总版本!C15</f>
        <v>惠州市惠东县白花镇宝荣工业园</v>
      </c>
      <c r="D9" s="13" t="str">
        <f>汇总版本!D15</f>
        <v>广州市番禺区石壁街大洲村韦大路自编50号</v>
      </c>
      <c r="E9" s="13"/>
      <c r="F9" s="13"/>
      <c r="G9" s="13"/>
      <c r="H9" s="13"/>
    </row>
    <row r="10" spans="1:8" s="5" customFormat="1" ht="16.5">
      <c r="A10" s="12">
        <v>7</v>
      </c>
      <c r="B10" s="12" t="s">
        <v>6</v>
      </c>
      <c r="C10" s="13">
        <f>汇总版本!C13</f>
        <v>13752835678</v>
      </c>
      <c r="D10" s="31">
        <f>汇总版本!D13</f>
        <v>13535032118</v>
      </c>
      <c r="E10" s="13"/>
      <c r="F10" s="13"/>
      <c r="G10" s="13"/>
      <c r="H10" s="13"/>
    </row>
    <row r="11" spans="1:8" s="5" customFormat="1">
      <c r="A11" s="12">
        <v>8</v>
      </c>
      <c r="B11" s="12" t="s">
        <v>11</v>
      </c>
      <c r="C11" s="14">
        <f>汇总版本!C8</f>
        <v>43166</v>
      </c>
      <c r="D11" s="14">
        <f>汇总版本!D7</f>
        <v>43388</v>
      </c>
      <c r="E11" s="13"/>
      <c r="F11" s="13"/>
      <c r="G11" s="13"/>
      <c r="H11" s="13"/>
    </row>
    <row r="12" spans="1:8" s="5" customFormat="1">
      <c r="A12" s="12">
        <v>9</v>
      </c>
      <c r="B12" s="12" t="s">
        <v>12</v>
      </c>
      <c r="C12" s="14">
        <f>汇总版本!C9</f>
        <v>43250</v>
      </c>
      <c r="D12" s="14">
        <f>汇总版本!D10</f>
        <v>43707</v>
      </c>
      <c r="E12" s="13"/>
      <c r="F12" s="13"/>
      <c r="G12" s="13"/>
      <c r="H12" s="13"/>
    </row>
    <row r="13" spans="1:8" s="5" customFormat="1">
      <c r="A13" s="12">
        <v>10</v>
      </c>
      <c r="B13" s="12" t="s">
        <v>7</v>
      </c>
      <c r="C13" s="13">
        <f>汇总版本!C21</f>
        <v>3433772.33</v>
      </c>
      <c r="D13" s="13">
        <f>汇总版本!D21</f>
        <v>4794965.34</v>
      </c>
      <c r="E13" s="13"/>
      <c r="F13" s="13"/>
      <c r="G13" s="13"/>
      <c r="H13" s="13"/>
    </row>
    <row r="14" spans="1:8" s="5" customFormat="1">
      <c r="A14" s="12">
        <v>11</v>
      </c>
      <c r="B14" s="12" t="s">
        <v>8</v>
      </c>
      <c r="C14" s="13" t="str">
        <f>汇总版本!C20</f>
        <v>叁佰肆拾叁万叁仟柒佰柒拾贰圆叁角叁分</v>
      </c>
      <c r="D14" s="16" t="str">
        <f>汇总版本!D20</f>
        <v>肆佰柒拾玖万肆仟玖佰陆拾伍圆叁角肆分</v>
      </c>
      <c r="E14" s="13"/>
      <c r="F14" s="13"/>
      <c r="G14" s="13"/>
      <c r="H14" s="13"/>
    </row>
    <row r="15" spans="1:8" s="5" customFormat="1">
      <c r="A15" s="12">
        <v>12</v>
      </c>
      <c r="B15" s="12" t="s">
        <v>13</v>
      </c>
      <c r="C15" s="13" t="str">
        <f>汇总版本!C3</f>
        <v>王勇</v>
      </c>
      <c r="D15" s="13" t="str">
        <f>汇总版本!D3</f>
        <v>王勇</v>
      </c>
      <c r="E15" s="13"/>
      <c r="F15" s="13"/>
      <c r="G15" s="13"/>
      <c r="H15" s="13"/>
    </row>
    <row r="16" spans="1:8" s="5" customFormat="1">
      <c r="A16" s="12">
        <v>13</v>
      </c>
      <c r="B16" s="12" t="s">
        <v>14</v>
      </c>
      <c r="C16" s="13" t="str">
        <f>汇总版本!C16</f>
        <v>何基榜</v>
      </c>
      <c r="D16" s="13" t="str">
        <f>汇总版本!D16</f>
        <v>曾田德</v>
      </c>
      <c r="E16" s="13"/>
      <c r="F16" s="13"/>
      <c r="G16" s="13"/>
      <c r="H16" s="13"/>
    </row>
    <row r="17" spans="1:8" s="5" customFormat="1">
      <c r="A17" s="12">
        <v>14</v>
      </c>
      <c r="B17" s="17" t="s">
        <v>15</v>
      </c>
      <c r="C17" s="30" t="str">
        <f>汇总版本!C17</f>
        <v>511221198209211619</v>
      </c>
      <c r="D17" s="15" t="str">
        <f>汇总版本!D17</f>
        <v>440821197111293213</v>
      </c>
      <c r="E17" s="13"/>
      <c r="F17" s="13"/>
      <c r="G17" s="13"/>
      <c r="H17" s="13"/>
    </row>
    <row r="18" spans="1:8" s="5" customFormat="1">
      <c r="A18" s="12">
        <v>15</v>
      </c>
      <c r="B18" s="17" t="s">
        <v>16</v>
      </c>
      <c r="C18" s="13">
        <f>汇总版本!C18</f>
        <v>13178693661</v>
      </c>
      <c r="D18" s="12">
        <f>汇总版本!D18</f>
        <v>13535032118</v>
      </c>
      <c r="E18" s="13"/>
      <c r="F18" s="13"/>
      <c r="G18" s="13"/>
      <c r="H18" s="13"/>
    </row>
    <row r="25" spans="1:8">
      <c r="C25" s="7"/>
    </row>
    <row r="27" spans="1:8">
      <c r="C27" s="7"/>
    </row>
  </sheetData>
  <mergeCells count="1">
    <mergeCell ref="A2:H2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1"/>
  <sheetViews>
    <sheetView workbookViewId="0">
      <selection activeCell="C2" sqref="C1:C1048576"/>
    </sheetView>
  </sheetViews>
  <sheetFormatPr defaultRowHeight="13.5"/>
  <cols>
    <col min="1" max="1" width="5.25" style="1" bestFit="1" customWidth="1"/>
    <col min="2" max="2" width="21.375" style="1" bestFit="1" customWidth="1"/>
    <col min="3" max="3" width="37.25" style="1" customWidth="1"/>
    <col min="4" max="4" width="46" style="1" customWidth="1"/>
    <col min="5" max="16384" width="9" style="1"/>
  </cols>
  <sheetData>
    <row r="1" spans="1:4" ht="24.75" customHeight="1">
      <c r="A1" s="70" t="s">
        <v>58</v>
      </c>
      <c r="B1" s="70"/>
      <c r="C1" s="70"/>
      <c r="D1" s="70"/>
    </row>
    <row r="2" spans="1:4">
      <c r="A2" s="3" t="s">
        <v>0</v>
      </c>
      <c r="B2" s="3" t="s">
        <v>19</v>
      </c>
      <c r="C2" s="3" t="s">
        <v>2</v>
      </c>
      <c r="D2" s="3" t="s">
        <v>3</v>
      </c>
    </row>
    <row r="3" spans="1:4">
      <c r="A3" s="3">
        <v>1</v>
      </c>
      <c r="B3" s="3" t="s">
        <v>1</v>
      </c>
      <c r="C3" s="3" t="str">
        <f>汇总版本!C2</f>
        <v>深九科技创业园</v>
      </c>
      <c r="D3" s="3" t="str">
        <f>汇总版本!D2</f>
        <v>珠海卓夫国贸金融中心项目幕墙工程</v>
      </c>
    </row>
    <row r="4" spans="1:4">
      <c r="A4" s="3">
        <v>2</v>
      </c>
      <c r="B4" s="3" t="s">
        <v>4</v>
      </c>
      <c r="C4" s="3" t="str">
        <f>汇总版本!C5</f>
        <v>深圳市福田保税区内，北侧紧邻中富公司，东侧紧邻槟榔路西侧海虹路，南侧桃花路</v>
      </c>
      <c r="D4" s="3" t="str">
        <f>汇总版本!D5</f>
        <v>珠海市香洲区同华路与迎宾北路交界处</v>
      </c>
    </row>
    <row r="5" spans="1:4">
      <c r="A5" s="3">
        <v>3</v>
      </c>
      <c r="B5" s="3" t="s">
        <v>10</v>
      </c>
      <c r="C5" s="4">
        <f>汇总版本!C7</f>
        <v>43159</v>
      </c>
      <c r="D5" s="4">
        <f>汇总版本!D7</f>
        <v>43388</v>
      </c>
    </row>
    <row r="6" spans="1:4">
      <c r="A6" s="3">
        <v>4</v>
      </c>
      <c r="B6" s="3" t="s">
        <v>11</v>
      </c>
      <c r="C6" s="4">
        <f>汇总版本!C7</f>
        <v>43159</v>
      </c>
      <c r="D6" s="4">
        <f>汇总版本!D7</f>
        <v>43388</v>
      </c>
    </row>
    <row r="7" spans="1:4">
      <c r="A7" s="3">
        <v>5</v>
      </c>
      <c r="B7" s="3" t="s">
        <v>12</v>
      </c>
      <c r="C7" s="27">
        <f>汇总版本!C10</f>
        <v>43281</v>
      </c>
      <c r="D7" s="27">
        <f>汇总版本!D10</f>
        <v>43707</v>
      </c>
    </row>
    <row r="8" spans="1:4">
      <c r="A8" s="3">
        <v>6</v>
      </c>
      <c r="B8" s="6" t="s">
        <v>20</v>
      </c>
      <c r="C8" s="3">
        <f>C7-C6</f>
        <v>122</v>
      </c>
      <c r="D8" s="3">
        <f>D7-D6</f>
        <v>319</v>
      </c>
    </row>
    <row r="9" spans="1:4">
      <c r="A9" s="3">
        <v>7</v>
      </c>
      <c r="B9" s="6" t="s">
        <v>22</v>
      </c>
      <c r="C9" s="3" t="str">
        <f>汇总版本!C20</f>
        <v>叁佰肆拾叁万叁仟柒佰柒拾贰圆叁角叁分</v>
      </c>
      <c r="D9" s="3" t="str">
        <f>汇总版本!D20</f>
        <v>肆佰柒拾玖万肆仟玖佰陆拾伍圆叁角肆分</v>
      </c>
    </row>
    <row r="10" spans="1:4">
      <c r="A10" s="3">
        <v>8</v>
      </c>
      <c r="B10" s="6" t="s">
        <v>21</v>
      </c>
      <c r="C10" s="3">
        <f>汇总版本!C21</f>
        <v>3433772.33</v>
      </c>
      <c r="D10" s="3">
        <f>汇总版本!D21</f>
        <v>4794965.34</v>
      </c>
    </row>
    <row r="11" spans="1:4">
      <c r="A11" s="3">
        <v>9</v>
      </c>
      <c r="B11" s="3" t="s">
        <v>23</v>
      </c>
      <c r="C11" s="28">
        <f>汇总版本!C22</f>
        <v>103013.17</v>
      </c>
      <c r="D11" s="28">
        <f>汇总版本!D22</f>
        <v>143848.9602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"/>
  <sheetViews>
    <sheetView workbookViewId="0">
      <selection activeCell="C2" sqref="C1:C1048576"/>
    </sheetView>
  </sheetViews>
  <sheetFormatPr defaultRowHeight="13.5"/>
  <cols>
    <col min="1" max="1" width="5.25" style="8" bestFit="1" customWidth="1"/>
    <col min="2" max="2" width="11" style="8" bestFit="1" customWidth="1"/>
    <col min="3" max="3" width="38" style="8" bestFit="1" customWidth="1"/>
    <col min="4" max="4" width="42.125" style="8" bestFit="1" customWidth="1"/>
    <col min="5" max="16384" width="9" style="8"/>
  </cols>
  <sheetData>
    <row r="1" spans="1:4">
      <c r="A1" s="71" t="s">
        <v>24</v>
      </c>
      <c r="B1" s="72"/>
      <c r="C1" s="72"/>
      <c r="D1" s="73"/>
    </row>
    <row r="2" spans="1:4">
      <c r="A2" s="29" t="s">
        <v>0</v>
      </c>
      <c r="B2" s="6" t="s">
        <v>19</v>
      </c>
      <c r="C2" s="9" t="s">
        <v>2</v>
      </c>
      <c r="D2" s="9" t="s">
        <v>3</v>
      </c>
    </row>
    <row r="3" spans="1:4" s="5" customFormat="1">
      <c r="A3" s="2">
        <v>1</v>
      </c>
      <c r="B3" s="3" t="s">
        <v>1</v>
      </c>
      <c r="C3" s="2" t="str">
        <f>汇总版本!C2</f>
        <v>深九科技创业园</v>
      </c>
      <c r="D3" s="2" t="str">
        <f>汇总版本!D2</f>
        <v>珠海卓夫国贸金融中心项目幕墙工程</v>
      </c>
    </row>
    <row r="4" spans="1:4">
      <c r="A4" s="2">
        <v>2</v>
      </c>
      <c r="B4" s="6" t="s">
        <v>5</v>
      </c>
      <c r="C4" s="9" t="str">
        <f>汇总版本!C12</f>
        <v>涂小平</v>
      </c>
      <c r="D4" s="9" t="str">
        <f>汇总版本!D12</f>
        <v>曾田德</v>
      </c>
    </row>
    <row r="5" spans="1:4" ht="16.5">
      <c r="A5" s="2">
        <v>3</v>
      </c>
      <c r="B5" s="6" t="s">
        <v>15</v>
      </c>
      <c r="C5" s="10" t="str">
        <f>汇总版本!C14</f>
        <v>51222219770325115X</v>
      </c>
      <c r="D5" s="10" t="str">
        <f>汇总版本!D14</f>
        <v>440821197111293213</v>
      </c>
    </row>
    <row r="6" spans="1:4">
      <c r="A6" s="2">
        <v>4</v>
      </c>
      <c r="B6" s="6" t="s">
        <v>9</v>
      </c>
      <c r="C6" s="9" t="str">
        <f>汇总版本!C15</f>
        <v>惠州市惠东县白花镇宝荣工业园</v>
      </c>
      <c r="D6" s="9" t="str">
        <f>汇总版本!D15</f>
        <v>广州市番禺区石壁街大洲村韦大路自编50号</v>
      </c>
    </row>
    <row r="7" spans="1:4">
      <c r="A7" s="2">
        <v>5</v>
      </c>
      <c r="B7" s="6" t="s">
        <v>7</v>
      </c>
      <c r="C7" s="9">
        <f>汇总版本!C21</f>
        <v>3433772.33</v>
      </c>
      <c r="D7" s="9">
        <f>汇总版本!D21</f>
        <v>4794965.34</v>
      </c>
    </row>
    <row r="8" spans="1:4" s="1" customFormat="1">
      <c r="A8" s="2">
        <v>6</v>
      </c>
      <c r="B8" s="3" t="s">
        <v>4</v>
      </c>
      <c r="C8" s="3" t="str">
        <f>汇总版本!C5</f>
        <v>深圳市福田保税区内，北侧紧邻中富公司，东侧紧邻槟榔路西侧海虹路，南侧桃花路</v>
      </c>
      <c r="D8" s="3" t="str">
        <f>汇总版本!D5</f>
        <v>珠海市香洲区同华路与迎宾北路交界处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D3" sqref="D3"/>
    </sheetView>
  </sheetViews>
  <sheetFormatPr defaultRowHeight="13.5"/>
  <cols>
    <col min="1" max="1" width="5.25" bestFit="1" customWidth="1"/>
    <col min="2" max="2" width="11" bestFit="1" customWidth="1"/>
    <col min="3" max="3" width="53.625" bestFit="1" customWidth="1"/>
    <col min="4" max="4" width="42.125" style="1" bestFit="1" customWidth="1"/>
  </cols>
  <sheetData>
    <row r="1" spans="1:8">
      <c r="A1" s="74" t="s">
        <v>25</v>
      </c>
      <c r="B1" s="74"/>
      <c r="C1" s="74"/>
      <c r="D1" s="74"/>
      <c r="E1" s="74"/>
      <c r="F1" s="74"/>
      <c r="G1" s="74"/>
      <c r="H1" s="74"/>
    </row>
    <row r="2" spans="1:8">
      <c r="A2" s="20" t="s">
        <v>0</v>
      </c>
      <c r="B2" s="20" t="s">
        <v>19</v>
      </c>
      <c r="C2" s="20" t="s">
        <v>2</v>
      </c>
      <c r="D2" s="20" t="s">
        <v>103</v>
      </c>
      <c r="E2" s="20"/>
      <c r="F2" s="20"/>
      <c r="G2" s="20"/>
      <c r="H2" s="20"/>
    </row>
    <row r="3" spans="1:8" ht="31.5" customHeight="1">
      <c r="A3" s="20">
        <v>1</v>
      </c>
      <c r="B3" s="20" t="s">
        <v>27</v>
      </c>
      <c r="C3" s="20" t="str">
        <f>汇总版本!C24</f>
        <v>深九科技创业园劳务合同(涂小平)</v>
      </c>
      <c r="D3" s="20" t="str">
        <f>汇总版本!D24</f>
        <v>珠海卓夫国贸金融中心项目幕墙工程劳务合同(曾田德)</v>
      </c>
      <c r="E3" s="20"/>
      <c r="F3" s="20"/>
      <c r="G3" s="20"/>
      <c r="H3" s="20"/>
    </row>
    <row r="4" spans="1:8" ht="14.25" customHeight="1">
      <c r="A4" s="20"/>
      <c r="B4" s="20" t="s">
        <v>35</v>
      </c>
      <c r="C4" s="20" t="str">
        <f>汇总版本!C26</f>
        <v>非恒大</v>
      </c>
      <c r="D4" s="20" t="str">
        <f>汇总版本!D26</f>
        <v>非恒大</v>
      </c>
      <c r="E4" s="20"/>
      <c r="F4" s="20"/>
      <c r="G4" s="20"/>
      <c r="H4" s="20"/>
    </row>
    <row r="5" spans="1:8">
      <c r="A5" s="20">
        <v>2</v>
      </c>
      <c r="B5" s="20" t="s">
        <v>29</v>
      </c>
      <c r="C5" s="20" t="str">
        <f>汇总版本!C29</f>
        <v>深圳广田集团股份有限公司</v>
      </c>
      <c r="D5" s="20" t="str">
        <f>汇总版本!D29</f>
        <v>深圳广田集团股份有限公司</v>
      </c>
      <c r="E5" s="20"/>
      <c r="F5" s="20"/>
      <c r="G5" s="20"/>
      <c r="H5" s="20"/>
    </row>
    <row r="6" spans="1:8">
      <c r="A6" s="20">
        <v>3</v>
      </c>
      <c r="B6" s="20" t="s">
        <v>31</v>
      </c>
      <c r="C6" s="21" t="str">
        <f>汇总版本!C25</f>
        <v>深圳合田建设工程劳务有限公司</v>
      </c>
      <c r="D6" s="21" t="str">
        <f>汇总版本!D25</f>
        <v>深圳合田建设工程劳务有限公司</v>
      </c>
      <c r="E6" s="20"/>
      <c r="F6" s="20"/>
      <c r="G6" s="20"/>
      <c r="H6" s="20"/>
    </row>
    <row r="7" spans="1:8">
      <c r="A7" s="20">
        <v>4</v>
      </c>
      <c r="B7" s="20" t="s">
        <v>39</v>
      </c>
      <c r="C7" s="20" t="str">
        <f>汇总版本!C27</f>
        <v xml:space="preserve">罗思敏 </v>
      </c>
      <c r="D7" s="20" t="str">
        <f>汇总版本!D27</f>
        <v xml:space="preserve">罗思敏 </v>
      </c>
      <c r="E7" s="20"/>
      <c r="F7" s="20"/>
      <c r="G7" s="20"/>
      <c r="H7" s="20"/>
    </row>
    <row r="8" spans="1:8">
      <c r="A8" s="20">
        <v>5</v>
      </c>
      <c r="B8" s="22" t="s">
        <v>40</v>
      </c>
      <c r="C8" s="18" t="str">
        <f>汇总版本!C28</f>
        <v>深圳市广田幕墙有限公司</v>
      </c>
      <c r="D8" s="18" t="str">
        <f>汇总版本!D28</f>
        <v>深圳市广田幕墙有限公司</v>
      </c>
      <c r="E8" s="20"/>
      <c r="F8" s="20"/>
      <c r="G8" s="20"/>
      <c r="H8" s="20"/>
    </row>
    <row r="9" spans="1:8">
      <c r="A9" s="20">
        <v>6</v>
      </c>
      <c r="B9" s="22" t="s">
        <v>42</v>
      </c>
      <c r="C9" s="23">
        <f>汇总版本!C7</f>
        <v>43159</v>
      </c>
      <c r="D9" s="23">
        <f>汇总版本!D7</f>
        <v>43388</v>
      </c>
      <c r="E9" s="20"/>
      <c r="F9" s="20"/>
      <c r="G9" s="20"/>
      <c r="H9" s="20"/>
    </row>
    <row r="10" spans="1:8" ht="27">
      <c r="A10" s="20">
        <v>7</v>
      </c>
      <c r="B10" s="22" t="s">
        <v>43</v>
      </c>
      <c r="C10" s="24" t="str">
        <f>汇总版本!C2</f>
        <v>深九科技创业园</v>
      </c>
      <c r="D10" s="24" t="str">
        <f>汇总版本!D2</f>
        <v>珠海卓夫国贸金融中心项目幕墙工程</v>
      </c>
      <c r="E10" s="20"/>
      <c r="F10" s="20"/>
      <c r="G10" s="20"/>
      <c r="H10" s="20"/>
    </row>
    <row r="11" spans="1:8" ht="27">
      <c r="A11" s="20">
        <v>8</v>
      </c>
      <c r="B11" s="22" t="s">
        <v>44</v>
      </c>
      <c r="C11" s="20" t="str">
        <f>汇总版本!C5</f>
        <v>深圳市福田保税区内，北侧紧邻中富公司，东侧紧邻槟榔路西侧海虹路，南侧桃花路</v>
      </c>
      <c r="D11" s="20" t="str">
        <f>汇总版本!D5</f>
        <v>珠海市香洲区同华路与迎宾北路交界处</v>
      </c>
      <c r="E11" s="20"/>
      <c r="F11" s="20"/>
      <c r="G11" s="20"/>
      <c r="H11" s="20"/>
    </row>
    <row r="12" spans="1:8">
      <c r="A12" s="20">
        <v>9</v>
      </c>
      <c r="B12" s="20" t="s">
        <v>47</v>
      </c>
      <c r="C12" s="26">
        <f>汇总版本!C19</f>
        <v>122</v>
      </c>
      <c r="D12" s="26">
        <f>汇总版本!D19</f>
        <v>319</v>
      </c>
      <c r="E12" s="20"/>
      <c r="F12" s="20"/>
      <c r="G12" s="20"/>
      <c r="H12" s="20"/>
    </row>
    <row r="13" spans="1:8" ht="15">
      <c r="A13" s="20">
        <v>10</v>
      </c>
      <c r="B13" s="22" t="s">
        <v>45</v>
      </c>
      <c r="C13" s="51" t="str">
        <f>汇总版本!C6</f>
        <v>GT-2017-MQ·G-0751</v>
      </c>
      <c r="D13" s="51" t="str">
        <f>汇总版本!D6</f>
        <v>GT-2018-MQ·G-0979</v>
      </c>
      <c r="E13" s="20"/>
      <c r="F13" s="20"/>
      <c r="G13" s="20"/>
      <c r="H13" s="20"/>
    </row>
    <row r="14" spans="1:8">
      <c r="A14" s="20">
        <v>11</v>
      </c>
      <c r="B14" s="22" t="s">
        <v>48</v>
      </c>
      <c r="C14" s="23">
        <f>汇总版本!C7</f>
        <v>43159</v>
      </c>
      <c r="D14" s="23">
        <f>汇总版本!D7</f>
        <v>43388</v>
      </c>
      <c r="E14" s="20"/>
      <c r="F14" s="20"/>
      <c r="G14" s="20"/>
      <c r="H14" s="20"/>
    </row>
    <row r="15" spans="1:8">
      <c r="A15" s="20">
        <v>12</v>
      </c>
      <c r="B15" s="19" t="s">
        <v>49</v>
      </c>
      <c r="C15" s="20" t="str">
        <f>汇总版本!C3</f>
        <v>王勇</v>
      </c>
      <c r="D15" s="20" t="str">
        <f>汇总版本!D3</f>
        <v>王勇</v>
      </c>
      <c r="E15" s="20"/>
      <c r="F15" s="20"/>
      <c r="G15" s="20"/>
      <c r="H15" s="20"/>
    </row>
    <row r="16" spans="1:8">
      <c r="A16" s="20">
        <v>13</v>
      </c>
      <c r="B16" s="22" t="s">
        <v>50</v>
      </c>
      <c r="C16" s="32">
        <f>汇总版本!C4</f>
        <v>13632680605</v>
      </c>
      <c r="D16" s="32">
        <f>汇总版本!D4</f>
        <v>13632680605</v>
      </c>
      <c r="E16" s="20"/>
      <c r="F16" s="20"/>
      <c r="G16" s="20"/>
      <c r="H16" s="20"/>
    </row>
    <row r="17" spans="1:8">
      <c r="A17" s="20">
        <v>14</v>
      </c>
      <c r="B17" s="22" t="s">
        <v>51</v>
      </c>
      <c r="C17" s="20">
        <f>汇总版本!C21</f>
        <v>3433772.33</v>
      </c>
      <c r="D17" s="20">
        <f>汇总版本!D21</f>
        <v>4794965.34</v>
      </c>
      <c r="E17" s="20"/>
      <c r="F17" s="20"/>
      <c r="G17" s="20"/>
      <c r="H17" s="20"/>
    </row>
    <row r="18" spans="1:8" s="5" customFormat="1">
      <c r="A18" s="24">
        <v>16</v>
      </c>
      <c r="B18" s="22" t="s">
        <v>52</v>
      </c>
      <c r="C18" s="22" t="str">
        <f>汇总版本!C32</f>
        <v>广东深圳</v>
      </c>
      <c r="D18" s="22" t="str">
        <f>汇总版本!D32</f>
        <v>广东深圳</v>
      </c>
      <c r="E18" s="24"/>
      <c r="F18" s="24"/>
      <c r="G18" s="24"/>
      <c r="H18" s="24"/>
    </row>
    <row r="19" spans="1:8" s="5" customFormat="1" ht="60">
      <c r="A19" s="24">
        <v>17</v>
      </c>
      <c r="B19" s="22" t="s">
        <v>54</v>
      </c>
      <c r="C19" s="22" t="str">
        <f>汇总版本!C30</f>
        <v>进度款支付（每月只支付壹次进度款）：乙方每月25日前上报当月完成工作量及应付款金额至甲方，经甲方验收审核确认后，甲方在次月25日前按审定工程量的90%（扣除乙方当期应交的各项费用）支付人工费。数期进度款累计支付达乙方人工费合同总款的90%时，停止支付进度款。</v>
      </c>
      <c r="D19" s="22" t="str">
        <f>汇总版本!D30</f>
        <v>进度款支付（每月只支付壹次进度款）：乙方每月25日前上报当月完成工作量及应付款金额至甲方，经甲方验收审核确认后，甲方在次月25日前按审定工程量的90%（扣除乙方当期应交的各项费用）支付人工费。数期进度款累计支付达乙方人工费合同总款的90%时，停止支付进度款。</v>
      </c>
      <c r="E19" s="24"/>
      <c r="F19" s="24"/>
      <c r="G19" s="24"/>
      <c r="H19" s="24"/>
    </row>
    <row r="20" spans="1:8" s="5" customFormat="1">
      <c r="A20" s="24">
        <v>18</v>
      </c>
      <c r="B20" s="22" t="s">
        <v>55</v>
      </c>
      <c r="C20" s="25">
        <f>汇总版本!C23</f>
        <v>171688.6165</v>
      </c>
      <c r="D20" s="25">
        <f>汇总版本!D23</f>
        <v>239748.26699999999</v>
      </c>
      <c r="E20" s="24"/>
      <c r="F20" s="24"/>
      <c r="G20" s="24"/>
      <c r="H20" s="24"/>
    </row>
    <row r="21" spans="1:8" s="5" customFormat="1">
      <c r="A21" s="24">
        <v>19</v>
      </c>
      <c r="B21" s="22" t="s">
        <v>56</v>
      </c>
      <c r="C21" s="22" t="str">
        <f>汇总版本!C31</f>
        <v>半年</v>
      </c>
      <c r="D21" s="22" t="str">
        <f>汇总版本!D31</f>
        <v>半年</v>
      </c>
      <c r="E21" s="24"/>
      <c r="F21" s="24"/>
      <c r="G21" s="24"/>
      <c r="H21" s="24"/>
    </row>
    <row r="22" spans="1:8" s="5" customFormat="1" ht="24">
      <c r="A22" s="24">
        <v>20</v>
      </c>
      <c r="B22" s="22" t="s">
        <v>57</v>
      </c>
      <c r="C22" s="25">
        <f>汇总版本!C23</f>
        <v>171688.6165</v>
      </c>
      <c r="D22" s="25">
        <f>汇总版本!D23</f>
        <v>239748.26699999999</v>
      </c>
      <c r="E22" s="24"/>
      <c r="F22" s="24"/>
      <c r="G22" s="24"/>
      <c r="H22" s="24"/>
    </row>
    <row r="23" spans="1:8">
      <c r="A23" s="24">
        <v>21</v>
      </c>
      <c r="B23" s="50" t="s">
        <v>102</v>
      </c>
      <c r="C23" s="1" t="s">
        <v>101</v>
      </c>
      <c r="D23" s="1" t="s">
        <v>101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Normal="100" workbookViewId="0">
      <selection activeCell="D21" sqref="D21"/>
    </sheetView>
  </sheetViews>
  <sheetFormatPr defaultRowHeight="13.5"/>
  <cols>
    <col min="1" max="1" width="6.75" style="40" customWidth="1"/>
    <col min="2" max="2" width="16" style="40" customWidth="1"/>
    <col min="3" max="3" width="49.625" style="40" bestFit="1" customWidth="1"/>
    <col min="4" max="4" width="62.125" style="65" bestFit="1" customWidth="1"/>
    <col min="5" max="16384" width="9" style="40"/>
  </cols>
  <sheetData>
    <row r="1" spans="1:4">
      <c r="A1" s="54" t="s">
        <v>59</v>
      </c>
      <c r="B1" s="54" t="s">
        <v>60</v>
      </c>
      <c r="C1" s="54" t="s">
        <v>61</v>
      </c>
      <c r="D1" s="54" t="s">
        <v>62</v>
      </c>
    </row>
    <row r="2" spans="1:4" ht="18.75">
      <c r="A2" s="54">
        <v>1</v>
      </c>
      <c r="B2" s="54" t="s">
        <v>43</v>
      </c>
      <c r="C2" s="58" t="s">
        <v>104</v>
      </c>
      <c r="D2" s="52" t="s">
        <v>115</v>
      </c>
    </row>
    <row r="3" spans="1:4" ht="14.25">
      <c r="A3" s="54">
        <v>2</v>
      </c>
      <c r="B3" s="54" t="s">
        <v>49</v>
      </c>
      <c r="C3" s="56" t="s">
        <v>109</v>
      </c>
      <c r="D3" s="56" t="s">
        <v>109</v>
      </c>
    </row>
    <row r="4" spans="1:4">
      <c r="A4" s="54">
        <v>3</v>
      </c>
      <c r="B4" s="54" t="s">
        <v>76</v>
      </c>
      <c r="C4" s="54">
        <v>13632680605</v>
      </c>
      <c r="D4" s="54">
        <v>13632680605</v>
      </c>
    </row>
    <row r="5" spans="1:4" ht="28.5">
      <c r="A5" s="54">
        <v>4</v>
      </c>
      <c r="B5" s="54" t="s">
        <v>63</v>
      </c>
      <c r="C5" s="56" t="s">
        <v>108</v>
      </c>
      <c r="D5" s="52" t="s">
        <v>116</v>
      </c>
    </row>
    <row r="6" spans="1:4" s="59" customFormat="1" ht="16.5">
      <c r="A6" s="54">
        <v>5</v>
      </c>
      <c r="B6" s="54" t="s">
        <v>45</v>
      </c>
      <c r="C6" s="54" t="s">
        <v>113</v>
      </c>
      <c r="D6" s="66" t="s">
        <v>117</v>
      </c>
    </row>
    <row r="7" spans="1:4" ht="15.75">
      <c r="A7" s="54">
        <v>6</v>
      </c>
      <c r="B7" s="60" t="s">
        <v>42</v>
      </c>
      <c r="C7" s="61">
        <v>43159</v>
      </c>
      <c r="D7" s="60">
        <v>43388</v>
      </c>
    </row>
    <row r="8" spans="1:4" ht="14.25">
      <c r="A8" s="54"/>
      <c r="B8" s="57" t="s">
        <v>114</v>
      </c>
      <c r="C8" s="62">
        <v>43166</v>
      </c>
      <c r="D8" s="60">
        <v>43475</v>
      </c>
    </row>
    <row r="9" spans="1:4" ht="14.25">
      <c r="A9" s="54"/>
      <c r="B9" s="57" t="s">
        <v>65</v>
      </c>
      <c r="C9" s="62">
        <v>43250</v>
      </c>
      <c r="D9" s="60">
        <v>43707</v>
      </c>
    </row>
    <row r="10" spans="1:4" ht="15.75">
      <c r="A10" s="54">
        <v>7</v>
      </c>
      <c r="B10" s="60" t="s">
        <v>65</v>
      </c>
      <c r="C10" s="61">
        <v>43281</v>
      </c>
      <c r="D10" s="60">
        <v>43707</v>
      </c>
    </row>
    <row r="11" spans="1:4" ht="15.75">
      <c r="A11" s="54">
        <v>8</v>
      </c>
      <c r="B11" s="60" t="s">
        <v>65</v>
      </c>
      <c r="C11" s="61">
        <v>43281</v>
      </c>
      <c r="D11" s="60">
        <v>43707</v>
      </c>
    </row>
    <row r="12" spans="1:4" ht="14.25">
      <c r="A12" s="54">
        <v>9</v>
      </c>
      <c r="B12" s="53" t="s">
        <v>74</v>
      </c>
      <c r="C12" s="56" t="s">
        <v>105</v>
      </c>
      <c r="D12" s="56" t="s">
        <v>118</v>
      </c>
    </row>
    <row r="13" spans="1:4" ht="15.75">
      <c r="A13" s="54">
        <v>10</v>
      </c>
      <c r="B13" s="54" t="s">
        <v>75</v>
      </c>
      <c r="C13" s="63">
        <v>13752835678</v>
      </c>
      <c r="D13" s="63">
        <v>13535032118</v>
      </c>
    </row>
    <row r="14" spans="1:4" s="59" customFormat="1" ht="15.75">
      <c r="A14" s="54">
        <v>11</v>
      </c>
      <c r="B14" s="54" t="s">
        <v>71</v>
      </c>
      <c r="C14" s="63" t="s">
        <v>106</v>
      </c>
      <c r="D14" s="67" t="s">
        <v>119</v>
      </c>
    </row>
    <row r="15" spans="1:4" s="59" customFormat="1" ht="14.25">
      <c r="A15" s="54">
        <v>12</v>
      </c>
      <c r="B15" s="54" t="s">
        <v>64</v>
      </c>
      <c r="C15" s="56" t="s">
        <v>107</v>
      </c>
      <c r="D15" s="56" t="s">
        <v>120</v>
      </c>
    </row>
    <row r="16" spans="1:4" s="59" customFormat="1" ht="14.25">
      <c r="A16" s="54">
        <v>13</v>
      </c>
      <c r="B16" s="54" t="s">
        <v>67</v>
      </c>
      <c r="C16" s="56" t="s">
        <v>110</v>
      </c>
      <c r="D16" s="56" t="str">
        <f>D12</f>
        <v>曾田德</v>
      </c>
    </row>
    <row r="17" spans="1:4" s="59" customFormat="1" ht="27">
      <c r="A17" s="54">
        <v>14</v>
      </c>
      <c r="B17" s="54" t="s">
        <v>72</v>
      </c>
      <c r="C17" s="54" t="s">
        <v>68</v>
      </c>
      <c r="D17" s="67" t="str">
        <f>D14</f>
        <v>440821197111293213</v>
      </c>
    </row>
    <row r="18" spans="1:4" s="59" customFormat="1" ht="15.75">
      <c r="A18" s="54">
        <v>15</v>
      </c>
      <c r="B18" s="54" t="s">
        <v>73</v>
      </c>
      <c r="C18" s="56">
        <v>13178693661</v>
      </c>
      <c r="D18" s="63">
        <f>D13</f>
        <v>13535032118</v>
      </c>
    </row>
    <row r="19" spans="1:4" ht="15.75">
      <c r="A19" s="54">
        <v>16</v>
      </c>
      <c r="B19" s="54" t="s">
        <v>46</v>
      </c>
      <c r="C19" s="63">
        <f>C11-C7</f>
        <v>122</v>
      </c>
      <c r="D19" s="54">
        <f>D11-D7</f>
        <v>319</v>
      </c>
    </row>
    <row r="20" spans="1:4">
      <c r="A20" s="54">
        <v>17</v>
      </c>
      <c r="B20" s="54" t="s">
        <v>69</v>
      </c>
      <c r="C20" s="54" t="str">
        <f>IF(ROUND(C21,2)=0,"零圆整",IF(C21&lt;0,"负","")&amp;IF(ABS(C21)&gt;=1,TEXT(INT(ROUND(ABS(C21),2)),"[dbnum2]")&amp;"圆","")&amp;SUBSTITUTE(SUBSTITUTE(TEXT(RIGHT(DOLLAR(C21,2),2),"[dbnum2]0角0分;;整"),"零角",IF(C21^2&lt;1,,"零")),"零分","整"))</f>
        <v>叁佰肆拾叁万叁仟柒佰柒拾贰圆叁角叁分</v>
      </c>
      <c r="D20" s="54" t="str">
        <f>IF(ROUND(D21,2)=0,"零圆整",IF(D21&lt;0,"负","")&amp;IF(ABS(D21)&gt;=1,TEXT(INT(ROUND(ABS(D21),2)),"[dbnum2]")&amp;"圆","")&amp;SUBSTITUTE(SUBSTITUTE(TEXT(RIGHT(DOLLAR(D21,2),2),"[dbnum2]0角0分;;整"),"零角",IF(D21^2&lt;1,,"零")),"零分","整"))</f>
        <v>肆佰柒拾玖万肆仟玖佰陆拾伍圆叁角肆分</v>
      </c>
    </row>
    <row r="21" spans="1:4" ht="14.25">
      <c r="A21" s="54">
        <v>18</v>
      </c>
      <c r="B21" s="54" t="s">
        <v>66</v>
      </c>
      <c r="C21" s="56">
        <v>3433772.33</v>
      </c>
      <c r="D21" s="68">
        <v>4794965.34</v>
      </c>
    </row>
    <row r="22" spans="1:4">
      <c r="A22" s="54">
        <v>19</v>
      </c>
      <c r="B22" s="54" t="s">
        <v>70</v>
      </c>
      <c r="C22" s="64">
        <v>103013.17</v>
      </c>
      <c r="D22" s="64">
        <f>D21*0.03</f>
        <v>143848.9602</v>
      </c>
    </row>
    <row r="23" spans="1:4">
      <c r="A23" s="54">
        <v>20</v>
      </c>
      <c r="B23" s="54" t="s">
        <v>57</v>
      </c>
      <c r="C23" s="64">
        <f>C21*0.05</f>
        <v>171688.6165</v>
      </c>
      <c r="D23" s="64">
        <f>D21*0.05</f>
        <v>239748.26699999999</v>
      </c>
    </row>
    <row r="24" spans="1:4" ht="27">
      <c r="A24" s="54">
        <v>21</v>
      </c>
      <c r="B24" s="54" t="s">
        <v>26</v>
      </c>
      <c r="C24" s="54" t="str">
        <f>C2&amp;"劳务合同"&amp;"("&amp;C12&amp;")"</f>
        <v>深九科技创业园劳务合同(涂小平)</v>
      </c>
      <c r="D24" s="54" t="str">
        <f>D2&amp;"劳务合同"&amp;"("&amp;D12&amp;")"</f>
        <v>珠海卓夫国贸金融中心项目幕墙工程劳务合同(曾田德)</v>
      </c>
    </row>
    <row r="25" spans="1:4">
      <c r="A25" s="54">
        <v>22</v>
      </c>
      <c r="B25" s="54" t="s">
        <v>30</v>
      </c>
      <c r="C25" s="54" t="s">
        <v>33</v>
      </c>
      <c r="D25" s="54" t="s">
        <v>33</v>
      </c>
    </row>
    <row r="26" spans="1:4">
      <c r="A26" s="54">
        <v>23</v>
      </c>
      <c r="B26" s="54" t="s">
        <v>34</v>
      </c>
      <c r="C26" s="54" t="s">
        <v>36</v>
      </c>
      <c r="D26" s="54" t="s">
        <v>36</v>
      </c>
    </row>
    <row r="27" spans="1:4">
      <c r="A27" s="54">
        <v>24</v>
      </c>
      <c r="B27" s="54" t="s">
        <v>38</v>
      </c>
      <c r="C27" s="54" t="s">
        <v>37</v>
      </c>
      <c r="D27" s="54" t="s">
        <v>37</v>
      </c>
    </row>
    <row r="28" spans="1:4">
      <c r="A28" s="54">
        <v>25</v>
      </c>
      <c r="B28" s="54" t="s">
        <v>40</v>
      </c>
      <c r="C28" s="54" t="s">
        <v>41</v>
      </c>
      <c r="D28" s="54" t="s">
        <v>41</v>
      </c>
    </row>
    <row r="29" spans="1:4">
      <c r="A29" s="54">
        <v>26</v>
      </c>
      <c r="B29" s="54" t="s">
        <v>28</v>
      </c>
      <c r="C29" s="54" t="s">
        <v>32</v>
      </c>
      <c r="D29" s="54" t="s">
        <v>32</v>
      </c>
    </row>
    <row r="30" spans="1:4" ht="85.5">
      <c r="A30" s="54">
        <v>27</v>
      </c>
      <c r="B30" s="54" t="s">
        <v>54</v>
      </c>
      <c r="C30" s="56" t="s">
        <v>112</v>
      </c>
      <c r="D30" s="56" t="s">
        <v>112</v>
      </c>
    </row>
    <row r="31" spans="1:4">
      <c r="A31" s="54">
        <v>28</v>
      </c>
      <c r="B31" s="54" t="s">
        <v>56</v>
      </c>
      <c r="C31" s="54" t="s">
        <v>111</v>
      </c>
      <c r="D31" s="54" t="s">
        <v>111</v>
      </c>
    </row>
    <row r="32" spans="1:4">
      <c r="A32" s="54">
        <v>29</v>
      </c>
      <c r="B32" s="55" t="s">
        <v>52</v>
      </c>
      <c r="C32" s="55" t="s">
        <v>53</v>
      </c>
      <c r="D32" s="55" t="s">
        <v>53</v>
      </c>
    </row>
  </sheetData>
  <autoFilter ref="A1:D32">
    <sortState ref="A2:D53">
      <sortCondition descending="1" ref="B1:B53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31"/>
  <sheetViews>
    <sheetView tabSelected="1" zoomScale="70" zoomScaleNormal="70" workbookViewId="0">
      <pane ySplit="4" topLeftCell="A199" activePane="bottomLeft" state="frozen"/>
      <selection pane="bottomLeft" activeCell="B1" sqref="B1:B231"/>
    </sheetView>
  </sheetViews>
  <sheetFormatPr defaultRowHeight="13.5"/>
  <cols>
    <col min="2" max="2" width="54.625" style="45" customWidth="1"/>
    <col min="3" max="3" width="16.125" style="38" bestFit="1" customWidth="1"/>
    <col min="4" max="5" width="9" style="38"/>
    <col min="6" max="6" width="33.375" style="44" bestFit="1" customWidth="1"/>
    <col min="7" max="7" width="9" style="38"/>
    <col min="8" max="8" width="31.5" style="38" customWidth="1"/>
  </cols>
  <sheetData>
    <row r="1" spans="1:8">
      <c r="B1" s="43" t="s">
        <v>93</v>
      </c>
      <c r="C1" s="39"/>
      <c r="D1" s="39"/>
      <c r="E1" s="39"/>
      <c r="F1" s="42"/>
      <c r="G1" s="39"/>
      <c r="H1" s="39"/>
    </row>
    <row r="2" spans="1:8">
      <c r="B2" s="43" t="s">
        <v>77</v>
      </c>
      <c r="C2" s="39"/>
      <c r="D2" s="39"/>
      <c r="E2" s="39"/>
      <c r="F2" s="42"/>
      <c r="G2" s="39"/>
      <c r="H2" s="39"/>
    </row>
    <row r="3" spans="1:8">
      <c r="B3" s="43" t="s">
        <v>94</v>
      </c>
      <c r="C3" s="39"/>
      <c r="D3" s="39"/>
      <c r="E3" s="39"/>
      <c r="F3" s="42"/>
      <c r="G3" s="39"/>
      <c r="H3" s="39"/>
    </row>
    <row r="4" spans="1:8">
      <c r="B4" s="43" t="s">
        <v>77</v>
      </c>
      <c r="C4" s="39"/>
      <c r="D4" s="39"/>
      <c r="E4" s="39"/>
      <c r="F4" s="42"/>
      <c r="G4" s="39"/>
      <c r="H4" s="39"/>
    </row>
    <row r="5" spans="1:8">
      <c r="B5" s="43" t="s">
        <v>77</v>
      </c>
      <c r="C5" s="39"/>
      <c r="D5" s="39"/>
      <c r="E5" s="39"/>
      <c r="F5" s="42"/>
      <c r="G5" s="39"/>
      <c r="H5" s="39"/>
    </row>
    <row r="6" spans="1:8">
      <c r="A6" s="75">
        <v>1</v>
      </c>
      <c r="B6" s="43" t="s">
        <v>78</v>
      </c>
      <c r="C6" s="39"/>
      <c r="D6" s="39"/>
      <c r="E6" s="39"/>
      <c r="F6" s="42"/>
      <c r="G6" s="39"/>
      <c r="H6" s="39"/>
    </row>
    <row r="7" spans="1:8">
      <c r="A7" s="75"/>
      <c r="B7" s="43" t="s">
        <v>79</v>
      </c>
      <c r="C7" s="39"/>
      <c r="D7" s="39"/>
      <c r="E7" s="39"/>
      <c r="F7" s="42"/>
      <c r="G7" s="39"/>
      <c r="H7" s="39"/>
    </row>
    <row r="8" spans="1:8">
      <c r="A8" s="75"/>
      <c r="B8" s="43" t="s">
        <v>80</v>
      </c>
      <c r="C8" s="39"/>
      <c r="D8" s="39"/>
      <c r="E8" s="39"/>
      <c r="F8" s="42"/>
      <c r="G8" s="39"/>
      <c r="H8" s="39"/>
    </row>
    <row r="9" spans="1:8">
      <c r="A9" s="75"/>
      <c r="B9" s="43" t="str">
        <f>H9</f>
        <v xml:space="preserve">        .Text ="深九科技创业园"</v>
      </c>
      <c r="C9" s="39" t="s">
        <v>95</v>
      </c>
      <c r="D9" s="39" t="s">
        <v>96</v>
      </c>
      <c r="E9" s="39" t="s">
        <v>97</v>
      </c>
      <c r="F9" s="42" t="str">
        <f>劳务分包工程内部承包协议书!C4</f>
        <v>深九科技创业园</v>
      </c>
      <c r="G9" s="39" t="s">
        <v>97</v>
      </c>
      <c r="H9" s="39" t="str">
        <f>C9&amp;D9&amp;E9&amp;F9&amp;G9</f>
        <v xml:space="preserve">        .Text ="深九科技创业园"</v>
      </c>
    </row>
    <row r="10" spans="1:8" ht="40.5">
      <c r="A10" s="75"/>
      <c r="B10" s="43" t="str">
        <f>H10</f>
        <v xml:space="preserve">        .Replacement.Text ="珠海卓夫国贸金融中心项目幕墙工程"</v>
      </c>
      <c r="C10" s="39" t="s">
        <v>98</v>
      </c>
      <c r="D10" s="39" t="s">
        <v>96</v>
      </c>
      <c r="E10" s="39" t="s">
        <v>97</v>
      </c>
      <c r="F10" s="42" t="str">
        <f>劳务分包工程内部承包协议书!D4</f>
        <v>珠海卓夫国贸金融中心项目幕墙工程</v>
      </c>
      <c r="G10" s="39" t="s">
        <v>97</v>
      </c>
      <c r="H10" s="39" t="str">
        <f>C10&amp;D10&amp;E10&amp;F10&amp;G10</f>
        <v xml:space="preserve">        .Replacement.Text ="珠海卓夫国贸金融中心项目幕墙工程"</v>
      </c>
    </row>
    <row r="11" spans="1:8">
      <c r="A11" s="75"/>
      <c r="B11" s="43" t="s">
        <v>81</v>
      </c>
      <c r="C11" s="39"/>
      <c r="D11" s="39"/>
      <c r="E11" s="39"/>
      <c r="F11" s="42"/>
      <c r="G11" s="39"/>
      <c r="H11" s="39"/>
    </row>
    <row r="12" spans="1:8">
      <c r="A12" s="75"/>
      <c r="B12" s="43" t="s">
        <v>82</v>
      </c>
      <c r="C12" s="39"/>
      <c r="D12" s="39"/>
      <c r="E12" s="39"/>
      <c r="F12" s="42"/>
      <c r="G12" s="39"/>
      <c r="H12" s="39"/>
    </row>
    <row r="13" spans="1:8">
      <c r="A13" s="75"/>
      <c r="B13" s="43" t="s">
        <v>83</v>
      </c>
      <c r="C13" s="39"/>
      <c r="D13" s="39"/>
      <c r="E13" s="39"/>
      <c r="F13" s="42"/>
      <c r="G13" s="39"/>
      <c r="H13" s="39"/>
    </row>
    <row r="14" spans="1:8">
      <c r="A14" s="75"/>
      <c r="B14" s="43" t="s">
        <v>84</v>
      </c>
      <c r="C14" s="39"/>
      <c r="D14" s="39"/>
      <c r="E14" s="39"/>
      <c r="F14" s="42"/>
      <c r="G14" s="39"/>
      <c r="H14" s="39"/>
    </row>
    <row r="15" spans="1:8">
      <c r="A15" s="75"/>
      <c r="B15" s="43" t="s">
        <v>85</v>
      </c>
      <c r="C15" s="39"/>
      <c r="D15" s="39"/>
      <c r="E15" s="39"/>
      <c r="F15" s="42"/>
      <c r="G15" s="39"/>
      <c r="H15" s="39"/>
    </row>
    <row r="16" spans="1:8">
      <c r="A16" s="75"/>
      <c r="B16" s="43" t="s">
        <v>86</v>
      </c>
      <c r="C16" s="39"/>
      <c r="D16" s="39"/>
      <c r="E16" s="39"/>
      <c r="F16" s="42"/>
      <c r="G16" s="39"/>
      <c r="H16" s="39"/>
    </row>
    <row r="17" spans="1:8">
      <c r="A17" s="75"/>
      <c r="B17" s="43" t="s">
        <v>87</v>
      </c>
      <c r="C17" s="39"/>
      <c r="D17" s="39"/>
      <c r="E17" s="39"/>
      <c r="F17" s="42"/>
      <c r="G17" s="39"/>
      <c r="H17" s="39"/>
    </row>
    <row r="18" spans="1:8">
      <c r="A18" s="75"/>
      <c r="B18" s="43" t="s">
        <v>88</v>
      </c>
      <c r="C18" s="39"/>
      <c r="D18" s="39"/>
      <c r="E18" s="39"/>
      <c r="F18" s="42"/>
      <c r="G18" s="39"/>
      <c r="H18" s="39"/>
    </row>
    <row r="19" spans="1:8">
      <c r="A19" s="75"/>
      <c r="B19" s="43" t="s">
        <v>89</v>
      </c>
      <c r="C19" s="39"/>
      <c r="D19" s="39"/>
      <c r="E19" s="39"/>
      <c r="F19" s="42"/>
      <c r="G19" s="39"/>
      <c r="H19" s="39"/>
    </row>
    <row r="20" spans="1:8">
      <c r="A20" s="75"/>
      <c r="B20" s="43" t="s">
        <v>90</v>
      </c>
      <c r="C20" s="39"/>
      <c r="D20" s="39"/>
      <c r="E20" s="39"/>
      <c r="F20" s="42"/>
      <c r="G20" s="39"/>
      <c r="H20" s="39"/>
    </row>
    <row r="21" spans="1:8">
      <c r="A21" s="75">
        <v>2</v>
      </c>
      <c r="B21" s="43" t="s">
        <v>91</v>
      </c>
      <c r="C21" s="39"/>
      <c r="D21" s="39"/>
      <c r="E21" s="39"/>
      <c r="F21" s="42"/>
      <c r="G21" s="39"/>
      <c r="H21" s="39"/>
    </row>
    <row r="22" spans="1:8">
      <c r="A22" s="75"/>
      <c r="B22" s="43" t="s">
        <v>80</v>
      </c>
      <c r="C22" s="39"/>
      <c r="D22" s="39"/>
      <c r="E22" s="39"/>
      <c r="F22" s="42"/>
      <c r="G22" s="39"/>
      <c r="H22" s="39"/>
    </row>
    <row r="23" spans="1:8" ht="40.5">
      <c r="A23" s="75"/>
      <c r="B23" s="43" t="str">
        <f>H23</f>
        <v xml:space="preserve">        .Text ="深圳市福田保税区内，北侧紧邻中富公司，东侧紧邻槟榔路西侧海虹路，南侧桃花路"</v>
      </c>
      <c r="C23" s="39" t="s">
        <v>95</v>
      </c>
      <c r="D23" s="39" t="s">
        <v>96</v>
      </c>
      <c r="E23" s="39" t="s">
        <v>97</v>
      </c>
      <c r="F23" s="42" t="str">
        <f>劳务分包工程内部承包协议书!C5</f>
        <v>深圳市福田保税区内，北侧紧邻中富公司，东侧紧邻槟榔路西侧海虹路，南侧桃花路</v>
      </c>
      <c r="G23" s="39" t="s">
        <v>97</v>
      </c>
      <c r="H23" s="39" t="str">
        <f>C23&amp;D23&amp;E23&amp;F23&amp;G23</f>
        <v xml:space="preserve">        .Text ="深圳市福田保税区内，北侧紧邻中富公司，东侧紧邻槟榔路西侧海虹路，南侧桃花路"</v>
      </c>
    </row>
    <row r="24" spans="1:8" ht="40.5">
      <c r="A24" s="75"/>
      <c r="B24" s="43" t="str">
        <f>H24</f>
        <v xml:space="preserve">        .Replacement.Text ="珠海市香洲区同华路与迎宾北路交界处"</v>
      </c>
      <c r="C24" s="39" t="s">
        <v>98</v>
      </c>
      <c r="D24" s="39" t="s">
        <v>96</v>
      </c>
      <c r="E24" s="39" t="s">
        <v>97</v>
      </c>
      <c r="F24" s="42" t="str">
        <f>劳务分包工程内部承包协议书!D5</f>
        <v>珠海市香洲区同华路与迎宾北路交界处</v>
      </c>
      <c r="G24" s="39" t="s">
        <v>97</v>
      </c>
      <c r="H24" s="39" t="str">
        <f>C24&amp;D24&amp;E24&amp;F24&amp;G24</f>
        <v xml:space="preserve">        .Replacement.Text ="珠海市香洲区同华路与迎宾北路交界处"</v>
      </c>
    </row>
    <row r="25" spans="1:8">
      <c r="A25" s="75"/>
      <c r="B25" s="43" t="s">
        <v>81</v>
      </c>
      <c r="C25" s="39"/>
      <c r="D25" s="39"/>
      <c r="E25" s="39"/>
      <c r="F25" s="42"/>
      <c r="G25" s="39"/>
      <c r="H25" s="39"/>
    </row>
    <row r="26" spans="1:8">
      <c r="A26" s="75"/>
      <c r="B26" s="43" t="s">
        <v>82</v>
      </c>
      <c r="C26" s="39"/>
      <c r="D26" s="39"/>
      <c r="E26" s="39"/>
      <c r="F26" s="42"/>
      <c r="G26" s="39"/>
      <c r="H26" s="39"/>
    </row>
    <row r="27" spans="1:8">
      <c r="A27" s="75"/>
      <c r="B27" s="43" t="s">
        <v>83</v>
      </c>
      <c r="C27" s="39"/>
      <c r="D27" s="39"/>
      <c r="E27" s="39"/>
      <c r="F27" s="42"/>
      <c r="G27" s="39"/>
      <c r="H27" s="39"/>
    </row>
    <row r="28" spans="1:8">
      <c r="A28" s="75"/>
      <c r="B28" s="43" t="s">
        <v>84</v>
      </c>
      <c r="C28" s="39"/>
      <c r="D28" s="39"/>
      <c r="E28" s="39"/>
      <c r="F28" s="42"/>
      <c r="G28" s="39"/>
      <c r="H28" s="39"/>
    </row>
    <row r="29" spans="1:8">
      <c r="A29" s="75"/>
      <c r="B29" s="43" t="s">
        <v>85</v>
      </c>
      <c r="C29" s="39"/>
      <c r="D29" s="39"/>
      <c r="E29" s="39"/>
      <c r="F29" s="42"/>
      <c r="G29" s="39"/>
      <c r="H29" s="39"/>
    </row>
    <row r="30" spans="1:8">
      <c r="A30" s="75"/>
      <c r="B30" s="43" t="s">
        <v>86</v>
      </c>
      <c r="C30" s="39"/>
      <c r="D30" s="39"/>
      <c r="E30" s="39"/>
      <c r="F30" s="42"/>
      <c r="G30" s="39"/>
      <c r="H30" s="39"/>
    </row>
    <row r="31" spans="1:8">
      <c r="A31" s="75"/>
      <c r="B31" s="43" t="s">
        <v>87</v>
      </c>
      <c r="C31" s="39"/>
      <c r="D31" s="39"/>
      <c r="E31" s="39"/>
      <c r="F31" s="42"/>
      <c r="G31" s="39"/>
      <c r="H31" s="39"/>
    </row>
    <row r="32" spans="1:8">
      <c r="A32" s="75"/>
      <c r="B32" s="43" t="s">
        <v>88</v>
      </c>
      <c r="C32" s="39"/>
      <c r="D32" s="39"/>
      <c r="E32" s="39"/>
      <c r="F32" s="42"/>
      <c r="G32" s="39"/>
      <c r="H32" s="39"/>
    </row>
    <row r="33" spans="1:9">
      <c r="A33" s="75"/>
      <c r="B33" s="43" t="s">
        <v>89</v>
      </c>
      <c r="C33" s="39"/>
      <c r="D33" s="39"/>
      <c r="E33" s="39"/>
      <c r="F33" s="42"/>
      <c r="G33" s="39"/>
      <c r="H33" s="39"/>
    </row>
    <row r="34" spans="1:9">
      <c r="A34" s="75"/>
      <c r="B34" s="43" t="s">
        <v>90</v>
      </c>
      <c r="C34" s="39"/>
      <c r="D34" s="39"/>
      <c r="E34" s="39"/>
      <c r="F34" s="42"/>
      <c r="G34" s="39"/>
      <c r="H34" s="39"/>
    </row>
    <row r="35" spans="1:9">
      <c r="A35" s="75"/>
      <c r="B35" s="43" t="s">
        <v>91</v>
      </c>
      <c r="C35" s="39"/>
      <c r="D35" s="39"/>
      <c r="E35" s="39"/>
      <c r="F35" s="42"/>
      <c r="G35" s="39"/>
      <c r="H35" s="39"/>
    </row>
    <row r="36" spans="1:9">
      <c r="A36" s="75">
        <v>3</v>
      </c>
      <c r="B36" s="43" t="s">
        <v>91</v>
      </c>
      <c r="C36" s="39"/>
      <c r="D36" s="39"/>
      <c r="E36" s="39"/>
      <c r="F36" s="42"/>
      <c r="G36" s="39"/>
      <c r="H36" s="39"/>
    </row>
    <row r="37" spans="1:9">
      <c r="A37" s="75"/>
      <c r="B37" s="43" t="s">
        <v>80</v>
      </c>
      <c r="C37" s="39"/>
      <c r="D37" s="39"/>
      <c r="E37" s="39"/>
      <c r="F37" s="42"/>
      <c r="G37" s="39"/>
      <c r="H37" s="39"/>
    </row>
    <row r="38" spans="1:9" s="41" customFormat="1">
      <c r="A38" s="75"/>
      <c r="B38" s="42" t="str">
        <f t="shared" ref="B38:B39" si="0">H38</f>
        <v xml:space="preserve">        .Text ="2018年02月28日"</v>
      </c>
      <c r="C38" s="42" t="s">
        <v>95</v>
      </c>
      <c r="D38" s="42" t="s">
        <v>96</v>
      </c>
      <c r="E38" s="42" t="s">
        <v>97</v>
      </c>
      <c r="F38" s="42">
        <f>劳务分包工程内部承包协议书!C6</f>
        <v>43159</v>
      </c>
      <c r="G38" s="42" t="s">
        <v>97</v>
      </c>
      <c r="H38" s="42" t="str">
        <f>C38&amp;D38&amp;E38&amp;(TEXT(YEAR(F38),"0000")&amp;"年"&amp;TEXT(MONTH(F38),"00")&amp;"月"&amp;TEXT(DAY(F38),"00"&amp;"日"))&amp;G38</f>
        <v xml:space="preserve">        .Text ="2018年02月28日"</v>
      </c>
      <c r="I38" s="41" t="s">
        <v>99</v>
      </c>
    </row>
    <row r="39" spans="1:9" s="41" customFormat="1" ht="40.5">
      <c r="A39" s="75"/>
      <c r="B39" s="42" t="str">
        <f t="shared" si="0"/>
        <v xml:space="preserve">        .Replacement.Text ="2018年10月15日"</v>
      </c>
      <c r="C39" s="42" t="s">
        <v>98</v>
      </c>
      <c r="D39" s="42" t="s">
        <v>96</v>
      </c>
      <c r="E39" s="42" t="s">
        <v>97</v>
      </c>
      <c r="F39" s="42">
        <f>劳务分包工程内部承包协议书!D6</f>
        <v>43388</v>
      </c>
      <c r="G39" s="42" t="s">
        <v>97</v>
      </c>
      <c r="H39" s="42" t="str">
        <f>C39&amp;D39&amp;E39&amp;(TEXT(YEAR(F39),"0000")&amp;"年"&amp;TEXT(MONTH(F39),"00")&amp;"月"&amp;TEXT(DAY(F39),"00"&amp;"日")&amp;G39)</f>
        <v xml:space="preserve">        .Replacement.Text ="2018年10月15日"</v>
      </c>
      <c r="I39" s="41" t="s">
        <v>99</v>
      </c>
    </row>
    <row r="40" spans="1:9">
      <c r="A40" s="75"/>
      <c r="B40" s="43" t="s">
        <v>81</v>
      </c>
      <c r="C40" s="39"/>
      <c r="D40" s="39"/>
      <c r="E40" s="39"/>
      <c r="F40" s="42"/>
      <c r="G40" s="39"/>
      <c r="H40" s="39"/>
    </row>
    <row r="41" spans="1:9">
      <c r="A41" s="75"/>
      <c r="B41" s="43" t="s">
        <v>82</v>
      </c>
      <c r="C41" s="39"/>
      <c r="D41" s="39"/>
      <c r="E41" s="39"/>
      <c r="F41" s="42"/>
      <c r="G41" s="39"/>
      <c r="H41" s="39"/>
    </row>
    <row r="42" spans="1:9">
      <c r="A42" s="75"/>
      <c r="B42" s="43" t="s">
        <v>83</v>
      </c>
      <c r="C42" s="39"/>
      <c r="D42" s="39"/>
      <c r="E42" s="39"/>
      <c r="F42" s="42"/>
      <c r="G42" s="39"/>
      <c r="H42" s="39"/>
    </row>
    <row r="43" spans="1:9">
      <c r="A43" s="75"/>
      <c r="B43" s="43" t="s">
        <v>84</v>
      </c>
      <c r="C43" s="39"/>
      <c r="D43" s="39"/>
      <c r="E43" s="39"/>
      <c r="F43" s="42"/>
      <c r="G43" s="39"/>
      <c r="H43" s="39"/>
    </row>
    <row r="44" spans="1:9">
      <c r="A44" s="75"/>
      <c r="B44" s="43" t="s">
        <v>85</v>
      </c>
      <c r="C44" s="39"/>
      <c r="D44" s="39"/>
      <c r="E44" s="39"/>
      <c r="F44" s="42"/>
      <c r="G44" s="39"/>
      <c r="H44" s="39"/>
    </row>
    <row r="45" spans="1:9">
      <c r="A45" s="75"/>
      <c r="B45" s="43" t="s">
        <v>86</v>
      </c>
      <c r="C45" s="39"/>
      <c r="D45" s="39"/>
      <c r="E45" s="39"/>
      <c r="F45" s="42"/>
      <c r="G45" s="39"/>
      <c r="H45" s="39"/>
    </row>
    <row r="46" spans="1:9">
      <c r="A46" s="75"/>
      <c r="B46" s="43" t="s">
        <v>87</v>
      </c>
      <c r="C46" s="39"/>
      <c r="D46" s="39"/>
      <c r="E46" s="39"/>
      <c r="F46" s="42"/>
      <c r="G46" s="39"/>
      <c r="H46" s="39"/>
    </row>
    <row r="47" spans="1:9">
      <c r="A47" s="75"/>
      <c r="B47" s="43" t="s">
        <v>88</v>
      </c>
      <c r="C47" s="39"/>
      <c r="D47" s="39"/>
      <c r="E47" s="39"/>
      <c r="F47" s="42"/>
      <c r="G47" s="39"/>
      <c r="H47" s="39"/>
    </row>
    <row r="48" spans="1:9">
      <c r="A48" s="75"/>
      <c r="B48" s="43" t="s">
        <v>89</v>
      </c>
      <c r="C48" s="39"/>
      <c r="D48" s="39"/>
      <c r="E48" s="39"/>
      <c r="F48" s="42"/>
      <c r="G48" s="39"/>
      <c r="H48" s="39"/>
    </row>
    <row r="49" spans="1:8">
      <c r="A49" s="75"/>
      <c r="B49" s="43" t="s">
        <v>90</v>
      </c>
      <c r="C49" s="39"/>
      <c r="D49" s="39"/>
      <c r="E49" s="39"/>
      <c r="F49" s="42"/>
      <c r="G49" s="39"/>
      <c r="H49" s="39"/>
    </row>
    <row r="50" spans="1:8">
      <c r="A50" s="75"/>
      <c r="B50" s="43" t="s">
        <v>91</v>
      </c>
      <c r="C50" s="39"/>
      <c r="D50" s="39"/>
      <c r="E50" s="39"/>
      <c r="F50" s="42"/>
      <c r="G50" s="39"/>
      <c r="H50" s="39"/>
    </row>
    <row r="51" spans="1:8">
      <c r="A51" s="75">
        <v>4</v>
      </c>
      <c r="B51" s="43" t="s">
        <v>91</v>
      </c>
      <c r="C51" s="39"/>
      <c r="D51" s="39"/>
      <c r="E51" s="39"/>
      <c r="F51" s="42"/>
      <c r="G51" s="39"/>
      <c r="H51" s="39"/>
    </row>
    <row r="52" spans="1:8">
      <c r="A52" s="75"/>
      <c r="B52" s="43" t="s">
        <v>80</v>
      </c>
      <c r="C52" s="39"/>
      <c r="D52" s="39"/>
      <c r="E52" s="39"/>
      <c r="F52" s="42"/>
      <c r="G52" s="39"/>
      <c r="H52" s="39"/>
    </row>
    <row r="53" spans="1:8">
      <c r="A53" s="75"/>
      <c r="B53" s="43" t="str">
        <f t="shared" ref="B53:B54" si="1">H53</f>
        <v xml:space="preserve">        .Text ="涂小平"</v>
      </c>
      <c r="C53" s="39" t="s">
        <v>95</v>
      </c>
      <c r="D53" s="39" t="s">
        <v>96</v>
      </c>
      <c r="E53" s="39" t="s">
        <v>97</v>
      </c>
      <c r="F53" s="42" t="str">
        <f>劳务分包工程内部承包协议书!C7</f>
        <v>涂小平</v>
      </c>
      <c r="G53" s="39" t="s">
        <v>97</v>
      </c>
      <c r="H53" s="39" t="str">
        <f t="shared" ref="H53:H54" si="2">C53&amp;D53&amp;E53&amp;F53&amp;G53</f>
        <v xml:space="preserve">        .Text ="涂小平"</v>
      </c>
    </row>
    <row r="54" spans="1:8" ht="40.5">
      <c r="A54" s="75"/>
      <c r="B54" s="43" t="str">
        <f t="shared" si="1"/>
        <v xml:space="preserve">        .Replacement.Text ="曾田德"</v>
      </c>
      <c r="C54" s="39" t="s">
        <v>98</v>
      </c>
      <c r="D54" s="39" t="s">
        <v>96</v>
      </c>
      <c r="E54" s="39" t="s">
        <v>97</v>
      </c>
      <c r="F54" s="42" t="str">
        <f>劳务分包工程内部承包协议书!D7</f>
        <v>曾田德</v>
      </c>
      <c r="G54" s="39" t="s">
        <v>97</v>
      </c>
      <c r="H54" s="39" t="str">
        <f t="shared" si="2"/>
        <v xml:space="preserve">        .Replacement.Text ="曾田德"</v>
      </c>
    </row>
    <row r="55" spans="1:8">
      <c r="A55" s="75"/>
      <c r="B55" s="43" t="s">
        <v>81</v>
      </c>
      <c r="C55" s="39"/>
      <c r="D55" s="39"/>
      <c r="E55" s="39"/>
      <c r="F55" s="42"/>
      <c r="G55" s="39"/>
      <c r="H55" s="39"/>
    </row>
    <row r="56" spans="1:8">
      <c r="A56" s="75"/>
      <c r="B56" s="43" t="s">
        <v>82</v>
      </c>
      <c r="C56" s="39"/>
      <c r="D56" s="39"/>
      <c r="E56" s="39"/>
      <c r="F56" s="42"/>
      <c r="G56" s="39"/>
      <c r="H56" s="39"/>
    </row>
    <row r="57" spans="1:8">
      <c r="A57" s="75"/>
      <c r="B57" s="43" t="s">
        <v>83</v>
      </c>
      <c r="C57" s="39"/>
      <c r="D57" s="39"/>
      <c r="E57" s="39"/>
      <c r="F57" s="42"/>
      <c r="G57" s="39"/>
      <c r="H57" s="39"/>
    </row>
    <row r="58" spans="1:8">
      <c r="A58" s="75"/>
      <c r="B58" s="43" t="s">
        <v>84</v>
      </c>
      <c r="C58" s="39"/>
      <c r="D58" s="39"/>
      <c r="E58" s="39"/>
      <c r="F58" s="42"/>
      <c r="G58" s="39"/>
      <c r="H58" s="39"/>
    </row>
    <row r="59" spans="1:8">
      <c r="A59" s="75"/>
      <c r="B59" s="43" t="s">
        <v>85</v>
      </c>
      <c r="C59" s="39"/>
      <c r="D59" s="39"/>
      <c r="E59" s="39"/>
      <c r="F59" s="42"/>
      <c r="G59" s="39"/>
      <c r="H59" s="39"/>
    </row>
    <row r="60" spans="1:8">
      <c r="A60" s="75"/>
      <c r="B60" s="43" t="s">
        <v>86</v>
      </c>
      <c r="C60" s="39"/>
      <c r="D60" s="39"/>
      <c r="E60" s="39"/>
      <c r="F60" s="42"/>
      <c r="G60" s="39"/>
      <c r="H60" s="39"/>
    </row>
    <row r="61" spans="1:8">
      <c r="A61" s="75"/>
      <c r="B61" s="43" t="s">
        <v>87</v>
      </c>
      <c r="C61" s="39"/>
      <c r="D61" s="39"/>
      <c r="E61" s="39"/>
      <c r="F61" s="42"/>
      <c r="G61" s="39"/>
      <c r="H61" s="39"/>
    </row>
    <row r="62" spans="1:8">
      <c r="A62" s="75"/>
      <c r="B62" s="43" t="s">
        <v>88</v>
      </c>
      <c r="C62" s="39"/>
      <c r="D62" s="39"/>
      <c r="E62" s="39"/>
      <c r="F62" s="42"/>
      <c r="G62" s="39"/>
      <c r="H62" s="39"/>
    </row>
    <row r="63" spans="1:8">
      <c r="A63" s="75"/>
      <c r="B63" s="43" t="s">
        <v>89</v>
      </c>
      <c r="C63" s="39"/>
      <c r="D63" s="39"/>
      <c r="E63" s="39"/>
      <c r="F63" s="42"/>
      <c r="G63" s="39"/>
      <c r="H63" s="39"/>
    </row>
    <row r="64" spans="1:8">
      <c r="A64" s="75"/>
      <c r="B64" s="43" t="s">
        <v>90</v>
      </c>
      <c r="C64" s="39"/>
      <c r="D64" s="39"/>
      <c r="E64" s="39"/>
      <c r="F64" s="42"/>
      <c r="G64" s="39"/>
      <c r="H64" s="39"/>
    </row>
    <row r="65" spans="1:8">
      <c r="A65" s="75"/>
      <c r="B65" s="43" t="s">
        <v>91</v>
      </c>
      <c r="C65" s="39"/>
      <c r="D65" s="39"/>
      <c r="E65" s="39"/>
      <c r="F65" s="42"/>
      <c r="G65" s="39"/>
      <c r="H65" s="39"/>
    </row>
    <row r="66" spans="1:8">
      <c r="A66" s="75">
        <v>5</v>
      </c>
      <c r="B66" s="43" t="s">
        <v>91</v>
      </c>
      <c r="C66" s="39"/>
      <c r="D66" s="39"/>
      <c r="E66" s="39"/>
      <c r="F66" s="42"/>
      <c r="G66" s="39"/>
      <c r="H66" s="39"/>
    </row>
    <row r="67" spans="1:8">
      <c r="A67" s="75"/>
      <c r="B67" s="43" t="s">
        <v>80</v>
      </c>
      <c r="C67" s="39"/>
      <c r="D67" s="39"/>
      <c r="E67" s="39"/>
      <c r="F67" s="42"/>
      <c r="G67" s="39"/>
      <c r="H67" s="39"/>
    </row>
    <row r="68" spans="1:8" ht="27">
      <c r="A68" s="75"/>
      <c r="B68" s="43" t="str">
        <f t="shared" ref="B68:B69" si="3">H68</f>
        <v xml:space="preserve">        .Text ="51222219770325115X"</v>
      </c>
      <c r="C68" s="39" t="s">
        <v>95</v>
      </c>
      <c r="D68" s="39" t="s">
        <v>96</v>
      </c>
      <c r="E68" s="39" t="s">
        <v>97</v>
      </c>
      <c r="F68" s="42" t="str">
        <f>劳务分包工程内部承包协议书!C8</f>
        <v>51222219770325115X</v>
      </c>
      <c r="G68" s="39" t="s">
        <v>97</v>
      </c>
      <c r="H68" s="39" t="str">
        <f t="shared" ref="H68:H69" si="4">C68&amp;D68&amp;E68&amp;F68&amp;G68</f>
        <v xml:space="preserve">        .Text ="51222219770325115X"</v>
      </c>
    </row>
    <row r="69" spans="1:8" ht="40.5">
      <c r="A69" s="75"/>
      <c r="B69" s="43" t="str">
        <f t="shared" si="3"/>
        <v xml:space="preserve">        .Replacement.Text ="440821197111293213"</v>
      </c>
      <c r="C69" s="39" t="s">
        <v>98</v>
      </c>
      <c r="D69" s="39" t="s">
        <v>96</v>
      </c>
      <c r="E69" s="39" t="s">
        <v>97</v>
      </c>
      <c r="F69" s="42" t="str">
        <f>劳务分包工程内部承包协议书!D8</f>
        <v>440821197111293213</v>
      </c>
      <c r="G69" s="39" t="s">
        <v>97</v>
      </c>
      <c r="H69" s="39" t="str">
        <f t="shared" si="4"/>
        <v xml:space="preserve">        .Replacement.Text ="440821197111293213"</v>
      </c>
    </row>
    <row r="70" spans="1:8">
      <c r="A70" s="75"/>
      <c r="B70" s="43" t="s">
        <v>81</v>
      </c>
      <c r="C70" s="39"/>
      <c r="D70" s="39"/>
      <c r="E70" s="39"/>
      <c r="F70" s="42"/>
      <c r="G70" s="39"/>
      <c r="H70" s="39"/>
    </row>
    <row r="71" spans="1:8">
      <c r="A71" s="75"/>
      <c r="B71" s="43" t="s">
        <v>82</v>
      </c>
      <c r="C71" s="39"/>
      <c r="D71" s="39"/>
      <c r="E71" s="39"/>
      <c r="F71" s="42"/>
      <c r="G71" s="39"/>
      <c r="H71" s="39"/>
    </row>
    <row r="72" spans="1:8">
      <c r="A72" s="75"/>
      <c r="B72" s="43" t="s">
        <v>83</v>
      </c>
      <c r="C72" s="39"/>
      <c r="D72" s="39"/>
      <c r="E72" s="39"/>
      <c r="F72" s="42"/>
      <c r="G72" s="39"/>
      <c r="H72" s="39"/>
    </row>
    <row r="73" spans="1:8">
      <c r="A73" s="75"/>
      <c r="B73" s="43" t="s">
        <v>84</v>
      </c>
      <c r="C73" s="39"/>
      <c r="D73" s="39"/>
      <c r="E73" s="39"/>
      <c r="F73" s="42"/>
      <c r="G73" s="39"/>
      <c r="H73" s="39"/>
    </row>
    <row r="74" spans="1:8">
      <c r="A74" s="75"/>
      <c r="B74" s="43" t="s">
        <v>85</v>
      </c>
      <c r="C74" s="39"/>
      <c r="D74" s="39"/>
      <c r="E74" s="39"/>
      <c r="F74" s="42"/>
      <c r="G74" s="39"/>
      <c r="H74" s="39"/>
    </row>
    <row r="75" spans="1:8">
      <c r="A75" s="75"/>
      <c r="B75" s="43" t="s">
        <v>86</v>
      </c>
      <c r="C75" s="39"/>
      <c r="D75" s="39"/>
      <c r="E75" s="39"/>
      <c r="F75" s="42"/>
      <c r="G75" s="39"/>
      <c r="H75" s="39"/>
    </row>
    <row r="76" spans="1:8">
      <c r="A76" s="75"/>
      <c r="B76" s="43" t="s">
        <v>87</v>
      </c>
      <c r="C76" s="39"/>
      <c r="D76" s="39"/>
      <c r="E76" s="39"/>
      <c r="F76" s="42"/>
      <c r="G76" s="39"/>
      <c r="H76" s="39"/>
    </row>
    <row r="77" spans="1:8">
      <c r="A77" s="75"/>
      <c r="B77" s="43" t="s">
        <v>88</v>
      </c>
      <c r="C77" s="39"/>
      <c r="D77" s="39"/>
      <c r="E77" s="39"/>
      <c r="F77" s="42"/>
      <c r="G77" s="39"/>
      <c r="H77" s="39"/>
    </row>
    <row r="78" spans="1:8">
      <c r="A78" s="75"/>
      <c r="B78" s="43" t="s">
        <v>89</v>
      </c>
      <c r="C78" s="39"/>
      <c r="D78" s="39"/>
      <c r="E78" s="39"/>
      <c r="F78" s="42"/>
      <c r="G78" s="39"/>
      <c r="H78" s="39"/>
    </row>
    <row r="79" spans="1:8">
      <c r="A79" s="75"/>
      <c r="B79" s="43" t="s">
        <v>90</v>
      </c>
      <c r="C79" s="39"/>
      <c r="D79" s="39"/>
      <c r="E79" s="39"/>
      <c r="F79" s="42"/>
      <c r="G79" s="39"/>
      <c r="H79" s="39"/>
    </row>
    <row r="80" spans="1:8">
      <c r="A80" s="75"/>
      <c r="B80" s="43" t="s">
        <v>91</v>
      </c>
      <c r="C80" s="39"/>
      <c r="D80" s="39"/>
      <c r="E80" s="39"/>
      <c r="F80" s="42"/>
      <c r="G80" s="39"/>
      <c r="H80" s="39"/>
    </row>
    <row r="81" spans="1:8">
      <c r="A81" s="75">
        <v>6</v>
      </c>
      <c r="B81" s="43" t="s">
        <v>91</v>
      </c>
      <c r="C81" s="39"/>
      <c r="D81" s="39"/>
      <c r="E81" s="39"/>
      <c r="F81" s="42"/>
      <c r="G81" s="39"/>
      <c r="H81" s="39"/>
    </row>
    <row r="82" spans="1:8">
      <c r="A82" s="75"/>
      <c r="B82" s="43" t="s">
        <v>80</v>
      </c>
      <c r="C82" s="39"/>
      <c r="D82" s="39"/>
      <c r="E82" s="39"/>
      <c r="F82" s="42"/>
      <c r="G82" s="39"/>
      <c r="H82" s="39"/>
    </row>
    <row r="83" spans="1:8" ht="27">
      <c r="A83" s="75"/>
      <c r="B83" s="43" t="str">
        <f t="shared" ref="B83:B84" si="5">H83</f>
        <v xml:space="preserve">        .Text ="惠州市惠东县白花镇宝荣工业园"</v>
      </c>
      <c r="C83" s="39" t="s">
        <v>95</v>
      </c>
      <c r="D83" s="39" t="s">
        <v>96</v>
      </c>
      <c r="E83" s="39" t="s">
        <v>97</v>
      </c>
      <c r="F83" s="42" t="str">
        <f>劳务分包工程内部承包协议书!C9</f>
        <v>惠州市惠东县白花镇宝荣工业园</v>
      </c>
      <c r="G83" s="39" t="s">
        <v>97</v>
      </c>
      <c r="H83" s="39" t="str">
        <f t="shared" ref="H83:H84" si="6">C83&amp;D83&amp;E83&amp;F83&amp;G83</f>
        <v xml:space="preserve">        .Text ="惠州市惠东县白花镇宝荣工业园"</v>
      </c>
    </row>
    <row r="84" spans="1:8" ht="40.5">
      <c r="A84" s="75"/>
      <c r="B84" s="43" t="str">
        <f t="shared" si="5"/>
        <v xml:space="preserve">        .Replacement.Text ="广州市番禺区石壁街大洲村韦大路自编50号"</v>
      </c>
      <c r="C84" s="39" t="s">
        <v>98</v>
      </c>
      <c r="D84" s="39" t="s">
        <v>96</v>
      </c>
      <c r="E84" s="39" t="s">
        <v>97</v>
      </c>
      <c r="F84" s="42" t="str">
        <f>劳务分包工程内部承包协议书!D9</f>
        <v>广州市番禺区石壁街大洲村韦大路自编50号</v>
      </c>
      <c r="G84" s="39" t="s">
        <v>97</v>
      </c>
      <c r="H84" s="39" t="str">
        <f t="shared" si="6"/>
        <v xml:space="preserve">        .Replacement.Text ="广州市番禺区石壁街大洲村韦大路自编50号"</v>
      </c>
    </row>
    <row r="85" spans="1:8">
      <c r="A85" s="75"/>
      <c r="B85" s="43" t="s">
        <v>81</v>
      </c>
      <c r="C85" s="39"/>
      <c r="D85" s="39"/>
      <c r="E85" s="39"/>
      <c r="F85" s="42"/>
      <c r="G85" s="39"/>
      <c r="H85" s="39"/>
    </row>
    <row r="86" spans="1:8">
      <c r="A86" s="75"/>
      <c r="B86" s="43" t="s">
        <v>82</v>
      </c>
      <c r="C86" s="39"/>
      <c r="D86" s="39"/>
      <c r="E86" s="39"/>
      <c r="F86" s="42"/>
      <c r="G86" s="39"/>
      <c r="H86" s="39"/>
    </row>
    <row r="87" spans="1:8">
      <c r="A87" s="75"/>
      <c r="B87" s="43" t="s">
        <v>83</v>
      </c>
      <c r="C87" s="39"/>
      <c r="D87" s="39"/>
      <c r="E87" s="39"/>
      <c r="F87" s="42"/>
      <c r="G87" s="39"/>
      <c r="H87" s="39"/>
    </row>
    <row r="88" spans="1:8">
      <c r="A88" s="75"/>
      <c r="B88" s="43" t="s">
        <v>84</v>
      </c>
      <c r="C88" s="39"/>
      <c r="D88" s="39"/>
      <c r="E88" s="39"/>
      <c r="F88" s="42"/>
      <c r="G88" s="39"/>
      <c r="H88" s="39"/>
    </row>
    <row r="89" spans="1:8">
      <c r="A89" s="75"/>
      <c r="B89" s="43" t="s">
        <v>85</v>
      </c>
      <c r="C89" s="39"/>
      <c r="D89" s="39"/>
      <c r="E89" s="39"/>
      <c r="F89" s="42"/>
      <c r="G89" s="39"/>
      <c r="H89" s="39"/>
    </row>
    <row r="90" spans="1:8">
      <c r="A90" s="75"/>
      <c r="B90" s="43" t="s">
        <v>86</v>
      </c>
      <c r="C90" s="39"/>
      <c r="D90" s="39"/>
      <c r="E90" s="39"/>
      <c r="F90" s="42"/>
      <c r="G90" s="39"/>
      <c r="H90" s="39"/>
    </row>
    <row r="91" spans="1:8">
      <c r="A91" s="75"/>
      <c r="B91" s="43" t="s">
        <v>87</v>
      </c>
      <c r="C91" s="39"/>
      <c r="D91" s="39"/>
      <c r="E91" s="39"/>
      <c r="F91" s="42"/>
      <c r="G91" s="39"/>
      <c r="H91" s="39"/>
    </row>
    <row r="92" spans="1:8">
      <c r="A92" s="75"/>
      <c r="B92" s="43" t="s">
        <v>88</v>
      </c>
      <c r="C92" s="39"/>
      <c r="D92" s="39"/>
      <c r="E92" s="39"/>
      <c r="F92" s="42"/>
      <c r="G92" s="39"/>
      <c r="H92" s="39"/>
    </row>
    <row r="93" spans="1:8">
      <c r="A93" s="75"/>
      <c r="B93" s="43" t="s">
        <v>89</v>
      </c>
      <c r="C93" s="39"/>
      <c r="D93" s="39"/>
      <c r="E93" s="39"/>
      <c r="F93" s="42"/>
      <c r="G93" s="39"/>
      <c r="H93" s="39"/>
    </row>
    <row r="94" spans="1:8">
      <c r="A94" s="75"/>
      <c r="B94" s="43" t="s">
        <v>90</v>
      </c>
      <c r="C94" s="39"/>
      <c r="D94" s="39"/>
      <c r="E94" s="39"/>
      <c r="F94" s="42"/>
      <c r="G94" s="39"/>
      <c r="H94" s="39"/>
    </row>
    <row r="95" spans="1:8">
      <c r="A95" s="75"/>
      <c r="B95" s="43" t="s">
        <v>91</v>
      </c>
      <c r="C95" s="39"/>
      <c r="D95" s="39"/>
      <c r="E95" s="39"/>
      <c r="F95" s="42"/>
      <c r="G95" s="39"/>
      <c r="H95" s="39"/>
    </row>
    <row r="96" spans="1:8">
      <c r="A96" s="75">
        <v>7</v>
      </c>
      <c r="B96" s="43" t="s">
        <v>91</v>
      </c>
      <c r="C96" s="39"/>
      <c r="D96" s="39"/>
      <c r="E96" s="39"/>
      <c r="F96" s="42"/>
      <c r="G96" s="39"/>
      <c r="H96" s="39"/>
    </row>
    <row r="97" spans="1:8">
      <c r="A97" s="75"/>
      <c r="B97" s="43" t="s">
        <v>80</v>
      </c>
      <c r="C97" s="39"/>
      <c r="D97" s="39"/>
      <c r="E97" s="39"/>
      <c r="F97" s="42"/>
      <c r="G97" s="39"/>
      <c r="H97" s="39"/>
    </row>
    <row r="98" spans="1:8">
      <c r="A98" s="75"/>
      <c r="B98" s="43" t="str">
        <f t="shared" ref="B98:B99" si="7">H98</f>
        <v xml:space="preserve">        .Text ="13752835678"</v>
      </c>
      <c r="C98" s="39" t="s">
        <v>95</v>
      </c>
      <c r="D98" s="39" t="s">
        <v>96</v>
      </c>
      <c r="E98" s="39" t="s">
        <v>97</v>
      </c>
      <c r="F98" s="47">
        <f>劳务分包工程内部承包协议书!C10</f>
        <v>13752835678</v>
      </c>
      <c r="G98" s="39" t="s">
        <v>97</v>
      </c>
      <c r="H98" s="39" t="str">
        <f t="shared" ref="H98:H99" si="8">C98&amp;D98&amp;E98&amp;F98&amp;G98</f>
        <v xml:space="preserve">        .Text ="13752835678"</v>
      </c>
    </row>
    <row r="99" spans="1:8" ht="40.5">
      <c r="A99" s="75"/>
      <c r="B99" s="43" t="str">
        <f t="shared" si="7"/>
        <v xml:space="preserve">        .Replacement.Text ="13535032118"</v>
      </c>
      <c r="C99" s="39" t="s">
        <v>98</v>
      </c>
      <c r="D99" s="39" t="s">
        <v>96</v>
      </c>
      <c r="E99" s="39" t="s">
        <v>97</v>
      </c>
      <c r="F99" s="47">
        <f>劳务分包工程内部承包协议书!D10</f>
        <v>13535032118</v>
      </c>
      <c r="G99" s="39" t="s">
        <v>97</v>
      </c>
      <c r="H99" s="39" t="str">
        <f t="shared" si="8"/>
        <v xml:space="preserve">        .Replacement.Text ="13535032118"</v>
      </c>
    </row>
    <row r="100" spans="1:8">
      <c r="A100" s="75"/>
      <c r="B100" s="43" t="s">
        <v>81</v>
      </c>
      <c r="C100" s="39"/>
      <c r="D100" s="39"/>
      <c r="E100" s="39"/>
      <c r="F100" s="42"/>
      <c r="G100" s="39"/>
      <c r="H100" s="39"/>
    </row>
    <row r="101" spans="1:8">
      <c r="A101" s="75"/>
      <c r="B101" s="43" t="s">
        <v>82</v>
      </c>
      <c r="C101" s="39"/>
      <c r="D101" s="39"/>
      <c r="E101" s="39"/>
      <c r="F101" s="42"/>
      <c r="G101" s="39"/>
      <c r="H101" s="39"/>
    </row>
    <row r="102" spans="1:8">
      <c r="A102" s="75"/>
      <c r="B102" s="43" t="s">
        <v>83</v>
      </c>
      <c r="C102" s="39"/>
      <c r="D102" s="39"/>
      <c r="E102" s="39"/>
      <c r="F102" s="42"/>
      <c r="G102" s="39"/>
      <c r="H102" s="39"/>
    </row>
    <row r="103" spans="1:8">
      <c r="A103" s="75"/>
      <c r="B103" s="43" t="s">
        <v>84</v>
      </c>
      <c r="C103" s="39"/>
      <c r="D103" s="39"/>
      <c r="E103" s="39"/>
      <c r="F103" s="42"/>
      <c r="G103" s="39"/>
      <c r="H103" s="39"/>
    </row>
    <row r="104" spans="1:8">
      <c r="A104" s="75"/>
      <c r="B104" s="43" t="s">
        <v>85</v>
      </c>
      <c r="C104" s="39"/>
      <c r="D104" s="39"/>
      <c r="E104" s="39"/>
      <c r="F104" s="42"/>
      <c r="G104" s="39"/>
      <c r="H104" s="39"/>
    </row>
    <row r="105" spans="1:8">
      <c r="A105" s="75"/>
      <c r="B105" s="43" t="s">
        <v>86</v>
      </c>
      <c r="C105" s="39"/>
      <c r="D105" s="39"/>
      <c r="E105" s="39"/>
      <c r="F105" s="42"/>
      <c r="G105" s="39"/>
      <c r="H105" s="39"/>
    </row>
    <row r="106" spans="1:8">
      <c r="A106" s="75"/>
      <c r="B106" s="43" t="s">
        <v>87</v>
      </c>
      <c r="C106" s="39"/>
      <c r="D106" s="39"/>
      <c r="E106" s="39"/>
      <c r="F106" s="42"/>
      <c r="G106" s="39"/>
      <c r="H106" s="39"/>
    </row>
    <row r="107" spans="1:8">
      <c r="A107" s="75"/>
      <c r="B107" s="43" t="s">
        <v>88</v>
      </c>
      <c r="C107" s="39"/>
      <c r="D107" s="39"/>
      <c r="E107" s="39"/>
      <c r="F107" s="42"/>
      <c r="G107" s="39"/>
      <c r="H107" s="39"/>
    </row>
    <row r="108" spans="1:8">
      <c r="A108" s="75"/>
      <c r="B108" s="43" t="s">
        <v>89</v>
      </c>
      <c r="C108" s="39"/>
      <c r="D108" s="39"/>
      <c r="E108" s="39"/>
      <c r="F108" s="42"/>
      <c r="G108" s="39"/>
      <c r="H108" s="39"/>
    </row>
    <row r="109" spans="1:8">
      <c r="A109" s="75"/>
      <c r="B109" s="43" t="s">
        <v>90</v>
      </c>
      <c r="C109" s="39"/>
      <c r="D109" s="39"/>
      <c r="E109" s="39"/>
      <c r="F109" s="42"/>
      <c r="G109" s="39"/>
      <c r="H109" s="39"/>
    </row>
    <row r="110" spans="1:8">
      <c r="A110" s="75"/>
      <c r="B110" s="43" t="s">
        <v>91</v>
      </c>
      <c r="C110" s="39"/>
      <c r="D110" s="39"/>
      <c r="E110" s="39"/>
      <c r="F110" s="42"/>
      <c r="G110" s="39"/>
      <c r="H110" s="39"/>
    </row>
    <row r="111" spans="1:8">
      <c r="A111" s="75">
        <v>8</v>
      </c>
      <c r="B111" s="43" t="s">
        <v>91</v>
      </c>
      <c r="C111" s="39"/>
      <c r="D111" s="39"/>
      <c r="E111" s="39"/>
      <c r="F111" s="42"/>
      <c r="G111" s="39"/>
      <c r="H111" s="39"/>
    </row>
    <row r="112" spans="1:8">
      <c r="A112" s="75"/>
      <c r="B112" s="43" t="s">
        <v>80</v>
      </c>
      <c r="C112" s="39"/>
      <c r="D112" s="39"/>
      <c r="E112" s="39"/>
      <c r="F112" s="42"/>
      <c r="G112" s="39"/>
      <c r="H112" s="39"/>
    </row>
    <row r="113" spans="1:10" s="41" customFormat="1">
      <c r="A113" s="75"/>
      <c r="B113" s="42" t="str">
        <f t="shared" ref="B113:B114" si="9">H113</f>
        <v xml:space="preserve">        .Text ="2018年03月07日"</v>
      </c>
      <c r="C113" s="42" t="s">
        <v>95</v>
      </c>
      <c r="D113" s="42" t="s">
        <v>96</v>
      </c>
      <c r="E113" s="42" t="s">
        <v>97</v>
      </c>
      <c r="F113" s="42">
        <f>劳务分包工程内部承包协议书!C11</f>
        <v>43166</v>
      </c>
      <c r="G113" s="42" t="s">
        <v>97</v>
      </c>
      <c r="H113" s="42" t="str">
        <f>C113&amp;D113&amp;E113&amp;(TEXT(YEAR(F113),"0000")&amp;"年"&amp;TEXT(MONTH(F113),"00")&amp;"月"&amp;TEXT(DAY(F113),"00"&amp;"日"))&amp;G113</f>
        <v xml:space="preserve">        .Text ="2018年03月07日"</v>
      </c>
      <c r="I113" s="41" t="s">
        <v>99</v>
      </c>
    </row>
    <row r="114" spans="1:10" s="41" customFormat="1" ht="40.5">
      <c r="A114" s="75"/>
      <c r="B114" s="42" t="str">
        <f t="shared" si="9"/>
        <v xml:space="preserve">        .Replacement.Text ="2018年10月15日"</v>
      </c>
      <c r="C114" s="42" t="s">
        <v>98</v>
      </c>
      <c r="D114" s="42" t="s">
        <v>96</v>
      </c>
      <c r="E114" s="42" t="s">
        <v>97</v>
      </c>
      <c r="F114" s="42">
        <f>劳务分包工程内部承包协议书!D11</f>
        <v>43388</v>
      </c>
      <c r="G114" s="42" t="s">
        <v>97</v>
      </c>
      <c r="H114" s="42" t="str">
        <f>C114&amp;D114&amp;E114&amp;(TEXT(YEAR(F114),"0000")&amp;"年"&amp;TEXT(MONTH(F114),"00")&amp;"月"&amp;TEXT(DAY(F114),"00"&amp;"日"))&amp;G114</f>
        <v xml:space="preserve">        .Replacement.Text ="2018年10月15日"</v>
      </c>
      <c r="I114" s="41" t="s">
        <v>99</v>
      </c>
    </row>
    <row r="115" spans="1:10">
      <c r="A115" s="75"/>
      <c r="B115" s="43" t="s">
        <v>81</v>
      </c>
      <c r="C115" s="39"/>
      <c r="D115" s="39"/>
      <c r="E115" s="39"/>
      <c r="F115" s="42"/>
      <c r="G115" s="39"/>
      <c r="H115" s="39"/>
    </row>
    <row r="116" spans="1:10">
      <c r="A116" s="75"/>
      <c r="B116" s="43" t="s">
        <v>82</v>
      </c>
      <c r="C116" s="39"/>
      <c r="D116" s="39"/>
      <c r="E116" s="39"/>
      <c r="F116" s="42"/>
      <c r="G116" s="39"/>
      <c r="H116" s="39"/>
    </row>
    <row r="117" spans="1:10">
      <c r="A117" s="75"/>
      <c r="B117" s="43" t="s">
        <v>83</v>
      </c>
      <c r="C117" s="39"/>
      <c r="D117" s="39"/>
      <c r="E117" s="39"/>
      <c r="F117" s="42"/>
      <c r="G117" s="39"/>
      <c r="H117" s="39"/>
    </row>
    <row r="118" spans="1:10">
      <c r="A118" s="75"/>
      <c r="B118" s="43" t="s">
        <v>84</v>
      </c>
      <c r="C118" s="39"/>
      <c r="D118" s="39"/>
      <c r="E118" s="39"/>
      <c r="F118" s="42"/>
      <c r="G118" s="39"/>
      <c r="H118" s="39"/>
    </row>
    <row r="119" spans="1:10">
      <c r="A119" s="75"/>
      <c r="B119" s="43" t="s">
        <v>85</v>
      </c>
      <c r="C119" s="39"/>
      <c r="D119" s="39"/>
      <c r="E119" s="39"/>
      <c r="F119" s="42"/>
      <c r="G119" s="39"/>
      <c r="H119" s="39"/>
    </row>
    <row r="120" spans="1:10">
      <c r="A120" s="75"/>
      <c r="B120" s="43" t="s">
        <v>86</v>
      </c>
      <c r="C120" s="39"/>
      <c r="D120" s="39"/>
      <c r="E120" s="39"/>
      <c r="F120" s="42"/>
      <c r="G120" s="39"/>
      <c r="H120" s="39"/>
    </row>
    <row r="121" spans="1:10">
      <c r="A121" s="75"/>
      <c r="B121" s="43" t="s">
        <v>87</v>
      </c>
      <c r="C121" s="39"/>
      <c r="D121" s="39"/>
      <c r="E121" s="39"/>
      <c r="F121" s="42"/>
      <c r="G121" s="39"/>
      <c r="H121" s="39"/>
    </row>
    <row r="122" spans="1:10">
      <c r="A122" s="75"/>
      <c r="B122" s="43" t="s">
        <v>88</v>
      </c>
      <c r="C122" s="39"/>
      <c r="D122" s="39"/>
      <c r="E122" s="39"/>
      <c r="F122" s="42"/>
      <c r="G122" s="39"/>
      <c r="H122" s="39"/>
    </row>
    <row r="123" spans="1:10">
      <c r="A123" s="75"/>
      <c r="B123" s="43" t="s">
        <v>89</v>
      </c>
      <c r="C123" s="39"/>
      <c r="D123" s="39"/>
      <c r="E123" s="39"/>
      <c r="F123" s="42"/>
      <c r="G123" s="39"/>
      <c r="H123" s="39"/>
    </row>
    <row r="124" spans="1:10">
      <c r="A124" s="75"/>
      <c r="B124" s="43" t="s">
        <v>90</v>
      </c>
      <c r="C124" s="39"/>
      <c r="D124" s="39"/>
      <c r="E124" s="39"/>
      <c r="F124" s="42"/>
      <c r="G124" s="39"/>
      <c r="H124" s="39"/>
    </row>
    <row r="125" spans="1:10">
      <c r="A125" s="75"/>
      <c r="B125" s="43" t="s">
        <v>91</v>
      </c>
      <c r="C125" s="39"/>
      <c r="D125" s="39"/>
      <c r="E125" s="39"/>
      <c r="F125" s="42"/>
      <c r="G125" s="39"/>
      <c r="H125" s="39"/>
    </row>
    <row r="126" spans="1:10">
      <c r="A126" s="75">
        <v>9</v>
      </c>
      <c r="B126" s="43" t="s">
        <v>91</v>
      </c>
      <c r="C126" s="39"/>
      <c r="D126" s="39"/>
      <c r="E126" s="39"/>
      <c r="F126" s="42"/>
      <c r="G126" s="39"/>
      <c r="H126" s="39"/>
    </row>
    <row r="127" spans="1:10">
      <c r="A127" s="75"/>
      <c r="B127" s="43" t="s">
        <v>80</v>
      </c>
      <c r="C127" s="39"/>
      <c r="D127" s="39"/>
      <c r="E127" s="39"/>
      <c r="F127" s="42"/>
      <c r="G127" s="39"/>
      <c r="H127" s="39"/>
    </row>
    <row r="128" spans="1:10" s="41" customFormat="1">
      <c r="A128" s="75"/>
      <c r="B128" s="42" t="str">
        <f t="shared" ref="B128:B129" si="10">H128</f>
        <v xml:space="preserve">        .Text ="2018年05月30日"</v>
      </c>
      <c r="C128" s="42" t="s">
        <v>95</v>
      </c>
      <c r="D128" s="42" t="s">
        <v>96</v>
      </c>
      <c r="E128" s="42" t="s">
        <v>97</v>
      </c>
      <c r="F128" s="42">
        <f>劳务分包工程内部承包协议书!C12</f>
        <v>43250</v>
      </c>
      <c r="G128" s="42" t="s">
        <v>97</v>
      </c>
      <c r="H128" s="42" t="str">
        <f>C128&amp;D128&amp;E128&amp;(TEXT(YEAR(F128),"0000")&amp;"年"&amp;TEXT(MONTH(F128),"00")&amp;"月"&amp;TEXT(DAY(F128),"00"&amp;"日"))&amp;G128</f>
        <v xml:space="preserve">        .Text ="2018年05月30日"</v>
      </c>
      <c r="I128" s="41" t="s">
        <v>99</v>
      </c>
      <c r="J128" s="41" t="s">
        <v>100</v>
      </c>
    </row>
    <row r="129" spans="1:9" s="41" customFormat="1" ht="40.5">
      <c r="A129" s="75"/>
      <c r="B129" s="42" t="str">
        <f t="shared" si="10"/>
        <v xml:space="preserve">        .Replacement.Text ="2019年08月30日"</v>
      </c>
      <c r="C129" s="42" t="s">
        <v>98</v>
      </c>
      <c r="D129" s="42" t="s">
        <v>96</v>
      </c>
      <c r="E129" s="42" t="s">
        <v>97</v>
      </c>
      <c r="F129" s="42">
        <f>劳务分包工程内部承包协议书!D12</f>
        <v>43707</v>
      </c>
      <c r="G129" s="42" t="s">
        <v>97</v>
      </c>
      <c r="H129" s="42" t="str">
        <f>C129&amp;D129&amp;E129&amp;(TEXT(YEAR(F129),"0000")&amp;"年"&amp;TEXT(MONTH(F129),"00")&amp;"月"&amp;TEXT(DAY(F129),"00"&amp;"日"))&amp;G129</f>
        <v xml:space="preserve">        .Replacement.Text ="2019年08月30日"</v>
      </c>
      <c r="I129" s="41" t="s">
        <v>99</v>
      </c>
    </row>
    <row r="130" spans="1:9">
      <c r="A130" s="75"/>
      <c r="B130" s="43" t="s">
        <v>81</v>
      </c>
      <c r="C130" s="39"/>
      <c r="D130" s="39"/>
      <c r="E130" s="39"/>
      <c r="F130" s="42"/>
      <c r="G130" s="39"/>
      <c r="H130" s="39"/>
    </row>
    <row r="131" spans="1:9">
      <c r="A131" s="75"/>
      <c r="B131" s="43" t="s">
        <v>82</v>
      </c>
      <c r="C131" s="39"/>
      <c r="D131" s="39"/>
      <c r="E131" s="39"/>
      <c r="F131" s="42"/>
      <c r="G131" s="39"/>
      <c r="H131" s="39"/>
    </row>
    <row r="132" spans="1:9">
      <c r="A132" s="75"/>
      <c r="B132" s="43" t="s">
        <v>83</v>
      </c>
      <c r="C132" s="39"/>
      <c r="D132" s="39"/>
      <c r="E132" s="39"/>
      <c r="F132" s="42"/>
      <c r="G132" s="39"/>
      <c r="H132" s="39"/>
    </row>
    <row r="133" spans="1:9">
      <c r="A133" s="75"/>
      <c r="B133" s="43" t="s">
        <v>84</v>
      </c>
      <c r="C133" s="39"/>
      <c r="D133" s="39"/>
      <c r="E133" s="39"/>
      <c r="F133" s="42"/>
      <c r="G133" s="39"/>
      <c r="H133" s="39"/>
    </row>
    <row r="134" spans="1:9">
      <c r="A134" s="75"/>
      <c r="B134" s="43" t="s">
        <v>85</v>
      </c>
      <c r="C134" s="39"/>
      <c r="D134" s="39"/>
      <c r="E134" s="39"/>
      <c r="F134" s="42"/>
      <c r="G134" s="39"/>
      <c r="H134" s="39"/>
    </row>
    <row r="135" spans="1:9">
      <c r="A135" s="75"/>
      <c r="B135" s="43" t="s">
        <v>86</v>
      </c>
      <c r="C135" s="39"/>
      <c r="D135" s="39"/>
      <c r="E135" s="39"/>
      <c r="F135" s="42"/>
      <c r="G135" s="39"/>
      <c r="H135" s="39"/>
    </row>
    <row r="136" spans="1:9">
      <c r="A136" s="75"/>
      <c r="B136" s="43" t="s">
        <v>87</v>
      </c>
      <c r="C136" s="39"/>
      <c r="D136" s="39"/>
      <c r="E136" s="39"/>
      <c r="F136" s="42"/>
      <c r="G136" s="39"/>
      <c r="H136" s="39"/>
    </row>
    <row r="137" spans="1:9">
      <c r="A137" s="75"/>
      <c r="B137" s="43" t="s">
        <v>88</v>
      </c>
      <c r="C137" s="39"/>
      <c r="D137" s="39"/>
      <c r="E137" s="39"/>
      <c r="F137" s="42"/>
      <c r="G137" s="39"/>
      <c r="H137" s="39"/>
    </row>
    <row r="138" spans="1:9">
      <c r="A138" s="75"/>
      <c r="B138" s="43" t="s">
        <v>89</v>
      </c>
      <c r="C138" s="39"/>
      <c r="D138" s="39"/>
      <c r="E138" s="39"/>
      <c r="F138" s="42"/>
      <c r="G138" s="39"/>
      <c r="H138" s="39"/>
    </row>
    <row r="139" spans="1:9">
      <c r="A139" s="75"/>
      <c r="B139" s="43" t="s">
        <v>90</v>
      </c>
      <c r="C139" s="39"/>
      <c r="D139" s="39"/>
      <c r="E139" s="39"/>
      <c r="F139" s="42"/>
      <c r="G139" s="39"/>
      <c r="H139" s="39"/>
    </row>
    <row r="140" spans="1:9">
      <c r="A140" s="75"/>
      <c r="B140" s="43" t="s">
        <v>91</v>
      </c>
      <c r="C140" s="39"/>
      <c r="D140" s="39"/>
      <c r="E140" s="39"/>
      <c r="F140" s="42"/>
      <c r="G140" s="39"/>
      <c r="H140" s="39"/>
    </row>
    <row r="141" spans="1:9">
      <c r="A141" s="75">
        <v>10</v>
      </c>
      <c r="B141" s="43" t="s">
        <v>91</v>
      </c>
      <c r="C141" s="39"/>
      <c r="D141" s="39"/>
      <c r="E141" s="39"/>
      <c r="F141" s="42"/>
      <c r="G141" s="39"/>
      <c r="H141" s="39"/>
    </row>
    <row r="142" spans="1:9">
      <c r="A142" s="75"/>
      <c r="B142" s="43" t="s">
        <v>80</v>
      </c>
      <c r="C142" s="39"/>
      <c r="D142" s="39"/>
      <c r="E142" s="39"/>
      <c r="F142" s="42"/>
      <c r="G142" s="39"/>
      <c r="H142" s="39"/>
    </row>
    <row r="143" spans="1:9">
      <c r="A143" s="75"/>
      <c r="B143" s="43" t="str">
        <f t="shared" ref="B143:B144" si="11">H143</f>
        <v xml:space="preserve">        .Text ="3433772.33"</v>
      </c>
      <c r="C143" s="39" t="s">
        <v>95</v>
      </c>
      <c r="D143" s="39" t="s">
        <v>96</v>
      </c>
      <c r="E143" s="39" t="s">
        <v>97</v>
      </c>
      <c r="F143" s="46">
        <f>劳务分包工程内部承包协议书!C13</f>
        <v>3433772.33</v>
      </c>
      <c r="G143" s="39" t="s">
        <v>97</v>
      </c>
      <c r="H143" s="39" t="str">
        <f t="shared" ref="H143:H144" si="12">C143&amp;D143&amp;E143&amp;F143&amp;G143</f>
        <v xml:space="preserve">        .Text ="3433772.33"</v>
      </c>
    </row>
    <row r="144" spans="1:9" ht="40.5">
      <c r="A144" s="75"/>
      <c r="B144" s="43" t="str">
        <f t="shared" si="11"/>
        <v xml:space="preserve">        .Replacement.Text ="4794965.34"</v>
      </c>
      <c r="C144" s="39" t="s">
        <v>98</v>
      </c>
      <c r="D144" s="39" t="s">
        <v>96</v>
      </c>
      <c r="E144" s="39" t="s">
        <v>97</v>
      </c>
      <c r="F144" s="46">
        <f>劳务分包工程内部承包协议书!D13</f>
        <v>4794965.34</v>
      </c>
      <c r="G144" s="39" t="s">
        <v>97</v>
      </c>
      <c r="H144" s="39" t="str">
        <f t="shared" si="12"/>
        <v xml:space="preserve">        .Replacement.Text ="4794965.34"</v>
      </c>
    </row>
    <row r="145" spans="1:8">
      <c r="A145" s="75"/>
      <c r="B145" s="43" t="s">
        <v>81</v>
      </c>
      <c r="C145" s="39"/>
      <c r="D145" s="39"/>
      <c r="E145" s="39"/>
      <c r="F145" s="42"/>
      <c r="G145" s="39"/>
      <c r="H145" s="39"/>
    </row>
    <row r="146" spans="1:8">
      <c r="A146" s="75"/>
      <c r="B146" s="43" t="s">
        <v>82</v>
      </c>
      <c r="C146" s="39"/>
      <c r="D146" s="39"/>
      <c r="E146" s="39"/>
      <c r="F146" s="42"/>
      <c r="G146" s="39"/>
      <c r="H146" s="39"/>
    </row>
    <row r="147" spans="1:8">
      <c r="A147" s="75"/>
      <c r="B147" s="43" t="s">
        <v>83</v>
      </c>
      <c r="C147" s="39"/>
      <c r="D147" s="39"/>
      <c r="E147" s="39"/>
      <c r="F147" s="42"/>
      <c r="G147" s="39"/>
      <c r="H147" s="39"/>
    </row>
    <row r="148" spans="1:8">
      <c r="A148" s="75"/>
      <c r="B148" s="43" t="s">
        <v>84</v>
      </c>
      <c r="C148" s="39"/>
      <c r="D148" s="39"/>
      <c r="E148" s="39"/>
      <c r="F148" s="42"/>
      <c r="G148" s="39"/>
      <c r="H148" s="39"/>
    </row>
    <row r="149" spans="1:8">
      <c r="A149" s="75"/>
      <c r="B149" s="43" t="s">
        <v>85</v>
      </c>
      <c r="C149" s="39"/>
      <c r="D149" s="39"/>
      <c r="E149" s="39"/>
      <c r="F149" s="42"/>
      <c r="G149" s="39"/>
      <c r="H149" s="39"/>
    </row>
    <row r="150" spans="1:8">
      <c r="A150" s="75"/>
      <c r="B150" s="43" t="s">
        <v>86</v>
      </c>
      <c r="C150" s="39"/>
      <c r="D150" s="39"/>
      <c r="E150" s="39"/>
      <c r="F150" s="42"/>
      <c r="G150" s="39"/>
      <c r="H150" s="39"/>
    </row>
    <row r="151" spans="1:8">
      <c r="A151" s="75"/>
      <c r="B151" s="43" t="s">
        <v>87</v>
      </c>
      <c r="C151" s="39"/>
      <c r="D151" s="39"/>
      <c r="E151" s="39"/>
      <c r="F151" s="42"/>
      <c r="G151" s="39"/>
      <c r="H151" s="39"/>
    </row>
    <row r="152" spans="1:8">
      <c r="A152" s="75"/>
      <c r="B152" s="43" t="s">
        <v>88</v>
      </c>
      <c r="C152" s="39"/>
      <c r="D152" s="39"/>
      <c r="E152" s="39"/>
      <c r="F152" s="42"/>
      <c r="G152" s="39"/>
      <c r="H152" s="39"/>
    </row>
    <row r="153" spans="1:8">
      <c r="A153" s="75"/>
      <c r="B153" s="43" t="s">
        <v>89</v>
      </c>
      <c r="C153" s="39"/>
      <c r="D153" s="39"/>
      <c r="E153" s="39"/>
      <c r="F153" s="42"/>
      <c r="G153" s="39"/>
      <c r="H153" s="39"/>
    </row>
    <row r="154" spans="1:8">
      <c r="A154" s="75"/>
      <c r="B154" s="43" t="s">
        <v>90</v>
      </c>
      <c r="C154" s="39"/>
      <c r="D154" s="39"/>
      <c r="E154" s="39"/>
      <c r="F154" s="42"/>
      <c r="G154" s="39"/>
      <c r="H154" s="39"/>
    </row>
    <row r="155" spans="1:8">
      <c r="A155" s="75"/>
      <c r="B155" s="43" t="s">
        <v>91</v>
      </c>
      <c r="C155" s="39"/>
      <c r="D155" s="39"/>
      <c r="E155" s="39"/>
      <c r="F155" s="42"/>
      <c r="G155" s="39"/>
      <c r="H155" s="39"/>
    </row>
    <row r="156" spans="1:8">
      <c r="A156" s="75">
        <v>11</v>
      </c>
      <c r="B156" s="43" t="s">
        <v>91</v>
      </c>
      <c r="C156" s="39"/>
      <c r="D156" s="39"/>
      <c r="E156" s="39"/>
      <c r="F156" s="42"/>
      <c r="G156" s="39"/>
      <c r="H156" s="39"/>
    </row>
    <row r="157" spans="1:8">
      <c r="A157" s="75"/>
      <c r="B157" s="43" t="s">
        <v>80</v>
      </c>
      <c r="C157" s="39"/>
      <c r="D157" s="39"/>
      <c r="E157" s="39"/>
      <c r="F157" s="42"/>
      <c r="G157" s="39"/>
      <c r="H157" s="39"/>
    </row>
    <row r="158" spans="1:8" ht="27">
      <c r="A158" s="75"/>
      <c r="B158" s="43" t="str">
        <f t="shared" ref="B158:B159" si="13">H158</f>
        <v xml:space="preserve">        .Text ="叁佰肆拾叁万叁仟柒佰柒拾贰圆叁角叁分"</v>
      </c>
      <c r="C158" s="39" t="s">
        <v>95</v>
      </c>
      <c r="D158" s="39" t="s">
        <v>96</v>
      </c>
      <c r="E158" s="39" t="s">
        <v>97</v>
      </c>
      <c r="F158" s="42" t="str">
        <f>劳务分包工程内部承包协议书!C14</f>
        <v>叁佰肆拾叁万叁仟柒佰柒拾贰圆叁角叁分</v>
      </c>
      <c r="G158" s="39" t="s">
        <v>97</v>
      </c>
      <c r="H158" s="39" t="str">
        <f t="shared" ref="H158:H159" si="14">C158&amp;D158&amp;E158&amp;F158&amp;G158</f>
        <v xml:space="preserve">        .Text ="叁佰肆拾叁万叁仟柒佰柒拾贰圆叁角叁分"</v>
      </c>
    </row>
    <row r="159" spans="1:8" ht="40.5">
      <c r="A159" s="75"/>
      <c r="B159" s="43" t="str">
        <f t="shared" si="13"/>
        <v xml:space="preserve">        .Replacement.Text ="肆佰柒拾玖万肆仟玖佰陆拾伍圆叁角肆分"</v>
      </c>
      <c r="C159" s="39" t="s">
        <v>98</v>
      </c>
      <c r="D159" s="39" t="s">
        <v>96</v>
      </c>
      <c r="E159" s="39" t="s">
        <v>97</v>
      </c>
      <c r="F159" s="42" t="str">
        <f>劳务分包工程内部承包协议书!D14</f>
        <v>肆佰柒拾玖万肆仟玖佰陆拾伍圆叁角肆分</v>
      </c>
      <c r="G159" s="39" t="s">
        <v>97</v>
      </c>
      <c r="H159" s="39" t="str">
        <f t="shared" si="14"/>
        <v xml:space="preserve">        .Replacement.Text ="肆佰柒拾玖万肆仟玖佰陆拾伍圆叁角肆分"</v>
      </c>
    </row>
    <row r="160" spans="1:8">
      <c r="A160" s="75"/>
      <c r="B160" s="43" t="s">
        <v>81</v>
      </c>
      <c r="C160" s="39"/>
      <c r="D160" s="39"/>
      <c r="E160" s="39"/>
      <c r="F160" s="42"/>
      <c r="G160" s="39"/>
      <c r="H160" s="39"/>
    </row>
    <row r="161" spans="1:8">
      <c r="A161" s="75"/>
      <c r="B161" s="43" t="s">
        <v>82</v>
      </c>
      <c r="C161" s="39"/>
      <c r="D161" s="39"/>
      <c r="E161" s="39"/>
      <c r="F161" s="42"/>
      <c r="G161" s="39"/>
      <c r="H161" s="39"/>
    </row>
    <row r="162" spans="1:8">
      <c r="A162" s="75"/>
      <c r="B162" s="43" t="s">
        <v>83</v>
      </c>
      <c r="C162" s="39"/>
      <c r="D162" s="39"/>
      <c r="E162" s="39"/>
      <c r="F162" s="42"/>
      <c r="G162" s="39"/>
      <c r="H162" s="39"/>
    </row>
    <row r="163" spans="1:8">
      <c r="A163" s="75"/>
      <c r="B163" s="43" t="s">
        <v>84</v>
      </c>
      <c r="C163" s="39"/>
      <c r="D163" s="39"/>
      <c r="E163" s="39"/>
      <c r="F163" s="42"/>
      <c r="G163" s="39"/>
      <c r="H163" s="39"/>
    </row>
    <row r="164" spans="1:8">
      <c r="A164" s="75"/>
      <c r="B164" s="43" t="s">
        <v>85</v>
      </c>
      <c r="C164" s="39"/>
      <c r="D164" s="39"/>
      <c r="E164" s="39"/>
      <c r="F164" s="42"/>
      <c r="G164" s="39"/>
      <c r="H164" s="39"/>
    </row>
    <row r="165" spans="1:8">
      <c r="A165" s="75"/>
      <c r="B165" s="43" t="s">
        <v>86</v>
      </c>
      <c r="C165" s="39"/>
      <c r="D165" s="39"/>
      <c r="E165" s="39"/>
      <c r="F165" s="42"/>
      <c r="G165" s="39"/>
      <c r="H165" s="39"/>
    </row>
    <row r="166" spans="1:8">
      <c r="A166" s="75"/>
      <c r="B166" s="43" t="s">
        <v>87</v>
      </c>
      <c r="C166" s="39"/>
      <c r="D166" s="39"/>
      <c r="E166" s="39"/>
      <c r="F166" s="42"/>
      <c r="G166" s="39"/>
      <c r="H166" s="39"/>
    </row>
    <row r="167" spans="1:8">
      <c r="A167" s="75"/>
      <c r="B167" s="43" t="s">
        <v>88</v>
      </c>
      <c r="C167" s="39"/>
      <c r="D167" s="39"/>
      <c r="E167" s="39"/>
      <c r="F167" s="42"/>
      <c r="G167" s="39"/>
      <c r="H167" s="39"/>
    </row>
    <row r="168" spans="1:8">
      <c r="A168" s="75"/>
      <c r="B168" s="43" t="s">
        <v>89</v>
      </c>
      <c r="C168" s="39"/>
      <c r="D168" s="39"/>
      <c r="E168" s="39"/>
      <c r="F168" s="42"/>
      <c r="G168" s="39"/>
      <c r="H168" s="39"/>
    </row>
    <row r="169" spans="1:8">
      <c r="A169" s="75"/>
      <c r="B169" s="43" t="s">
        <v>90</v>
      </c>
      <c r="C169" s="39"/>
      <c r="D169" s="39"/>
      <c r="E169" s="39"/>
      <c r="F169" s="42"/>
      <c r="G169" s="39"/>
      <c r="H169" s="39"/>
    </row>
    <row r="170" spans="1:8">
      <c r="A170" s="75"/>
      <c r="B170" s="43" t="s">
        <v>91</v>
      </c>
      <c r="C170" s="39"/>
      <c r="D170" s="39"/>
      <c r="E170" s="39"/>
      <c r="F170" s="42"/>
      <c r="G170" s="39"/>
      <c r="H170" s="39"/>
    </row>
    <row r="171" spans="1:8">
      <c r="A171" s="75">
        <v>12</v>
      </c>
      <c r="B171" s="43" t="s">
        <v>91</v>
      </c>
      <c r="C171" s="39"/>
      <c r="D171" s="39"/>
      <c r="E171" s="39"/>
      <c r="F171" s="42"/>
      <c r="G171" s="39"/>
      <c r="H171" s="39"/>
    </row>
    <row r="172" spans="1:8">
      <c r="A172" s="75"/>
      <c r="B172" s="43" t="s">
        <v>80</v>
      </c>
      <c r="C172" s="39"/>
      <c r="D172" s="39"/>
      <c r="E172" s="39"/>
      <c r="F172" s="42"/>
      <c r="G172" s="39"/>
      <c r="H172" s="39"/>
    </row>
    <row r="173" spans="1:8">
      <c r="A173" s="75"/>
      <c r="B173" s="43" t="str">
        <f t="shared" ref="B173:B174" si="15">H173</f>
        <v xml:space="preserve">        .Text ="王勇"</v>
      </c>
      <c r="C173" s="39" t="s">
        <v>95</v>
      </c>
      <c r="D173" s="39" t="s">
        <v>96</v>
      </c>
      <c r="E173" s="39" t="s">
        <v>97</v>
      </c>
      <c r="F173" s="42" t="str">
        <f>劳务分包工程内部承包协议书!C15</f>
        <v>王勇</v>
      </c>
      <c r="G173" s="39" t="s">
        <v>97</v>
      </c>
      <c r="H173" s="39" t="str">
        <f t="shared" ref="H173:H174" si="16">C173&amp;D173&amp;E173&amp;F173&amp;G173</f>
        <v xml:space="preserve">        .Text ="王勇"</v>
      </c>
    </row>
    <row r="174" spans="1:8" ht="40.5">
      <c r="A174" s="75"/>
      <c r="B174" s="43" t="str">
        <f t="shared" si="15"/>
        <v xml:space="preserve">        .Replacement.Text ="王勇"</v>
      </c>
      <c r="C174" s="39" t="s">
        <v>98</v>
      </c>
      <c r="D174" s="39" t="s">
        <v>96</v>
      </c>
      <c r="E174" s="39" t="s">
        <v>97</v>
      </c>
      <c r="F174" s="42" t="str">
        <f>劳务分包工程内部承包协议书!D15</f>
        <v>王勇</v>
      </c>
      <c r="G174" s="39" t="s">
        <v>97</v>
      </c>
      <c r="H174" s="39" t="str">
        <f t="shared" si="16"/>
        <v xml:space="preserve">        .Replacement.Text ="王勇"</v>
      </c>
    </row>
    <row r="175" spans="1:8">
      <c r="A175" s="75"/>
      <c r="B175" s="43" t="s">
        <v>81</v>
      </c>
      <c r="C175" s="39"/>
      <c r="D175" s="39"/>
      <c r="E175" s="39"/>
      <c r="F175" s="42"/>
      <c r="G175" s="39"/>
      <c r="H175" s="39"/>
    </row>
    <row r="176" spans="1:8">
      <c r="A176" s="75"/>
      <c r="B176" s="43" t="s">
        <v>82</v>
      </c>
      <c r="C176" s="39"/>
      <c r="D176" s="39"/>
      <c r="E176" s="39"/>
      <c r="F176" s="42"/>
      <c r="G176" s="39"/>
      <c r="H176" s="39"/>
    </row>
    <row r="177" spans="1:8">
      <c r="A177" s="75"/>
      <c r="B177" s="43" t="s">
        <v>83</v>
      </c>
      <c r="C177" s="39"/>
      <c r="D177" s="39"/>
      <c r="E177" s="39"/>
      <c r="F177" s="42"/>
      <c r="G177" s="39"/>
      <c r="H177" s="39"/>
    </row>
    <row r="178" spans="1:8">
      <c r="A178" s="75"/>
      <c r="B178" s="43" t="s">
        <v>84</v>
      </c>
      <c r="C178" s="39"/>
      <c r="D178" s="39"/>
      <c r="E178" s="39"/>
      <c r="F178" s="42"/>
      <c r="G178" s="39"/>
      <c r="H178" s="39"/>
    </row>
    <row r="179" spans="1:8">
      <c r="A179" s="75"/>
      <c r="B179" s="43" t="s">
        <v>85</v>
      </c>
      <c r="C179" s="39"/>
      <c r="D179" s="39"/>
      <c r="E179" s="39"/>
      <c r="F179" s="42"/>
      <c r="G179" s="39"/>
      <c r="H179" s="39"/>
    </row>
    <row r="180" spans="1:8">
      <c r="A180" s="75"/>
      <c r="B180" s="43" t="s">
        <v>86</v>
      </c>
      <c r="C180" s="39"/>
      <c r="D180" s="39"/>
      <c r="E180" s="39"/>
      <c r="F180" s="42"/>
      <c r="G180" s="39"/>
      <c r="H180" s="39"/>
    </row>
    <row r="181" spans="1:8">
      <c r="A181" s="75"/>
      <c r="B181" s="43" t="s">
        <v>87</v>
      </c>
      <c r="C181" s="39"/>
      <c r="D181" s="39"/>
      <c r="E181" s="39"/>
      <c r="F181" s="42"/>
      <c r="G181" s="39"/>
      <c r="H181" s="39"/>
    </row>
    <row r="182" spans="1:8">
      <c r="A182" s="75"/>
      <c r="B182" s="43" t="s">
        <v>88</v>
      </c>
      <c r="C182" s="39"/>
      <c r="D182" s="39"/>
      <c r="E182" s="39"/>
      <c r="F182" s="42"/>
      <c r="G182" s="39"/>
      <c r="H182" s="39"/>
    </row>
    <row r="183" spans="1:8">
      <c r="A183" s="75"/>
      <c r="B183" s="43" t="s">
        <v>89</v>
      </c>
      <c r="C183" s="39"/>
      <c r="D183" s="39"/>
      <c r="E183" s="39"/>
      <c r="F183" s="42"/>
      <c r="G183" s="39"/>
      <c r="H183" s="39"/>
    </row>
    <row r="184" spans="1:8">
      <c r="A184" s="75"/>
      <c r="B184" s="43" t="s">
        <v>90</v>
      </c>
      <c r="C184" s="39"/>
      <c r="D184" s="39"/>
      <c r="E184" s="39"/>
      <c r="F184" s="42"/>
      <c r="G184" s="39"/>
      <c r="H184" s="39"/>
    </row>
    <row r="185" spans="1:8">
      <c r="A185" s="75"/>
      <c r="B185" s="43" t="s">
        <v>91</v>
      </c>
      <c r="C185" s="39"/>
      <c r="D185" s="39"/>
      <c r="E185" s="39"/>
      <c r="F185" s="42"/>
      <c r="G185" s="39"/>
      <c r="H185" s="39"/>
    </row>
    <row r="186" spans="1:8">
      <c r="A186" s="75">
        <v>13</v>
      </c>
      <c r="B186" s="43" t="s">
        <v>91</v>
      </c>
      <c r="C186" s="39"/>
      <c r="D186" s="39"/>
      <c r="E186" s="39"/>
      <c r="F186" s="42"/>
      <c r="G186" s="39"/>
      <c r="H186" s="39"/>
    </row>
    <row r="187" spans="1:8">
      <c r="A187" s="75"/>
      <c r="B187" s="43" t="s">
        <v>80</v>
      </c>
      <c r="C187" s="39"/>
      <c r="D187" s="39"/>
      <c r="E187" s="39"/>
      <c r="F187" s="42"/>
      <c r="G187" s="39"/>
      <c r="H187" s="39"/>
    </row>
    <row r="188" spans="1:8">
      <c r="A188" s="75"/>
      <c r="B188" s="43" t="str">
        <f t="shared" ref="B188:B189" si="17">H188</f>
        <v xml:space="preserve">        .Text ="何基榜"</v>
      </c>
      <c r="C188" s="39" t="s">
        <v>95</v>
      </c>
      <c r="D188" s="39" t="s">
        <v>96</v>
      </c>
      <c r="E188" s="39" t="s">
        <v>97</v>
      </c>
      <c r="F188" s="42" t="str">
        <f>劳务分包工程内部承包协议书!C16</f>
        <v>何基榜</v>
      </c>
      <c r="G188" s="39" t="s">
        <v>97</v>
      </c>
      <c r="H188" s="39" t="str">
        <f t="shared" ref="H188:H189" si="18">C188&amp;D188&amp;E188&amp;F188&amp;G188</f>
        <v xml:space="preserve">        .Text ="何基榜"</v>
      </c>
    </row>
    <row r="189" spans="1:8" ht="40.5">
      <c r="A189" s="75"/>
      <c r="B189" s="43" t="str">
        <f t="shared" si="17"/>
        <v xml:space="preserve">        .Replacement.Text ="曾田德"</v>
      </c>
      <c r="C189" s="39" t="s">
        <v>98</v>
      </c>
      <c r="D189" s="39" t="s">
        <v>96</v>
      </c>
      <c r="E189" s="39" t="s">
        <v>97</v>
      </c>
      <c r="F189" s="42" t="str">
        <f>劳务分包工程内部承包协议书!D16</f>
        <v>曾田德</v>
      </c>
      <c r="G189" s="39" t="s">
        <v>97</v>
      </c>
      <c r="H189" s="39" t="str">
        <f t="shared" si="18"/>
        <v xml:space="preserve">        .Replacement.Text ="曾田德"</v>
      </c>
    </row>
    <row r="190" spans="1:8">
      <c r="A190" s="75"/>
      <c r="B190" s="43" t="s">
        <v>81</v>
      </c>
      <c r="C190" s="39"/>
      <c r="D190" s="39"/>
      <c r="E190" s="39"/>
      <c r="F190" s="42"/>
      <c r="G190" s="39"/>
      <c r="H190" s="39"/>
    </row>
    <row r="191" spans="1:8">
      <c r="A191" s="75"/>
      <c r="B191" s="43" t="s">
        <v>82</v>
      </c>
      <c r="C191" s="39"/>
      <c r="D191" s="39"/>
      <c r="E191" s="39"/>
      <c r="F191" s="42"/>
      <c r="G191" s="39"/>
      <c r="H191" s="39"/>
    </row>
    <row r="192" spans="1:8">
      <c r="A192" s="75"/>
      <c r="B192" s="43" t="s">
        <v>83</v>
      </c>
      <c r="C192" s="39"/>
      <c r="D192" s="39"/>
      <c r="E192" s="39"/>
      <c r="F192" s="42"/>
      <c r="G192" s="39"/>
      <c r="H192" s="39"/>
    </row>
    <row r="193" spans="1:8">
      <c r="A193" s="75"/>
      <c r="B193" s="43" t="s">
        <v>84</v>
      </c>
      <c r="C193" s="39"/>
      <c r="D193" s="39"/>
      <c r="E193" s="39"/>
      <c r="F193" s="42"/>
      <c r="G193" s="39"/>
      <c r="H193" s="39"/>
    </row>
    <row r="194" spans="1:8">
      <c r="A194" s="75"/>
      <c r="B194" s="43" t="s">
        <v>85</v>
      </c>
      <c r="C194" s="39"/>
      <c r="D194" s="39"/>
      <c r="E194" s="39"/>
      <c r="F194" s="42"/>
      <c r="G194" s="39"/>
      <c r="H194" s="39"/>
    </row>
    <row r="195" spans="1:8">
      <c r="A195" s="75"/>
      <c r="B195" s="43" t="s">
        <v>86</v>
      </c>
      <c r="C195" s="39"/>
      <c r="D195" s="39"/>
      <c r="E195" s="39"/>
      <c r="F195" s="42"/>
      <c r="G195" s="39"/>
      <c r="H195" s="39"/>
    </row>
    <row r="196" spans="1:8">
      <c r="A196" s="75"/>
      <c r="B196" s="43" t="s">
        <v>87</v>
      </c>
      <c r="C196" s="39"/>
      <c r="D196" s="39"/>
      <c r="E196" s="39"/>
      <c r="F196" s="42"/>
      <c r="G196" s="39"/>
      <c r="H196" s="39"/>
    </row>
    <row r="197" spans="1:8">
      <c r="A197" s="75"/>
      <c r="B197" s="43" t="s">
        <v>88</v>
      </c>
      <c r="C197" s="39"/>
      <c r="D197" s="39"/>
      <c r="E197" s="39"/>
      <c r="F197" s="42"/>
      <c r="G197" s="39"/>
      <c r="H197" s="39"/>
    </row>
    <row r="198" spans="1:8">
      <c r="A198" s="75"/>
      <c r="B198" s="43" t="s">
        <v>89</v>
      </c>
      <c r="C198" s="39"/>
      <c r="D198" s="39"/>
      <c r="E198" s="39"/>
      <c r="F198" s="42"/>
      <c r="G198" s="39"/>
      <c r="H198" s="39"/>
    </row>
    <row r="199" spans="1:8">
      <c r="A199" s="75"/>
      <c r="B199" s="43" t="s">
        <v>90</v>
      </c>
      <c r="C199" s="39"/>
      <c r="D199" s="39"/>
      <c r="E199" s="39"/>
      <c r="F199" s="42"/>
      <c r="G199" s="39"/>
      <c r="H199" s="39"/>
    </row>
    <row r="200" spans="1:8">
      <c r="A200" s="75"/>
      <c r="B200" s="43" t="s">
        <v>91</v>
      </c>
      <c r="C200" s="39"/>
      <c r="D200" s="39"/>
      <c r="E200" s="39"/>
      <c r="F200" s="42"/>
      <c r="G200" s="39"/>
      <c r="H200" s="39"/>
    </row>
    <row r="201" spans="1:8">
      <c r="A201" s="75">
        <v>14</v>
      </c>
      <c r="B201" s="43" t="s">
        <v>91</v>
      </c>
      <c r="C201" s="39"/>
      <c r="D201" s="39"/>
      <c r="E201" s="39"/>
      <c r="F201" s="42"/>
      <c r="G201" s="39"/>
      <c r="H201" s="39"/>
    </row>
    <row r="202" spans="1:8">
      <c r="A202" s="75"/>
      <c r="B202" s="43" t="s">
        <v>80</v>
      </c>
      <c r="C202" s="39"/>
      <c r="D202" s="39"/>
      <c r="E202" s="39"/>
      <c r="F202" s="42"/>
      <c r="G202" s="39"/>
      <c r="H202" s="39"/>
    </row>
    <row r="203" spans="1:8" ht="27">
      <c r="A203" s="75"/>
      <c r="B203" s="43" t="str">
        <f t="shared" ref="B203:B204" si="19">H203</f>
        <v xml:space="preserve">        .Text ="511221198209211619"</v>
      </c>
      <c r="C203" s="39" t="s">
        <v>95</v>
      </c>
      <c r="D203" s="39" t="s">
        <v>96</v>
      </c>
      <c r="E203" s="39" t="s">
        <v>97</v>
      </c>
      <c r="F203" s="42" t="str">
        <f>劳务分包工程内部承包协议书!C17</f>
        <v>511221198209211619</v>
      </c>
      <c r="G203" s="39" t="s">
        <v>97</v>
      </c>
      <c r="H203" s="39" t="str">
        <f t="shared" ref="H203:H204" si="20">C203&amp;D203&amp;E203&amp;F203&amp;G203</f>
        <v xml:space="preserve">        .Text ="511221198209211619"</v>
      </c>
    </row>
    <row r="204" spans="1:8" ht="40.5">
      <c r="A204" s="75"/>
      <c r="B204" s="43" t="str">
        <f t="shared" si="19"/>
        <v xml:space="preserve">        .Replacement.Text ="440821197111293213"</v>
      </c>
      <c r="C204" s="39" t="s">
        <v>98</v>
      </c>
      <c r="D204" s="39" t="s">
        <v>96</v>
      </c>
      <c r="E204" s="39" t="s">
        <v>97</v>
      </c>
      <c r="F204" s="42" t="str">
        <f>劳务分包工程内部承包协议书!D17</f>
        <v>440821197111293213</v>
      </c>
      <c r="G204" s="39" t="s">
        <v>97</v>
      </c>
      <c r="H204" s="39" t="str">
        <f t="shared" si="20"/>
        <v xml:space="preserve">        .Replacement.Text ="440821197111293213"</v>
      </c>
    </row>
    <row r="205" spans="1:8">
      <c r="A205" s="75"/>
      <c r="B205" s="43" t="s">
        <v>81</v>
      </c>
      <c r="C205" s="39"/>
      <c r="D205" s="39"/>
      <c r="E205" s="39"/>
      <c r="F205" s="42"/>
      <c r="G205" s="39"/>
      <c r="H205" s="39"/>
    </row>
    <row r="206" spans="1:8">
      <c r="A206" s="75"/>
      <c r="B206" s="43" t="s">
        <v>82</v>
      </c>
      <c r="C206" s="39"/>
      <c r="D206" s="39"/>
      <c r="E206" s="39"/>
      <c r="F206" s="42"/>
      <c r="G206" s="39"/>
      <c r="H206" s="39"/>
    </row>
    <row r="207" spans="1:8">
      <c r="A207" s="75"/>
      <c r="B207" s="43" t="s">
        <v>83</v>
      </c>
      <c r="C207" s="39"/>
      <c r="D207" s="39"/>
      <c r="E207" s="39"/>
      <c r="F207" s="42"/>
      <c r="G207" s="39"/>
      <c r="H207" s="39"/>
    </row>
    <row r="208" spans="1:8">
      <c r="A208" s="75"/>
      <c r="B208" s="43" t="s">
        <v>84</v>
      </c>
      <c r="C208" s="39"/>
      <c r="D208" s="39"/>
      <c r="E208" s="39"/>
      <c r="F208" s="42"/>
      <c r="G208" s="39"/>
      <c r="H208" s="39"/>
    </row>
    <row r="209" spans="1:8">
      <c r="A209" s="75"/>
      <c r="B209" s="43" t="s">
        <v>85</v>
      </c>
      <c r="C209" s="39"/>
      <c r="D209" s="39"/>
      <c r="E209" s="39"/>
      <c r="F209" s="42"/>
      <c r="G209" s="39"/>
      <c r="H209" s="39"/>
    </row>
    <row r="210" spans="1:8">
      <c r="A210" s="75"/>
      <c r="B210" s="43" t="s">
        <v>86</v>
      </c>
      <c r="C210" s="39"/>
      <c r="D210" s="39"/>
      <c r="E210" s="39"/>
      <c r="F210" s="42"/>
      <c r="G210" s="39"/>
      <c r="H210" s="39"/>
    </row>
    <row r="211" spans="1:8">
      <c r="A211" s="75"/>
      <c r="B211" s="43" t="s">
        <v>87</v>
      </c>
      <c r="C211" s="39"/>
      <c r="D211" s="39"/>
      <c r="E211" s="39"/>
      <c r="F211" s="42"/>
      <c r="G211" s="39"/>
      <c r="H211" s="39"/>
    </row>
    <row r="212" spans="1:8">
      <c r="A212" s="75"/>
      <c r="B212" s="43" t="s">
        <v>88</v>
      </c>
      <c r="C212" s="39"/>
      <c r="D212" s="39"/>
      <c r="E212" s="39"/>
      <c r="F212" s="42"/>
      <c r="G212" s="39"/>
      <c r="H212" s="39"/>
    </row>
    <row r="213" spans="1:8">
      <c r="A213" s="75"/>
      <c r="B213" s="43" t="s">
        <v>89</v>
      </c>
      <c r="C213" s="39"/>
      <c r="D213" s="39"/>
      <c r="E213" s="39"/>
      <c r="F213" s="42"/>
      <c r="G213" s="39"/>
      <c r="H213" s="39"/>
    </row>
    <row r="214" spans="1:8">
      <c r="A214" s="75"/>
      <c r="B214" s="43" t="s">
        <v>90</v>
      </c>
      <c r="C214" s="39"/>
      <c r="D214" s="39"/>
      <c r="E214" s="39"/>
      <c r="F214" s="42"/>
      <c r="G214" s="39"/>
      <c r="H214" s="39"/>
    </row>
    <row r="215" spans="1:8">
      <c r="A215" s="75"/>
      <c r="B215" s="43" t="s">
        <v>91</v>
      </c>
      <c r="C215" s="39"/>
      <c r="D215" s="39"/>
      <c r="E215" s="39"/>
      <c r="F215" s="42"/>
      <c r="G215" s="39"/>
      <c r="H215" s="39"/>
    </row>
    <row r="216" spans="1:8">
      <c r="A216" s="75">
        <v>15</v>
      </c>
      <c r="B216" s="43" t="s">
        <v>91</v>
      </c>
      <c r="C216" s="39"/>
      <c r="D216" s="39"/>
      <c r="E216" s="39"/>
      <c r="F216" s="42"/>
      <c r="G216" s="39"/>
      <c r="H216" s="39"/>
    </row>
    <row r="217" spans="1:8">
      <c r="A217" s="75"/>
      <c r="B217" s="43" t="s">
        <v>80</v>
      </c>
      <c r="C217" s="39"/>
      <c r="D217" s="39"/>
      <c r="E217" s="39"/>
      <c r="F217" s="42"/>
      <c r="G217" s="39"/>
      <c r="H217" s="39"/>
    </row>
    <row r="218" spans="1:8">
      <c r="A218" s="75"/>
      <c r="B218" s="43" t="str">
        <f t="shared" ref="B218:B219" si="21">H218</f>
        <v xml:space="preserve">        .Text ="13178693661"</v>
      </c>
      <c r="C218" s="39" t="s">
        <v>95</v>
      </c>
      <c r="D218" s="39" t="s">
        <v>96</v>
      </c>
      <c r="E218" s="39" t="s">
        <v>97</v>
      </c>
      <c r="F218" s="47">
        <f>劳务分包工程内部承包协议书!C18</f>
        <v>13178693661</v>
      </c>
      <c r="G218" s="39" t="s">
        <v>97</v>
      </c>
      <c r="H218" s="39" t="str">
        <f t="shared" ref="H218:H219" si="22">C218&amp;D218&amp;E218&amp;F218&amp;G218</f>
        <v xml:space="preserve">        .Text ="13178693661"</v>
      </c>
    </row>
    <row r="219" spans="1:8" ht="40.5">
      <c r="A219" s="75"/>
      <c r="B219" s="43" t="str">
        <f t="shared" si="21"/>
        <v xml:space="preserve">        .Replacement.Text ="13535032118"</v>
      </c>
      <c r="C219" s="39" t="s">
        <v>98</v>
      </c>
      <c r="D219" s="39" t="s">
        <v>96</v>
      </c>
      <c r="E219" s="39" t="s">
        <v>97</v>
      </c>
      <c r="F219" s="47">
        <f>劳务分包工程内部承包协议书!D18</f>
        <v>13535032118</v>
      </c>
      <c r="G219" s="39" t="s">
        <v>97</v>
      </c>
      <c r="H219" s="39" t="str">
        <f t="shared" si="22"/>
        <v xml:space="preserve">        .Replacement.Text ="13535032118"</v>
      </c>
    </row>
    <row r="220" spans="1:8">
      <c r="A220" s="75"/>
      <c r="B220" s="43" t="s">
        <v>81</v>
      </c>
      <c r="C220" s="39"/>
      <c r="D220" s="39"/>
      <c r="E220" s="39"/>
      <c r="F220" s="42"/>
      <c r="G220" s="39"/>
      <c r="H220" s="39"/>
    </row>
    <row r="221" spans="1:8">
      <c r="A221" s="75"/>
      <c r="B221" s="43" t="s">
        <v>82</v>
      </c>
      <c r="C221" s="39"/>
      <c r="D221" s="39"/>
      <c r="E221" s="39"/>
      <c r="F221" s="42"/>
      <c r="G221" s="39"/>
      <c r="H221" s="39"/>
    </row>
    <row r="222" spans="1:8">
      <c r="A222" s="75"/>
      <c r="B222" s="43" t="s">
        <v>83</v>
      </c>
      <c r="C222" s="39"/>
      <c r="D222" s="39"/>
      <c r="E222" s="39"/>
      <c r="F222" s="42"/>
      <c r="G222" s="39"/>
      <c r="H222" s="39"/>
    </row>
    <row r="223" spans="1:8">
      <c r="A223" s="75"/>
      <c r="B223" s="43" t="s">
        <v>84</v>
      </c>
      <c r="C223" s="39"/>
      <c r="D223" s="39"/>
      <c r="E223" s="39"/>
      <c r="F223" s="42"/>
      <c r="G223" s="39"/>
      <c r="H223" s="39"/>
    </row>
    <row r="224" spans="1:8">
      <c r="A224" s="75"/>
      <c r="B224" s="43" t="s">
        <v>85</v>
      </c>
      <c r="C224" s="39"/>
      <c r="D224" s="39"/>
      <c r="E224" s="39"/>
      <c r="F224" s="42"/>
      <c r="G224" s="39"/>
      <c r="H224" s="39"/>
    </row>
    <row r="225" spans="1:8">
      <c r="A225" s="75"/>
      <c r="B225" s="43" t="s">
        <v>86</v>
      </c>
      <c r="C225" s="39"/>
      <c r="D225" s="39"/>
      <c r="E225" s="39"/>
      <c r="F225" s="42"/>
      <c r="G225" s="39"/>
      <c r="H225" s="39"/>
    </row>
    <row r="226" spans="1:8">
      <c r="A226" s="75"/>
      <c r="B226" s="43" t="s">
        <v>87</v>
      </c>
      <c r="C226" s="39"/>
      <c r="D226" s="39"/>
      <c r="E226" s="39"/>
      <c r="F226" s="42"/>
      <c r="G226" s="39"/>
      <c r="H226" s="39"/>
    </row>
    <row r="227" spans="1:8">
      <c r="A227" s="75"/>
      <c r="B227" s="43" t="s">
        <v>88</v>
      </c>
      <c r="C227" s="39"/>
      <c r="D227" s="39"/>
      <c r="E227" s="39"/>
      <c r="F227" s="42"/>
      <c r="G227" s="39"/>
      <c r="H227" s="39"/>
    </row>
    <row r="228" spans="1:8">
      <c r="A228" s="75"/>
      <c r="B228" s="43" t="s">
        <v>89</v>
      </c>
      <c r="C228" s="39"/>
      <c r="D228" s="39"/>
      <c r="E228" s="39"/>
      <c r="F228" s="42"/>
      <c r="G228" s="39"/>
      <c r="H228" s="39"/>
    </row>
    <row r="229" spans="1:8">
      <c r="A229" s="75"/>
      <c r="B229" s="43" t="s">
        <v>90</v>
      </c>
      <c r="C229" s="39"/>
      <c r="D229" s="39"/>
      <c r="E229" s="39"/>
      <c r="F229" s="42"/>
      <c r="G229" s="39"/>
      <c r="H229" s="39"/>
    </row>
    <row r="230" spans="1:8">
      <c r="A230" s="75"/>
      <c r="B230" s="43" t="s">
        <v>91</v>
      </c>
      <c r="C230" s="39"/>
      <c r="D230" s="39"/>
      <c r="E230" s="39"/>
      <c r="F230" s="42"/>
      <c r="G230" s="39"/>
      <c r="H230" s="39"/>
    </row>
    <row r="231" spans="1:8">
      <c r="B231" s="43" t="s">
        <v>92</v>
      </c>
    </row>
  </sheetData>
  <mergeCells count="15">
    <mergeCell ref="A6:A20"/>
    <mergeCell ref="A186:A200"/>
    <mergeCell ref="A201:A215"/>
    <mergeCell ref="A216:A230"/>
    <mergeCell ref="A96:A110"/>
    <mergeCell ref="A111:A125"/>
    <mergeCell ref="A126:A140"/>
    <mergeCell ref="A141:A155"/>
    <mergeCell ref="A156:A170"/>
    <mergeCell ref="A171:A185"/>
    <mergeCell ref="A21:A35"/>
    <mergeCell ref="A36:A50"/>
    <mergeCell ref="A51:A65"/>
    <mergeCell ref="A66:A80"/>
    <mergeCell ref="A81:A9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1"/>
  <sheetViews>
    <sheetView topLeftCell="A119" workbookViewId="0">
      <selection activeCell="B1" sqref="B1:B141"/>
    </sheetView>
  </sheetViews>
  <sheetFormatPr defaultRowHeight="13.5"/>
  <cols>
    <col min="1" max="1" width="21.125" style="48" customWidth="1"/>
    <col min="2" max="2" width="62" style="48" customWidth="1"/>
    <col min="3" max="3" width="8.5" style="48" bestFit="1" customWidth="1"/>
    <col min="4" max="5" width="2.5" style="48" bestFit="1" customWidth="1"/>
    <col min="6" max="6" width="30" style="48" customWidth="1"/>
    <col min="7" max="7" width="2.5" style="48" bestFit="1" customWidth="1"/>
    <col min="8" max="8" width="30" style="48" customWidth="1"/>
    <col min="9" max="9" width="13" style="48" bestFit="1" customWidth="1"/>
    <col min="10" max="16384" width="9" style="48"/>
  </cols>
  <sheetData>
    <row r="1" spans="1:8">
      <c r="B1" s="43" t="s">
        <v>93</v>
      </c>
      <c r="C1" s="39"/>
      <c r="D1" s="39"/>
      <c r="E1" s="39"/>
      <c r="F1" s="42"/>
      <c r="G1" s="39"/>
      <c r="H1" s="39"/>
    </row>
    <row r="2" spans="1:8">
      <c r="B2" s="43" t="s">
        <v>77</v>
      </c>
      <c r="C2" s="39"/>
      <c r="D2" s="39"/>
      <c r="E2" s="39"/>
      <c r="F2" s="42"/>
      <c r="G2" s="39"/>
      <c r="H2" s="39"/>
    </row>
    <row r="3" spans="1:8">
      <c r="B3" s="43" t="s">
        <v>94</v>
      </c>
      <c r="C3" s="39"/>
      <c r="D3" s="39"/>
      <c r="E3" s="39"/>
      <c r="F3" s="42"/>
      <c r="G3" s="39"/>
      <c r="H3" s="39"/>
    </row>
    <row r="4" spans="1:8">
      <c r="B4" s="43" t="s">
        <v>77</v>
      </c>
      <c r="C4" s="39"/>
      <c r="D4" s="39"/>
      <c r="E4" s="39"/>
      <c r="F4" s="42"/>
      <c r="G4" s="39"/>
      <c r="H4" s="39"/>
    </row>
    <row r="5" spans="1:8">
      <c r="B5" s="43" t="s">
        <v>77</v>
      </c>
      <c r="C5" s="39"/>
      <c r="D5" s="39"/>
      <c r="E5" s="39"/>
      <c r="F5" s="42"/>
      <c r="G5" s="39"/>
      <c r="H5" s="39"/>
    </row>
    <row r="6" spans="1:8">
      <c r="A6" s="76">
        <v>1</v>
      </c>
      <c r="B6" s="43" t="s">
        <v>78</v>
      </c>
      <c r="C6" s="39"/>
      <c r="D6" s="39"/>
      <c r="E6" s="39"/>
      <c r="F6" s="42"/>
      <c r="G6" s="39"/>
      <c r="H6" s="39"/>
    </row>
    <row r="7" spans="1:8">
      <c r="A7" s="76"/>
      <c r="B7" s="43" t="s">
        <v>79</v>
      </c>
      <c r="C7" s="39"/>
      <c r="D7" s="39"/>
      <c r="E7" s="39"/>
      <c r="F7" s="42"/>
      <c r="G7" s="39"/>
      <c r="H7" s="39"/>
    </row>
    <row r="8" spans="1:8">
      <c r="A8" s="76"/>
      <c r="B8" s="43" t="s">
        <v>80</v>
      </c>
      <c r="C8" s="39"/>
      <c r="D8" s="39"/>
      <c r="E8" s="39"/>
      <c r="F8" s="42"/>
      <c r="G8" s="39"/>
      <c r="H8" s="39"/>
    </row>
    <row r="9" spans="1:8" ht="27">
      <c r="A9" s="76"/>
      <c r="B9" s="43" t="str">
        <f>H9</f>
        <v xml:space="preserve">        .Text ="深九科技创业园"</v>
      </c>
      <c r="C9" s="39" t="s">
        <v>95</v>
      </c>
      <c r="D9" s="39" t="s">
        <v>96</v>
      </c>
      <c r="E9" s="39" t="s">
        <v>97</v>
      </c>
      <c r="F9" s="42" t="str">
        <f>'劳务分包合同（A类项目)（营改增）'!C3</f>
        <v>深九科技创业园</v>
      </c>
      <c r="G9" s="39" t="s">
        <v>97</v>
      </c>
      <c r="H9" s="39" t="str">
        <f>C9&amp;D9&amp;E9&amp;F9&amp;G9</f>
        <v xml:space="preserve">        .Text ="深九科技创业园"</v>
      </c>
    </row>
    <row r="10" spans="1:8" ht="54">
      <c r="A10" s="76"/>
      <c r="B10" s="43" t="str">
        <f>H10</f>
        <v xml:space="preserve">        .Replacement.Text ="珠海卓夫国贸金融中心项目幕墙工程"</v>
      </c>
      <c r="C10" s="39" t="s">
        <v>98</v>
      </c>
      <c r="D10" s="39" t="s">
        <v>96</v>
      </c>
      <c r="E10" s="39" t="s">
        <v>97</v>
      </c>
      <c r="F10" s="42" t="str">
        <f>'劳务分包合同（A类项目)（营改增）'!D3</f>
        <v>珠海卓夫国贸金融中心项目幕墙工程</v>
      </c>
      <c r="G10" s="39" t="s">
        <v>97</v>
      </c>
      <c r="H10" s="39" t="str">
        <f>C10&amp;D10&amp;E10&amp;F10&amp;G10</f>
        <v xml:space="preserve">        .Replacement.Text ="珠海卓夫国贸金融中心项目幕墙工程"</v>
      </c>
    </row>
    <row r="11" spans="1:8">
      <c r="A11" s="76"/>
      <c r="B11" s="43" t="s">
        <v>81</v>
      </c>
      <c r="C11" s="39"/>
      <c r="D11" s="39"/>
      <c r="E11" s="39"/>
      <c r="F11" s="42"/>
      <c r="G11" s="39"/>
      <c r="H11" s="39"/>
    </row>
    <row r="12" spans="1:8">
      <c r="A12" s="76"/>
      <c r="B12" s="43" t="s">
        <v>82</v>
      </c>
      <c r="C12" s="39"/>
      <c r="D12" s="39"/>
      <c r="E12" s="39"/>
      <c r="F12" s="42"/>
      <c r="G12" s="39"/>
      <c r="H12" s="39"/>
    </row>
    <row r="13" spans="1:8">
      <c r="A13" s="76"/>
      <c r="B13" s="43" t="s">
        <v>83</v>
      </c>
      <c r="C13" s="39"/>
      <c r="D13" s="39"/>
      <c r="E13" s="39"/>
      <c r="F13" s="42"/>
      <c r="G13" s="39"/>
      <c r="H13" s="39"/>
    </row>
    <row r="14" spans="1:8">
      <c r="A14" s="76"/>
      <c r="B14" s="43" t="s">
        <v>84</v>
      </c>
      <c r="C14" s="39"/>
      <c r="D14" s="39"/>
      <c r="E14" s="39"/>
      <c r="F14" s="42"/>
      <c r="G14" s="39"/>
      <c r="H14" s="39"/>
    </row>
    <row r="15" spans="1:8">
      <c r="A15" s="76"/>
      <c r="B15" s="43" t="s">
        <v>85</v>
      </c>
      <c r="C15" s="39"/>
      <c r="D15" s="39"/>
      <c r="E15" s="39"/>
      <c r="F15" s="42"/>
      <c r="G15" s="39"/>
      <c r="H15" s="39"/>
    </row>
    <row r="16" spans="1:8">
      <c r="A16" s="76"/>
      <c r="B16" s="43" t="s">
        <v>86</v>
      </c>
      <c r="C16" s="39"/>
      <c r="D16" s="39"/>
      <c r="E16" s="39"/>
      <c r="F16" s="42"/>
      <c r="G16" s="39"/>
      <c r="H16" s="39"/>
    </row>
    <row r="17" spans="1:8">
      <c r="A17" s="76"/>
      <c r="B17" s="43" t="s">
        <v>87</v>
      </c>
      <c r="C17" s="39"/>
      <c r="D17" s="39"/>
      <c r="E17" s="39"/>
      <c r="F17" s="42"/>
      <c r="G17" s="39"/>
      <c r="H17" s="39"/>
    </row>
    <row r="18" spans="1:8">
      <c r="A18" s="76"/>
      <c r="B18" s="43" t="s">
        <v>88</v>
      </c>
      <c r="C18" s="39"/>
      <c r="D18" s="39"/>
      <c r="E18" s="39"/>
      <c r="F18" s="42"/>
      <c r="G18" s="39"/>
      <c r="H18" s="39"/>
    </row>
    <row r="19" spans="1:8">
      <c r="A19" s="76"/>
      <c r="B19" s="43" t="s">
        <v>89</v>
      </c>
      <c r="C19" s="39"/>
      <c r="D19" s="39"/>
      <c r="E19" s="39"/>
      <c r="F19" s="42"/>
      <c r="G19" s="39"/>
      <c r="H19" s="39"/>
    </row>
    <row r="20" spans="1:8">
      <c r="A20" s="76"/>
      <c r="B20" s="43" t="s">
        <v>90</v>
      </c>
      <c r="C20" s="39"/>
      <c r="D20" s="39"/>
      <c r="E20" s="39"/>
      <c r="F20" s="42"/>
      <c r="G20" s="39"/>
      <c r="H20" s="39"/>
    </row>
    <row r="21" spans="1:8">
      <c r="A21" s="76">
        <v>2</v>
      </c>
      <c r="B21" s="43" t="s">
        <v>91</v>
      </c>
      <c r="C21" s="39"/>
      <c r="D21" s="39"/>
      <c r="E21" s="39"/>
      <c r="F21" s="42"/>
      <c r="G21" s="39"/>
      <c r="H21" s="39"/>
    </row>
    <row r="22" spans="1:8">
      <c r="A22" s="76"/>
      <c r="B22" s="43" t="s">
        <v>80</v>
      </c>
      <c r="C22" s="39"/>
      <c r="D22" s="39"/>
      <c r="E22" s="39"/>
      <c r="F22" s="42"/>
      <c r="G22" s="39"/>
      <c r="H22" s="39"/>
    </row>
    <row r="23" spans="1:8" ht="40.5">
      <c r="A23" s="76"/>
      <c r="B23" s="43" t="str">
        <f>H23</f>
        <v xml:space="preserve">        .Text ="深圳市福田保税区内，北侧紧邻中富公司，东侧紧邻槟榔路西侧海虹路，南侧桃花路"</v>
      </c>
      <c r="C23" s="39" t="s">
        <v>95</v>
      </c>
      <c r="D23" s="39" t="s">
        <v>96</v>
      </c>
      <c r="E23" s="39" t="s">
        <v>97</v>
      </c>
      <c r="F23" s="42" t="str">
        <f>'劳务分包合同（A类项目)（营改增）'!C4</f>
        <v>深圳市福田保税区内，北侧紧邻中富公司，东侧紧邻槟榔路西侧海虹路，南侧桃花路</v>
      </c>
      <c r="G23" s="39" t="s">
        <v>97</v>
      </c>
      <c r="H23" s="39" t="str">
        <f>C23&amp;D23&amp;E23&amp;F23&amp;G23</f>
        <v xml:space="preserve">        .Text ="深圳市福田保税区内，北侧紧邻中富公司，东侧紧邻槟榔路西侧海虹路，南侧桃花路"</v>
      </c>
    </row>
    <row r="24" spans="1:8" ht="54">
      <c r="A24" s="76"/>
      <c r="B24" s="43" t="str">
        <f>H24</f>
        <v xml:space="preserve">        .Replacement.Text ="珠海市香洲区同华路与迎宾北路交界处"</v>
      </c>
      <c r="C24" s="39" t="s">
        <v>98</v>
      </c>
      <c r="D24" s="39" t="s">
        <v>96</v>
      </c>
      <c r="E24" s="39" t="s">
        <v>97</v>
      </c>
      <c r="F24" s="42" t="str">
        <f>'劳务分包合同（A类项目)（营改增）'!D4</f>
        <v>珠海市香洲区同华路与迎宾北路交界处</v>
      </c>
      <c r="G24" s="39" t="s">
        <v>97</v>
      </c>
      <c r="H24" s="39" t="str">
        <f>C24&amp;D24&amp;E24&amp;F24&amp;G24</f>
        <v xml:space="preserve">        .Replacement.Text ="珠海市香洲区同华路与迎宾北路交界处"</v>
      </c>
    </row>
    <row r="25" spans="1:8">
      <c r="A25" s="76"/>
      <c r="B25" s="43" t="s">
        <v>81</v>
      </c>
      <c r="C25" s="39"/>
      <c r="D25" s="39"/>
      <c r="E25" s="39"/>
      <c r="F25" s="42"/>
      <c r="G25" s="39"/>
      <c r="H25" s="39"/>
    </row>
    <row r="26" spans="1:8">
      <c r="A26" s="76"/>
      <c r="B26" s="43" t="s">
        <v>82</v>
      </c>
      <c r="C26" s="39"/>
      <c r="D26" s="39"/>
      <c r="E26" s="39"/>
      <c r="F26" s="42"/>
      <c r="G26" s="39"/>
      <c r="H26" s="39"/>
    </row>
    <row r="27" spans="1:8">
      <c r="A27" s="76"/>
      <c r="B27" s="43" t="s">
        <v>83</v>
      </c>
      <c r="C27" s="39"/>
      <c r="D27" s="39"/>
      <c r="E27" s="39"/>
      <c r="F27" s="42"/>
      <c r="G27" s="39"/>
      <c r="H27" s="39"/>
    </row>
    <row r="28" spans="1:8">
      <c r="A28" s="76"/>
      <c r="B28" s="43" t="s">
        <v>84</v>
      </c>
      <c r="C28" s="39"/>
      <c r="D28" s="39"/>
      <c r="E28" s="39"/>
      <c r="F28" s="42"/>
      <c r="G28" s="39"/>
      <c r="H28" s="39"/>
    </row>
    <row r="29" spans="1:8">
      <c r="A29" s="76"/>
      <c r="B29" s="43" t="s">
        <v>85</v>
      </c>
      <c r="C29" s="39"/>
      <c r="D29" s="39"/>
      <c r="E29" s="39"/>
      <c r="F29" s="42"/>
      <c r="G29" s="39"/>
      <c r="H29" s="39"/>
    </row>
    <row r="30" spans="1:8">
      <c r="A30" s="76"/>
      <c r="B30" s="43" t="s">
        <v>86</v>
      </c>
      <c r="C30" s="39"/>
      <c r="D30" s="39"/>
      <c r="E30" s="39"/>
      <c r="F30" s="42"/>
      <c r="G30" s="39"/>
      <c r="H30" s="39"/>
    </row>
    <row r="31" spans="1:8">
      <c r="A31" s="76"/>
      <c r="B31" s="43" t="s">
        <v>87</v>
      </c>
      <c r="C31" s="39"/>
      <c r="D31" s="39"/>
      <c r="E31" s="39"/>
      <c r="F31" s="42"/>
      <c r="G31" s="39"/>
      <c r="H31" s="39"/>
    </row>
    <row r="32" spans="1:8">
      <c r="A32" s="76"/>
      <c r="B32" s="43" t="s">
        <v>88</v>
      </c>
      <c r="C32" s="39"/>
      <c r="D32" s="39"/>
      <c r="E32" s="39"/>
      <c r="F32" s="42"/>
      <c r="G32" s="39"/>
      <c r="H32" s="39"/>
    </row>
    <row r="33" spans="1:9">
      <c r="A33" s="76"/>
      <c r="B33" s="43" t="s">
        <v>89</v>
      </c>
      <c r="C33" s="39"/>
      <c r="D33" s="39"/>
      <c r="E33" s="39"/>
      <c r="F33" s="42"/>
      <c r="G33" s="39"/>
      <c r="H33" s="39"/>
    </row>
    <row r="34" spans="1:9">
      <c r="A34" s="76"/>
      <c r="B34" s="43" t="s">
        <v>90</v>
      </c>
      <c r="C34" s="39"/>
      <c r="D34" s="39"/>
      <c r="E34" s="39"/>
      <c r="F34" s="42"/>
      <c r="G34" s="39"/>
      <c r="H34" s="39"/>
    </row>
    <row r="35" spans="1:9">
      <c r="A35" s="76"/>
      <c r="B35" s="43" t="s">
        <v>91</v>
      </c>
      <c r="C35" s="39"/>
      <c r="D35" s="39"/>
      <c r="E35" s="39"/>
      <c r="F35" s="42"/>
      <c r="G35" s="39"/>
      <c r="H35" s="39"/>
    </row>
    <row r="36" spans="1:9">
      <c r="A36" s="76">
        <v>3</v>
      </c>
      <c r="B36" s="43" t="s">
        <v>91</v>
      </c>
      <c r="C36" s="39"/>
      <c r="D36" s="39"/>
      <c r="E36" s="39"/>
      <c r="F36" s="42"/>
      <c r="G36" s="39"/>
      <c r="H36" s="39"/>
    </row>
    <row r="37" spans="1:9">
      <c r="A37" s="76"/>
      <c r="B37" s="43" t="s">
        <v>80</v>
      </c>
      <c r="C37" s="39"/>
      <c r="D37" s="39"/>
      <c r="E37" s="39"/>
      <c r="F37" s="42"/>
      <c r="G37" s="39"/>
      <c r="H37" s="39"/>
    </row>
    <row r="38" spans="1:9" ht="27">
      <c r="A38" s="76"/>
      <c r="B38" s="42" t="str">
        <f t="shared" ref="B38:B39" si="0">H38</f>
        <v xml:space="preserve">        .Text ="2018年02月28日"</v>
      </c>
      <c r="C38" s="42" t="s">
        <v>95</v>
      </c>
      <c r="D38" s="42" t="s">
        <v>96</v>
      </c>
      <c r="E38" s="42" t="s">
        <v>97</v>
      </c>
      <c r="F38" s="42">
        <f>'劳务分包合同（A类项目)（营改增）'!C5</f>
        <v>43159</v>
      </c>
      <c r="G38" s="42" t="s">
        <v>97</v>
      </c>
      <c r="H38" s="42" t="str">
        <f>C38&amp;D38&amp;E38&amp;(TEXT(YEAR(F38),"0000")&amp;"年"&amp;TEXT(MONTH(F38),"00")&amp;"月"&amp;TEXT(DAY(F38),"00"&amp;"日"))&amp;G38</f>
        <v xml:space="preserve">        .Text ="2018年02月28日"</v>
      </c>
      <c r="I38" s="49" t="s">
        <v>99</v>
      </c>
    </row>
    <row r="39" spans="1:9" ht="54">
      <c r="A39" s="76"/>
      <c r="B39" s="42" t="str">
        <f t="shared" si="0"/>
        <v xml:space="preserve">        .Replacement.Text ="2018年02月28日"</v>
      </c>
      <c r="C39" s="42" t="s">
        <v>98</v>
      </c>
      <c r="D39" s="42" t="s">
        <v>96</v>
      </c>
      <c r="E39" s="42" t="s">
        <v>97</v>
      </c>
      <c r="F39" s="42">
        <f>'劳务分包合同（A类项目)（营改增）'!C6</f>
        <v>43159</v>
      </c>
      <c r="G39" s="42" t="s">
        <v>97</v>
      </c>
      <c r="H39" s="42" t="str">
        <f>C39&amp;D39&amp;E39&amp;(TEXT(YEAR(F39),"0000")&amp;"年"&amp;TEXT(MONTH(F39),"00")&amp;"月"&amp;TEXT(DAY(F39),"00"&amp;"日")&amp;G39)</f>
        <v xml:space="preserve">        .Replacement.Text ="2018年02月28日"</v>
      </c>
      <c r="I39" s="49" t="s">
        <v>99</v>
      </c>
    </row>
    <row r="40" spans="1:9">
      <c r="A40" s="76"/>
      <c r="B40" s="43" t="s">
        <v>81</v>
      </c>
      <c r="C40" s="39"/>
      <c r="D40" s="39"/>
      <c r="E40" s="39"/>
      <c r="F40" s="42"/>
      <c r="G40" s="39"/>
      <c r="H40" s="39"/>
    </row>
    <row r="41" spans="1:9">
      <c r="A41" s="76"/>
      <c r="B41" s="43" t="s">
        <v>82</v>
      </c>
      <c r="C41" s="39"/>
      <c r="D41" s="39"/>
      <c r="E41" s="39"/>
      <c r="F41" s="42"/>
      <c r="G41" s="39"/>
      <c r="H41" s="39"/>
    </row>
    <row r="42" spans="1:9">
      <c r="A42" s="76"/>
      <c r="B42" s="43" t="s">
        <v>83</v>
      </c>
      <c r="C42" s="39"/>
      <c r="D42" s="39"/>
      <c r="E42" s="39"/>
      <c r="F42" s="42"/>
      <c r="G42" s="39"/>
      <c r="H42" s="39"/>
    </row>
    <row r="43" spans="1:9">
      <c r="A43" s="76"/>
      <c r="B43" s="43" t="s">
        <v>84</v>
      </c>
      <c r="C43" s="39"/>
      <c r="D43" s="39"/>
      <c r="E43" s="39"/>
      <c r="F43" s="42"/>
      <c r="G43" s="39"/>
      <c r="H43" s="39"/>
    </row>
    <row r="44" spans="1:9">
      <c r="A44" s="76"/>
      <c r="B44" s="43" t="s">
        <v>85</v>
      </c>
      <c r="C44" s="39"/>
      <c r="D44" s="39"/>
      <c r="E44" s="39"/>
      <c r="F44" s="42"/>
      <c r="G44" s="39"/>
      <c r="H44" s="39"/>
    </row>
    <row r="45" spans="1:9">
      <c r="A45" s="76"/>
      <c r="B45" s="43" t="s">
        <v>86</v>
      </c>
      <c r="C45" s="39"/>
      <c r="D45" s="39"/>
      <c r="E45" s="39"/>
      <c r="F45" s="42"/>
      <c r="G45" s="39"/>
      <c r="H45" s="39"/>
    </row>
    <row r="46" spans="1:9">
      <c r="A46" s="76"/>
      <c r="B46" s="43" t="s">
        <v>87</v>
      </c>
      <c r="C46" s="39"/>
      <c r="D46" s="39"/>
      <c r="E46" s="39"/>
      <c r="F46" s="42"/>
      <c r="G46" s="39"/>
      <c r="H46" s="39"/>
    </row>
    <row r="47" spans="1:9">
      <c r="A47" s="76"/>
      <c r="B47" s="43" t="s">
        <v>88</v>
      </c>
      <c r="C47" s="39"/>
      <c r="D47" s="39"/>
      <c r="E47" s="39"/>
      <c r="F47" s="42"/>
      <c r="G47" s="39"/>
      <c r="H47" s="39"/>
    </row>
    <row r="48" spans="1:9">
      <c r="A48" s="76"/>
      <c r="B48" s="43" t="s">
        <v>89</v>
      </c>
      <c r="C48" s="39"/>
      <c r="D48" s="39"/>
      <c r="E48" s="39"/>
      <c r="F48" s="42"/>
      <c r="G48" s="39"/>
      <c r="H48" s="39"/>
    </row>
    <row r="49" spans="1:8">
      <c r="A49" s="76"/>
      <c r="B49" s="43" t="s">
        <v>90</v>
      </c>
      <c r="C49" s="39"/>
      <c r="D49" s="39"/>
      <c r="E49" s="39"/>
      <c r="F49" s="42"/>
      <c r="G49" s="39"/>
      <c r="H49" s="39"/>
    </row>
    <row r="50" spans="1:8">
      <c r="A50" s="76"/>
      <c r="B50" s="43" t="s">
        <v>91</v>
      </c>
      <c r="C50" s="39"/>
      <c r="D50" s="39"/>
      <c r="E50" s="39"/>
      <c r="F50" s="42"/>
      <c r="G50" s="39"/>
      <c r="H50" s="39"/>
    </row>
    <row r="51" spans="1:8">
      <c r="A51" s="76">
        <v>4</v>
      </c>
      <c r="B51" s="43" t="s">
        <v>91</v>
      </c>
      <c r="C51" s="39"/>
      <c r="D51" s="39"/>
      <c r="E51" s="39"/>
      <c r="F51" s="42"/>
      <c r="G51" s="39"/>
      <c r="H51" s="39"/>
    </row>
    <row r="52" spans="1:8">
      <c r="A52" s="76"/>
      <c r="B52" s="43" t="s">
        <v>80</v>
      </c>
      <c r="C52" s="39"/>
      <c r="D52" s="39"/>
      <c r="E52" s="39"/>
      <c r="F52" s="42"/>
      <c r="G52" s="39"/>
      <c r="H52" s="39"/>
    </row>
    <row r="53" spans="1:8" ht="27">
      <c r="A53" s="76"/>
      <c r="B53" s="42" t="str">
        <f t="shared" ref="B53:B54" si="1">H53</f>
        <v xml:space="preserve">        .Text ="2018年02月28日"</v>
      </c>
      <c r="C53" s="42" t="s">
        <v>95</v>
      </c>
      <c r="D53" s="42" t="s">
        <v>96</v>
      </c>
      <c r="E53" s="42" t="s">
        <v>97</v>
      </c>
      <c r="F53" s="42">
        <f>'劳务分包合同（A类项目)（营改增）'!C6</f>
        <v>43159</v>
      </c>
      <c r="G53" s="42" t="s">
        <v>97</v>
      </c>
      <c r="H53" s="42" t="str">
        <f>C53&amp;D53&amp;E53&amp;(TEXT(YEAR(F53),"0000")&amp;"年"&amp;TEXT(MONTH(F53),"00")&amp;"月"&amp;TEXT(DAY(F53),"00"&amp;"日"))&amp;G53</f>
        <v xml:space="preserve">        .Text ="2018年02月28日"</v>
      </c>
    </row>
    <row r="54" spans="1:8" ht="54">
      <c r="A54" s="76"/>
      <c r="B54" s="42" t="str">
        <f t="shared" si="1"/>
        <v xml:space="preserve">        .Replacement.Text ="2018年10月15日"</v>
      </c>
      <c r="C54" s="42" t="s">
        <v>98</v>
      </c>
      <c r="D54" s="42" t="s">
        <v>96</v>
      </c>
      <c r="E54" s="42" t="s">
        <v>97</v>
      </c>
      <c r="F54" s="42">
        <f>'劳务分包合同（A类项目)（营改增）'!D6</f>
        <v>43388</v>
      </c>
      <c r="G54" s="42" t="s">
        <v>97</v>
      </c>
      <c r="H54" s="42" t="str">
        <f>C54&amp;D54&amp;E54&amp;(TEXT(YEAR(F54),"0000")&amp;"年"&amp;TEXT(MONTH(F54),"00")&amp;"月"&amp;TEXT(DAY(F54),"00"&amp;"日")&amp;G54)</f>
        <v xml:space="preserve">        .Replacement.Text ="2018年10月15日"</v>
      </c>
    </row>
    <row r="55" spans="1:8">
      <c r="A55" s="76"/>
      <c r="B55" s="43" t="s">
        <v>81</v>
      </c>
      <c r="C55" s="39"/>
      <c r="D55" s="39"/>
      <c r="E55" s="39"/>
      <c r="F55" s="42"/>
      <c r="G55" s="39"/>
      <c r="H55" s="39"/>
    </row>
    <row r="56" spans="1:8">
      <c r="A56" s="76"/>
      <c r="B56" s="43" t="s">
        <v>82</v>
      </c>
      <c r="C56" s="39"/>
      <c r="D56" s="39"/>
      <c r="E56" s="39"/>
      <c r="F56" s="42"/>
      <c r="G56" s="39"/>
      <c r="H56" s="39"/>
    </row>
    <row r="57" spans="1:8">
      <c r="A57" s="76"/>
      <c r="B57" s="43" t="s">
        <v>83</v>
      </c>
      <c r="C57" s="39"/>
      <c r="D57" s="39"/>
      <c r="E57" s="39"/>
      <c r="F57" s="42"/>
      <c r="G57" s="39"/>
      <c r="H57" s="39"/>
    </row>
    <row r="58" spans="1:8">
      <c r="A58" s="76"/>
      <c r="B58" s="43" t="s">
        <v>84</v>
      </c>
      <c r="C58" s="39"/>
      <c r="D58" s="39"/>
      <c r="E58" s="39"/>
      <c r="F58" s="42"/>
      <c r="G58" s="39"/>
      <c r="H58" s="39"/>
    </row>
    <row r="59" spans="1:8">
      <c r="A59" s="76"/>
      <c r="B59" s="43" t="s">
        <v>85</v>
      </c>
      <c r="C59" s="39"/>
      <c r="D59" s="39"/>
      <c r="E59" s="39"/>
      <c r="F59" s="42"/>
      <c r="G59" s="39"/>
      <c r="H59" s="39"/>
    </row>
    <row r="60" spans="1:8">
      <c r="A60" s="76"/>
      <c r="B60" s="43" t="s">
        <v>86</v>
      </c>
      <c r="C60" s="39"/>
      <c r="D60" s="39"/>
      <c r="E60" s="39"/>
      <c r="F60" s="42"/>
      <c r="G60" s="39"/>
      <c r="H60" s="39"/>
    </row>
    <row r="61" spans="1:8">
      <c r="A61" s="76"/>
      <c r="B61" s="43" t="s">
        <v>87</v>
      </c>
      <c r="C61" s="39"/>
      <c r="D61" s="39"/>
      <c r="E61" s="39"/>
      <c r="F61" s="42"/>
      <c r="G61" s="39"/>
      <c r="H61" s="39"/>
    </row>
    <row r="62" spans="1:8">
      <c r="A62" s="76"/>
      <c r="B62" s="43" t="s">
        <v>88</v>
      </c>
      <c r="C62" s="39"/>
      <c r="D62" s="39"/>
      <c r="E62" s="39"/>
      <c r="F62" s="42"/>
      <c r="G62" s="39"/>
      <c r="H62" s="39"/>
    </row>
    <row r="63" spans="1:8">
      <c r="A63" s="76"/>
      <c r="B63" s="43" t="s">
        <v>89</v>
      </c>
      <c r="C63" s="39"/>
      <c r="D63" s="39"/>
      <c r="E63" s="39"/>
      <c r="F63" s="42"/>
      <c r="G63" s="39"/>
      <c r="H63" s="39"/>
    </row>
    <row r="64" spans="1:8">
      <c r="A64" s="76"/>
      <c r="B64" s="43" t="s">
        <v>90</v>
      </c>
      <c r="C64" s="39"/>
      <c r="D64" s="39"/>
      <c r="E64" s="39"/>
      <c r="F64" s="42"/>
      <c r="G64" s="39"/>
      <c r="H64" s="39"/>
    </row>
    <row r="65" spans="1:8">
      <c r="A65" s="76"/>
      <c r="B65" s="43" t="s">
        <v>91</v>
      </c>
      <c r="C65" s="39"/>
      <c r="D65" s="39"/>
      <c r="E65" s="39"/>
      <c r="F65" s="42"/>
      <c r="G65" s="39"/>
      <c r="H65" s="39"/>
    </row>
    <row r="66" spans="1:8">
      <c r="A66" s="76">
        <v>5</v>
      </c>
      <c r="B66" s="43" t="s">
        <v>91</v>
      </c>
      <c r="C66" s="39"/>
      <c r="D66" s="39"/>
      <c r="E66" s="39"/>
      <c r="F66" s="42"/>
      <c r="G66" s="39"/>
      <c r="H66" s="39"/>
    </row>
    <row r="67" spans="1:8">
      <c r="A67" s="76"/>
      <c r="B67" s="43" t="s">
        <v>80</v>
      </c>
      <c r="C67" s="39"/>
      <c r="D67" s="39"/>
      <c r="E67" s="39"/>
      <c r="F67" s="42"/>
      <c r="G67" s="39"/>
      <c r="H67" s="39"/>
    </row>
    <row r="68" spans="1:8" ht="27">
      <c r="A68" s="76"/>
      <c r="B68" s="42" t="str">
        <f t="shared" ref="B68:B69" si="2">H68</f>
        <v xml:space="preserve">        .Text ="2018年06月30日"</v>
      </c>
      <c r="C68" s="42" t="s">
        <v>95</v>
      </c>
      <c r="D68" s="42" t="s">
        <v>96</v>
      </c>
      <c r="E68" s="42" t="s">
        <v>97</v>
      </c>
      <c r="F68" s="42">
        <f>'劳务分包合同（A类项目)（营改增）'!C7</f>
        <v>43281</v>
      </c>
      <c r="G68" s="42" t="s">
        <v>97</v>
      </c>
      <c r="H68" s="42" t="str">
        <f>C68&amp;D68&amp;E68&amp;(TEXT(YEAR(F68),"0000")&amp;"年"&amp;TEXT(MONTH(F68),"00")&amp;"月"&amp;TEXT(DAY(F68),"00"&amp;"日"))&amp;G68</f>
        <v xml:space="preserve">        .Text ="2018年06月30日"</v>
      </c>
    </row>
    <row r="69" spans="1:8" ht="54">
      <c r="A69" s="76"/>
      <c r="B69" s="42" t="str">
        <f t="shared" si="2"/>
        <v xml:space="preserve">        .Replacement.Text ="2019年08月30日"</v>
      </c>
      <c r="C69" s="42" t="s">
        <v>98</v>
      </c>
      <c r="D69" s="42" t="s">
        <v>96</v>
      </c>
      <c r="E69" s="42" t="s">
        <v>97</v>
      </c>
      <c r="F69" s="42">
        <f>'劳务分包合同（A类项目)（营改增）'!D7</f>
        <v>43707</v>
      </c>
      <c r="G69" s="42" t="s">
        <v>97</v>
      </c>
      <c r="H69" s="42" t="str">
        <f>C69&amp;D69&amp;E69&amp;(TEXT(YEAR(F69),"0000")&amp;"年"&amp;TEXT(MONTH(F69),"00")&amp;"月"&amp;TEXT(DAY(F69),"00"&amp;"日")&amp;G69)</f>
        <v xml:space="preserve">        .Replacement.Text ="2019年08月30日"</v>
      </c>
    </row>
    <row r="70" spans="1:8">
      <c r="A70" s="76"/>
      <c r="B70" s="43" t="s">
        <v>81</v>
      </c>
      <c r="C70" s="39"/>
      <c r="D70" s="39"/>
      <c r="E70" s="39"/>
      <c r="F70" s="42"/>
      <c r="G70" s="39"/>
      <c r="H70" s="39"/>
    </row>
    <row r="71" spans="1:8">
      <c r="A71" s="76"/>
      <c r="B71" s="43" t="s">
        <v>82</v>
      </c>
      <c r="C71" s="39"/>
      <c r="D71" s="39"/>
      <c r="E71" s="39"/>
      <c r="F71" s="42"/>
      <c r="G71" s="39"/>
      <c r="H71" s="39"/>
    </row>
    <row r="72" spans="1:8">
      <c r="A72" s="76"/>
      <c r="B72" s="43" t="s">
        <v>83</v>
      </c>
      <c r="C72" s="39"/>
      <c r="D72" s="39"/>
      <c r="E72" s="39"/>
      <c r="F72" s="42"/>
      <c r="G72" s="39"/>
      <c r="H72" s="39"/>
    </row>
    <row r="73" spans="1:8">
      <c r="A73" s="76"/>
      <c r="B73" s="43" t="s">
        <v>84</v>
      </c>
      <c r="C73" s="39"/>
      <c r="D73" s="39"/>
      <c r="E73" s="39"/>
      <c r="F73" s="42"/>
      <c r="G73" s="39"/>
      <c r="H73" s="39"/>
    </row>
    <row r="74" spans="1:8">
      <c r="A74" s="76"/>
      <c r="B74" s="43" t="s">
        <v>85</v>
      </c>
      <c r="C74" s="39"/>
      <c r="D74" s="39"/>
      <c r="E74" s="39"/>
      <c r="F74" s="42"/>
      <c r="G74" s="39"/>
      <c r="H74" s="39"/>
    </row>
    <row r="75" spans="1:8">
      <c r="A75" s="76"/>
      <c r="B75" s="43" t="s">
        <v>86</v>
      </c>
      <c r="C75" s="39"/>
      <c r="D75" s="39"/>
      <c r="E75" s="39"/>
      <c r="F75" s="42"/>
      <c r="G75" s="39"/>
      <c r="H75" s="39"/>
    </row>
    <row r="76" spans="1:8">
      <c r="A76" s="76"/>
      <c r="B76" s="43" t="s">
        <v>87</v>
      </c>
      <c r="C76" s="39"/>
      <c r="D76" s="39"/>
      <c r="E76" s="39"/>
      <c r="F76" s="42"/>
      <c r="G76" s="39"/>
      <c r="H76" s="39"/>
    </row>
    <row r="77" spans="1:8">
      <c r="A77" s="76"/>
      <c r="B77" s="43" t="s">
        <v>88</v>
      </c>
      <c r="C77" s="39"/>
      <c r="D77" s="39"/>
      <c r="E77" s="39"/>
      <c r="F77" s="42"/>
      <c r="G77" s="39"/>
      <c r="H77" s="39"/>
    </row>
    <row r="78" spans="1:8">
      <c r="A78" s="76"/>
      <c r="B78" s="43" t="s">
        <v>89</v>
      </c>
      <c r="C78" s="39"/>
      <c r="D78" s="39"/>
      <c r="E78" s="39"/>
      <c r="F78" s="42"/>
      <c r="G78" s="39"/>
      <c r="H78" s="39"/>
    </row>
    <row r="79" spans="1:8">
      <c r="A79" s="76"/>
      <c r="B79" s="43" t="s">
        <v>90</v>
      </c>
      <c r="C79" s="39"/>
      <c r="D79" s="39"/>
      <c r="E79" s="39"/>
      <c r="F79" s="42"/>
      <c r="G79" s="39"/>
      <c r="H79" s="39"/>
    </row>
    <row r="80" spans="1:8">
      <c r="A80" s="76"/>
      <c r="B80" s="43" t="s">
        <v>91</v>
      </c>
      <c r="C80" s="39"/>
      <c r="D80" s="39"/>
      <c r="E80" s="39"/>
      <c r="F80" s="42"/>
      <c r="G80" s="39"/>
      <c r="H80" s="39"/>
    </row>
    <row r="81" spans="1:8">
      <c r="A81" s="76">
        <v>6</v>
      </c>
      <c r="B81" s="43" t="s">
        <v>91</v>
      </c>
      <c r="C81" s="39"/>
      <c r="D81" s="39"/>
      <c r="E81" s="39"/>
      <c r="F81" s="42"/>
      <c r="G81" s="39"/>
      <c r="H81" s="39"/>
    </row>
    <row r="82" spans="1:8">
      <c r="A82" s="76"/>
      <c r="B82" s="43" t="s">
        <v>80</v>
      </c>
      <c r="C82" s="39"/>
      <c r="D82" s="39"/>
      <c r="E82" s="39"/>
      <c r="F82" s="42"/>
      <c r="G82" s="39"/>
      <c r="H82" s="39"/>
    </row>
    <row r="83" spans="1:8" ht="27">
      <c r="A83" s="76"/>
      <c r="B83" s="43" t="str">
        <f t="shared" ref="B83:B84" si="3">H83</f>
        <v xml:space="preserve">        .Text ="122"</v>
      </c>
      <c r="C83" s="39" t="s">
        <v>95</v>
      </c>
      <c r="D83" s="39" t="s">
        <v>96</v>
      </c>
      <c r="E83" s="39" t="s">
        <v>97</v>
      </c>
      <c r="F83" s="42">
        <f>'劳务分包合同（A类项目)（营改增）'!C8</f>
        <v>122</v>
      </c>
      <c r="G83" s="39" t="s">
        <v>97</v>
      </c>
      <c r="H83" s="39" t="str">
        <f t="shared" ref="H83:H84" si="4">C83&amp;D83&amp;E83&amp;F83&amp;G83</f>
        <v xml:space="preserve">        .Text ="122"</v>
      </c>
    </row>
    <row r="84" spans="1:8" ht="54">
      <c r="A84" s="76"/>
      <c r="B84" s="43" t="str">
        <f t="shared" si="3"/>
        <v xml:space="preserve">        .Replacement.Text ="319"</v>
      </c>
      <c r="C84" s="39" t="s">
        <v>98</v>
      </c>
      <c r="D84" s="39" t="s">
        <v>96</v>
      </c>
      <c r="E84" s="39" t="s">
        <v>97</v>
      </c>
      <c r="F84" s="42">
        <f>'劳务分包合同（A类项目)（营改增）'!D8</f>
        <v>319</v>
      </c>
      <c r="G84" s="39" t="s">
        <v>97</v>
      </c>
      <c r="H84" s="39" t="str">
        <f t="shared" si="4"/>
        <v xml:space="preserve">        .Replacement.Text ="319"</v>
      </c>
    </row>
    <row r="85" spans="1:8">
      <c r="A85" s="76"/>
      <c r="B85" s="43" t="s">
        <v>81</v>
      </c>
      <c r="C85" s="39"/>
      <c r="D85" s="39"/>
      <c r="E85" s="39"/>
      <c r="F85" s="42"/>
      <c r="G85" s="39"/>
      <c r="H85" s="39"/>
    </row>
    <row r="86" spans="1:8">
      <c r="A86" s="76"/>
      <c r="B86" s="43" t="s">
        <v>82</v>
      </c>
      <c r="C86" s="39"/>
      <c r="D86" s="39"/>
      <c r="E86" s="39"/>
      <c r="F86" s="42"/>
      <c r="G86" s="39"/>
      <c r="H86" s="39"/>
    </row>
    <row r="87" spans="1:8">
      <c r="A87" s="76"/>
      <c r="B87" s="43" t="s">
        <v>83</v>
      </c>
      <c r="C87" s="39"/>
      <c r="D87" s="39"/>
      <c r="E87" s="39"/>
      <c r="F87" s="42"/>
      <c r="G87" s="39"/>
      <c r="H87" s="39"/>
    </row>
    <row r="88" spans="1:8">
      <c r="A88" s="76"/>
      <c r="B88" s="43" t="s">
        <v>84</v>
      </c>
      <c r="C88" s="39"/>
      <c r="D88" s="39"/>
      <c r="E88" s="39"/>
      <c r="F88" s="42"/>
      <c r="G88" s="39"/>
      <c r="H88" s="39"/>
    </row>
    <row r="89" spans="1:8">
      <c r="A89" s="76"/>
      <c r="B89" s="43" t="s">
        <v>85</v>
      </c>
      <c r="C89" s="39"/>
      <c r="D89" s="39"/>
      <c r="E89" s="39"/>
      <c r="F89" s="42"/>
      <c r="G89" s="39"/>
      <c r="H89" s="39"/>
    </row>
    <row r="90" spans="1:8">
      <c r="A90" s="76"/>
      <c r="B90" s="43" t="s">
        <v>86</v>
      </c>
      <c r="C90" s="39"/>
      <c r="D90" s="39"/>
      <c r="E90" s="39"/>
      <c r="F90" s="42"/>
      <c r="G90" s="39"/>
      <c r="H90" s="39"/>
    </row>
    <row r="91" spans="1:8">
      <c r="A91" s="76"/>
      <c r="B91" s="43" t="s">
        <v>87</v>
      </c>
      <c r="C91" s="39"/>
      <c r="D91" s="39"/>
      <c r="E91" s="39"/>
      <c r="F91" s="42"/>
      <c r="G91" s="39"/>
      <c r="H91" s="39"/>
    </row>
    <row r="92" spans="1:8">
      <c r="A92" s="76"/>
      <c r="B92" s="43" t="s">
        <v>88</v>
      </c>
      <c r="C92" s="39"/>
      <c r="D92" s="39"/>
      <c r="E92" s="39"/>
      <c r="F92" s="42"/>
      <c r="G92" s="39"/>
      <c r="H92" s="39"/>
    </row>
    <row r="93" spans="1:8">
      <c r="A93" s="76"/>
      <c r="B93" s="43" t="s">
        <v>89</v>
      </c>
      <c r="C93" s="39"/>
      <c r="D93" s="39"/>
      <c r="E93" s="39"/>
      <c r="F93" s="42"/>
      <c r="G93" s="39"/>
      <c r="H93" s="39"/>
    </row>
    <row r="94" spans="1:8">
      <c r="A94" s="76"/>
      <c r="B94" s="43" t="s">
        <v>90</v>
      </c>
      <c r="C94" s="39"/>
      <c r="D94" s="39"/>
      <c r="E94" s="39"/>
      <c r="F94" s="42"/>
      <c r="G94" s="39"/>
      <c r="H94" s="39"/>
    </row>
    <row r="95" spans="1:8">
      <c r="A95" s="76"/>
      <c r="B95" s="43" t="s">
        <v>91</v>
      </c>
      <c r="C95" s="39"/>
      <c r="D95" s="39"/>
      <c r="E95" s="39"/>
      <c r="F95" s="42"/>
      <c r="G95" s="39"/>
      <c r="H95" s="39"/>
    </row>
    <row r="96" spans="1:8">
      <c r="A96" s="76">
        <v>7</v>
      </c>
      <c r="B96" s="43" t="s">
        <v>91</v>
      </c>
      <c r="C96" s="39"/>
      <c r="D96" s="39"/>
      <c r="E96" s="39"/>
      <c r="F96" s="42"/>
      <c r="G96" s="39"/>
      <c r="H96" s="39"/>
    </row>
    <row r="97" spans="1:8">
      <c r="A97" s="76"/>
      <c r="B97" s="43" t="s">
        <v>80</v>
      </c>
      <c r="C97" s="39"/>
      <c r="D97" s="39"/>
      <c r="E97" s="39"/>
      <c r="F97" s="42"/>
      <c r="G97" s="39"/>
      <c r="H97" s="39"/>
    </row>
    <row r="98" spans="1:8" ht="27">
      <c r="A98" s="76"/>
      <c r="B98" s="43" t="str">
        <f t="shared" ref="B98:B99" si="5">H98</f>
        <v xml:space="preserve">        .Text ="叁佰肆拾叁万叁仟柒佰柒拾贰圆叁角叁分"</v>
      </c>
      <c r="C98" s="39" t="s">
        <v>95</v>
      </c>
      <c r="D98" s="39" t="s">
        <v>96</v>
      </c>
      <c r="E98" s="39" t="s">
        <v>97</v>
      </c>
      <c r="F98" s="42" t="str">
        <f>'劳务分包合同（A类项目)（营改增）'!C9</f>
        <v>叁佰肆拾叁万叁仟柒佰柒拾贰圆叁角叁分</v>
      </c>
      <c r="G98" s="39" t="s">
        <v>97</v>
      </c>
      <c r="H98" s="39" t="str">
        <f t="shared" ref="H98:H99" si="6">C98&amp;D98&amp;E98&amp;F98&amp;G98</f>
        <v xml:space="preserve">        .Text ="叁佰肆拾叁万叁仟柒佰柒拾贰圆叁角叁分"</v>
      </c>
    </row>
    <row r="99" spans="1:8" ht="54">
      <c r="A99" s="76"/>
      <c r="B99" s="43" t="str">
        <f t="shared" si="5"/>
        <v xml:space="preserve">        .Replacement.Text ="肆佰柒拾玖万肆仟玖佰陆拾伍圆叁角肆分"</v>
      </c>
      <c r="C99" s="39" t="s">
        <v>98</v>
      </c>
      <c r="D99" s="39" t="s">
        <v>96</v>
      </c>
      <c r="E99" s="39" t="s">
        <v>97</v>
      </c>
      <c r="F99" s="42" t="str">
        <f>'劳务分包合同（A类项目)（营改增）'!D9</f>
        <v>肆佰柒拾玖万肆仟玖佰陆拾伍圆叁角肆分</v>
      </c>
      <c r="G99" s="39" t="s">
        <v>97</v>
      </c>
      <c r="H99" s="39" t="str">
        <f t="shared" si="6"/>
        <v xml:space="preserve">        .Replacement.Text ="肆佰柒拾玖万肆仟玖佰陆拾伍圆叁角肆分"</v>
      </c>
    </row>
    <row r="100" spans="1:8">
      <c r="A100" s="76"/>
      <c r="B100" s="43" t="s">
        <v>81</v>
      </c>
      <c r="C100" s="39"/>
      <c r="D100" s="39"/>
      <c r="E100" s="39"/>
      <c r="F100" s="42"/>
      <c r="G100" s="39"/>
      <c r="H100" s="39"/>
    </row>
    <row r="101" spans="1:8">
      <c r="A101" s="76"/>
      <c r="B101" s="43" t="s">
        <v>82</v>
      </c>
      <c r="C101" s="39"/>
      <c r="D101" s="39"/>
      <c r="E101" s="39"/>
      <c r="F101" s="42"/>
      <c r="G101" s="39"/>
      <c r="H101" s="39"/>
    </row>
    <row r="102" spans="1:8">
      <c r="A102" s="76"/>
      <c r="B102" s="43" t="s">
        <v>83</v>
      </c>
      <c r="C102" s="39"/>
      <c r="D102" s="39"/>
      <c r="E102" s="39"/>
      <c r="F102" s="42"/>
      <c r="G102" s="39"/>
      <c r="H102" s="39"/>
    </row>
    <row r="103" spans="1:8">
      <c r="A103" s="76"/>
      <c r="B103" s="43" t="s">
        <v>84</v>
      </c>
      <c r="C103" s="39"/>
      <c r="D103" s="39"/>
      <c r="E103" s="39"/>
      <c r="F103" s="42"/>
      <c r="G103" s="39"/>
      <c r="H103" s="39"/>
    </row>
    <row r="104" spans="1:8">
      <c r="A104" s="76"/>
      <c r="B104" s="43" t="s">
        <v>85</v>
      </c>
      <c r="C104" s="39"/>
      <c r="D104" s="39"/>
      <c r="E104" s="39"/>
      <c r="F104" s="42"/>
      <c r="G104" s="39"/>
      <c r="H104" s="39"/>
    </row>
    <row r="105" spans="1:8">
      <c r="A105" s="76"/>
      <c r="B105" s="43" t="s">
        <v>86</v>
      </c>
      <c r="C105" s="39"/>
      <c r="D105" s="39"/>
      <c r="E105" s="39"/>
      <c r="F105" s="42"/>
      <c r="G105" s="39"/>
      <c r="H105" s="39"/>
    </row>
    <row r="106" spans="1:8">
      <c r="A106" s="76"/>
      <c r="B106" s="43" t="s">
        <v>87</v>
      </c>
      <c r="C106" s="39"/>
      <c r="D106" s="39"/>
      <c r="E106" s="39"/>
      <c r="F106" s="42"/>
      <c r="G106" s="39"/>
      <c r="H106" s="39"/>
    </row>
    <row r="107" spans="1:8">
      <c r="A107" s="76"/>
      <c r="B107" s="43" t="s">
        <v>88</v>
      </c>
      <c r="C107" s="39"/>
      <c r="D107" s="39"/>
      <c r="E107" s="39"/>
      <c r="F107" s="42"/>
      <c r="G107" s="39"/>
      <c r="H107" s="39"/>
    </row>
    <row r="108" spans="1:8">
      <c r="A108" s="76"/>
      <c r="B108" s="43" t="s">
        <v>89</v>
      </c>
      <c r="C108" s="39"/>
      <c r="D108" s="39"/>
      <c r="E108" s="39"/>
      <c r="F108" s="42"/>
      <c r="G108" s="39"/>
      <c r="H108" s="39"/>
    </row>
    <row r="109" spans="1:8">
      <c r="A109" s="76"/>
      <c r="B109" s="43" t="s">
        <v>90</v>
      </c>
      <c r="C109" s="39"/>
      <c r="D109" s="39"/>
      <c r="E109" s="39"/>
      <c r="F109" s="42"/>
      <c r="G109" s="39"/>
      <c r="H109" s="39"/>
    </row>
    <row r="110" spans="1:8">
      <c r="A110" s="76"/>
      <c r="B110" s="43" t="s">
        <v>91</v>
      </c>
      <c r="C110" s="39"/>
      <c r="D110" s="39"/>
      <c r="E110" s="39"/>
      <c r="F110" s="42"/>
      <c r="G110" s="39"/>
      <c r="H110" s="39"/>
    </row>
    <row r="111" spans="1:8">
      <c r="A111" s="76">
        <v>8</v>
      </c>
      <c r="B111" s="43" t="s">
        <v>91</v>
      </c>
      <c r="C111" s="39"/>
      <c r="D111" s="39"/>
      <c r="E111" s="39"/>
      <c r="F111" s="42"/>
      <c r="G111" s="39"/>
      <c r="H111" s="39"/>
    </row>
    <row r="112" spans="1:8">
      <c r="A112" s="76"/>
      <c r="B112" s="43" t="s">
        <v>80</v>
      </c>
      <c r="C112" s="39"/>
      <c r="D112" s="39"/>
      <c r="E112" s="39"/>
      <c r="F112" s="42"/>
      <c r="G112" s="39"/>
      <c r="H112" s="39"/>
    </row>
    <row r="113" spans="1:9" ht="27">
      <c r="A113" s="76"/>
      <c r="B113" s="42" t="str">
        <f t="shared" ref="B113:B114" si="7">H113</f>
        <v xml:space="preserve">        .Text ="3433772.33"</v>
      </c>
      <c r="C113" s="42" t="s">
        <v>95</v>
      </c>
      <c r="D113" s="42" t="s">
        <v>96</v>
      </c>
      <c r="E113" s="42" t="s">
        <v>97</v>
      </c>
      <c r="F113" s="47">
        <f>'劳务分包合同（A类项目)（营改增）'!C10</f>
        <v>3433772.33</v>
      </c>
      <c r="G113" s="42" t="s">
        <v>97</v>
      </c>
      <c r="H113" s="39" t="str">
        <f t="shared" ref="H113:H114" si="8">C113&amp;D113&amp;E113&amp;F113&amp;G113</f>
        <v xml:space="preserve">        .Text ="3433772.33"</v>
      </c>
      <c r="I113" s="49"/>
    </row>
    <row r="114" spans="1:9" ht="54">
      <c r="A114" s="76"/>
      <c r="B114" s="42" t="str">
        <f t="shared" si="7"/>
        <v xml:space="preserve">        .Replacement.Text ="4794965.34"</v>
      </c>
      <c r="C114" s="42" t="s">
        <v>98</v>
      </c>
      <c r="D114" s="42" t="s">
        <v>96</v>
      </c>
      <c r="E114" s="42" t="s">
        <v>97</v>
      </c>
      <c r="F114" s="47">
        <f>'劳务分包合同（A类项目)（营改增）'!D10</f>
        <v>4794965.34</v>
      </c>
      <c r="G114" s="42" t="s">
        <v>97</v>
      </c>
      <c r="H114" s="39" t="str">
        <f t="shared" si="8"/>
        <v xml:space="preserve">        .Replacement.Text ="4794965.34"</v>
      </c>
      <c r="I114" s="49"/>
    </row>
    <row r="115" spans="1:9">
      <c r="A115" s="76"/>
      <c r="B115" s="43" t="s">
        <v>81</v>
      </c>
      <c r="C115" s="39"/>
      <c r="D115" s="39"/>
      <c r="E115" s="39"/>
      <c r="F115" s="42"/>
      <c r="G115" s="39"/>
      <c r="H115" s="39"/>
    </row>
    <row r="116" spans="1:9">
      <c r="A116" s="76"/>
      <c r="B116" s="43" t="s">
        <v>82</v>
      </c>
      <c r="C116" s="39"/>
      <c r="D116" s="39"/>
      <c r="E116" s="39"/>
      <c r="F116" s="42"/>
      <c r="G116" s="39"/>
      <c r="H116" s="39"/>
    </row>
    <row r="117" spans="1:9">
      <c r="A117" s="76"/>
      <c r="B117" s="43" t="s">
        <v>83</v>
      </c>
      <c r="C117" s="39"/>
      <c r="D117" s="39"/>
      <c r="E117" s="39"/>
      <c r="F117" s="42"/>
      <c r="G117" s="39"/>
      <c r="H117" s="39"/>
    </row>
    <row r="118" spans="1:9">
      <c r="A118" s="76"/>
      <c r="B118" s="43" t="s">
        <v>84</v>
      </c>
      <c r="C118" s="39"/>
      <c r="D118" s="39"/>
      <c r="E118" s="39"/>
      <c r="F118" s="42"/>
      <c r="G118" s="39"/>
      <c r="H118" s="39"/>
    </row>
    <row r="119" spans="1:9">
      <c r="A119" s="76"/>
      <c r="B119" s="43" t="s">
        <v>85</v>
      </c>
      <c r="C119" s="39"/>
      <c r="D119" s="39"/>
      <c r="E119" s="39"/>
      <c r="F119" s="42"/>
      <c r="G119" s="39"/>
      <c r="H119" s="39"/>
    </row>
    <row r="120" spans="1:9">
      <c r="A120" s="76"/>
      <c r="B120" s="43" t="s">
        <v>86</v>
      </c>
      <c r="C120" s="39"/>
      <c r="D120" s="39"/>
      <c r="E120" s="39"/>
      <c r="F120" s="42"/>
      <c r="G120" s="39"/>
      <c r="H120" s="39"/>
    </row>
    <row r="121" spans="1:9">
      <c r="A121" s="76"/>
      <c r="B121" s="43" t="s">
        <v>87</v>
      </c>
      <c r="C121" s="39"/>
      <c r="D121" s="39"/>
      <c r="E121" s="39"/>
      <c r="F121" s="42"/>
      <c r="G121" s="39"/>
      <c r="H121" s="39"/>
    </row>
    <row r="122" spans="1:9">
      <c r="A122" s="76"/>
      <c r="B122" s="43" t="s">
        <v>88</v>
      </c>
      <c r="C122" s="39"/>
      <c r="D122" s="39"/>
      <c r="E122" s="39"/>
      <c r="F122" s="42"/>
      <c r="G122" s="39"/>
      <c r="H122" s="39"/>
    </row>
    <row r="123" spans="1:9">
      <c r="A123" s="76"/>
      <c r="B123" s="43" t="s">
        <v>89</v>
      </c>
      <c r="C123" s="39"/>
      <c r="D123" s="39"/>
      <c r="E123" s="39"/>
      <c r="F123" s="42"/>
      <c r="G123" s="39"/>
      <c r="H123" s="39"/>
    </row>
    <row r="124" spans="1:9">
      <c r="A124" s="76"/>
      <c r="B124" s="43" t="s">
        <v>90</v>
      </c>
      <c r="C124" s="39"/>
      <c r="D124" s="39"/>
      <c r="E124" s="39"/>
      <c r="F124" s="42"/>
      <c r="G124" s="39"/>
      <c r="H124" s="39"/>
    </row>
    <row r="125" spans="1:9">
      <c r="A125" s="76"/>
      <c r="B125" s="43" t="s">
        <v>91</v>
      </c>
      <c r="C125" s="39"/>
      <c r="D125" s="39"/>
      <c r="E125" s="39"/>
      <c r="F125" s="42"/>
      <c r="G125" s="39"/>
      <c r="H125" s="39"/>
    </row>
    <row r="126" spans="1:9">
      <c r="A126" s="76">
        <v>9</v>
      </c>
      <c r="B126" s="43" t="s">
        <v>91</v>
      </c>
      <c r="C126" s="39"/>
      <c r="D126" s="39"/>
      <c r="E126" s="39"/>
      <c r="F126" s="42"/>
      <c r="G126" s="39"/>
      <c r="H126" s="39"/>
    </row>
    <row r="127" spans="1:9">
      <c r="A127" s="76"/>
      <c r="B127" s="43" t="s">
        <v>80</v>
      </c>
      <c r="C127" s="39"/>
      <c r="D127" s="39"/>
      <c r="E127" s="39"/>
      <c r="F127" s="42"/>
      <c r="G127" s="39"/>
      <c r="H127" s="39"/>
    </row>
    <row r="128" spans="1:9" ht="27">
      <c r="A128" s="76"/>
      <c r="B128" s="42" t="str">
        <f t="shared" ref="B128:B129" si="9">H128</f>
        <v xml:space="preserve">        .Text ="103013.17"</v>
      </c>
      <c r="C128" s="42" t="s">
        <v>95</v>
      </c>
      <c r="D128" s="42" t="s">
        <v>96</v>
      </c>
      <c r="E128" s="42" t="s">
        <v>97</v>
      </c>
      <c r="F128" s="47">
        <f>'劳务分包合同（A类项目)（营改增）'!C11</f>
        <v>103013.17</v>
      </c>
      <c r="G128" s="42" t="s">
        <v>97</v>
      </c>
      <c r="H128" s="39" t="str">
        <f t="shared" ref="H128:H129" si="10">C128&amp;D128&amp;E128&amp;F128&amp;G128</f>
        <v xml:space="preserve">        .Text ="103013.17"</v>
      </c>
      <c r="I128" s="49" t="s">
        <v>99</v>
      </c>
    </row>
    <row r="129" spans="1:9" ht="54">
      <c r="A129" s="76"/>
      <c r="B129" s="42" t="str">
        <f t="shared" si="9"/>
        <v xml:space="preserve">        .Replacement.Text ="143848.9602"</v>
      </c>
      <c r="C129" s="42" t="s">
        <v>98</v>
      </c>
      <c r="D129" s="42" t="s">
        <v>96</v>
      </c>
      <c r="E129" s="42" t="s">
        <v>97</v>
      </c>
      <c r="F129" s="47">
        <f>'劳务分包合同（A类项目)（营改增）'!D11</f>
        <v>143848.9602</v>
      </c>
      <c r="G129" s="42" t="s">
        <v>97</v>
      </c>
      <c r="H129" s="39" t="str">
        <f t="shared" si="10"/>
        <v xml:space="preserve">        .Replacement.Text ="143848.9602"</v>
      </c>
      <c r="I129" s="49" t="s">
        <v>99</v>
      </c>
    </row>
    <row r="130" spans="1:9">
      <c r="A130" s="76"/>
      <c r="B130" s="43" t="s">
        <v>81</v>
      </c>
      <c r="C130" s="39"/>
      <c r="D130" s="39"/>
      <c r="E130" s="39"/>
      <c r="F130" s="42"/>
      <c r="G130" s="39"/>
      <c r="H130" s="39"/>
    </row>
    <row r="131" spans="1:9">
      <c r="A131" s="76"/>
      <c r="B131" s="43" t="s">
        <v>82</v>
      </c>
      <c r="C131" s="39"/>
      <c r="D131" s="39"/>
      <c r="E131" s="39"/>
      <c r="F131" s="42"/>
      <c r="G131" s="39"/>
      <c r="H131" s="39"/>
    </row>
    <row r="132" spans="1:9">
      <c r="A132" s="76"/>
      <c r="B132" s="43" t="s">
        <v>83</v>
      </c>
      <c r="C132" s="39"/>
      <c r="D132" s="39"/>
      <c r="E132" s="39"/>
      <c r="F132" s="42"/>
      <c r="G132" s="39"/>
      <c r="H132" s="39"/>
    </row>
    <row r="133" spans="1:9">
      <c r="A133" s="76"/>
      <c r="B133" s="43" t="s">
        <v>84</v>
      </c>
      <c r="C133" s="39"/>
      <c r="D133" s="39"/>
      <c r="E133" s="39"/>
      <c r="F133" s="42"/>
      <c r="G133" s="39"/>
      <c r="H133" s="39"/>
    </row>
    <row r="134" spans="1:9">
      <c r="A134" s="76"/>
      <c r="B134" s="43" t="s">
        <v>85</v>
      </c>
      <c r="C134" s="39"/>
      <c r="D134" s="39"/>
      <c r="E134" s="39"/>
      <c r="F134" s="42"/>
      <c r="G134" s="39"/>
      <c r="H134" s="39"/>
    </row>
    <row r="135" spans="1:9">
      <c r="A135" s="76"/>
      <c r="B135" s="43" t="s">
        <v>86</v>
      </c>
      <c r="C135" s="39"/>
      <c r="D135" s="39"/>
      <c r="E135" s="39"/>
      <c r="F135" s="42"/>
      <c r="G135" s="39"/>
      <c r="H135" s="39"/>
    </row>
    <row r="136" spans="1:9">
      <c r="A136" s="76"/>
      <c r="B136" s="43" t="s">
        <v>87</v>
      </c>
      <c r="C136" s="39"/>
      <c r="D136" s="39"/>
      <c r="E136" s="39"/>
      <c r="F136" s="42"/>
      <c r="G136" s="39"/>
      <c r="H136" s="39"/>
    </row>
    <row r="137" spans="1:9">
      <c r="A137" s="76"/>
      <c r="B137" s="43" t="s">
        <v>88</v>
      </c>
      <c r="C137" s="39"/>
      <c r="D137" s="39"/>
      <c r="E137" s="39"/>
      <c r="F137" s="42"/>
      <c r="G137" s="39"/>
      <c r="H137" s="39"/>
    </row>
    <row r="138" spans="1:9">
      <c r="A138" s="76"/>
      <c r="B138" s="43" t="s">
        <v>89</v>
      </c>
      <c r="C138" s="39"/>
      <c r="D138" s="39"/>
      <c r="E138" s="39"/>
      <c r="F138" s="42"/>
      <c r="G138" s="39"/>
      <c r="H138" s="39"/>
    </row>
    <row r="139" spans="1:9">
      <c r="A139" s="76"/>
      <c r="B139" s="43" t="s">
        <v>90</v>
      </c>
      <c r="C139" s="39"/>
      <c r="D139" s="39"/>
      <c r="E139" s="39"/>
      <c r="F139" s="42"/>
      <c r="G139" s="39"/>
      <c r="H139" s="39"/>
    </row>
    <row r="140" spans="1:9">
      <c r="A140" s="76"/>
      <c r="B140" s="43" t="s">
        <v>91</v>
      </c>
      <c r="C140" s="39"/>
      <c r="D140" s="39"/>
      <c r="E140" s="39"/>
      <c r="F140" s="42"/>
      <c r="G140" s="39"/>
      <c r="H140" s="39"/>
    </row>
    <row r="141" spans="1:9">
      <c r="B141" s="43" t="s">
        <v>92</v>
      </c>
    </row>
  </sheetData>
  <mergeCells count="9">
    <mergeCell ref="A96:A110"/>
    <mergeCell ref="A111:A125"/>
    <mergeCell ref="A126:A140"/>
    <mergeCell ref="A6:A20"/>
    <mergeCell ref="A21:A35"/>
    <mergeCell ref="A36:A50"/>
    <mergeCell ref="A51:A65"/>
    <mergeCell ref="A66:A80"/>
    <mergeCell ref="A81:A9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6"/>
  <sheetViews>
    <sheetView workbookViewId="0">
      <selection activeCell="B96" sqref="B1:B96"/>
    </sheetView>
  </sheetViews>
  <sheetFormatPr defaultRowHeight="13.5"/>
  <cols>
    <col min="2" max="2" width="37.25" customWidth="1"/>
    <col min="6" max="8" width="15.875" customWidth="1"/>
  </cols>
  <sheetData>
    <row r="1" spans="1:8">
      <c r="A1" s="48"/>
      <c r="B1" s="43" t="s">
        <v>93</v>
      </c>
      <c r="C1" s="39"/>
      <c r="D1" s="39"/>
      <c r="E1" s="39"/>
      <c r="F1" s="42"/>
      <c r="G1" s="39"/>
      <c r="H1" s="39"/>
    </row>
    <row r="2" spans="1:8">
      <c r="A2" s="48"/>
      <c r="B2" s="43" t="s">
        <v>77</v>
      </c>
      <c r="C2" s="39"/>
      <c r="D2" s="39"/>
      <c r="E2" s="39"/>
      <c r="F2" s="42"/>
      <c r="G2" s="39"/>
      <c r="H2" s="39"/>
    </row>
    <row r="3" spans="1:8">
      <c r="A3" s="48"/>
      <c r="B3" s="43" t="s">
        <v>94</v>
      </c>
      <c r="C3" s="39"/>
      <c r="D3" s="39"/>
      <c r="E3" s="39"/>
      <c r="F3" s="42"/>
      <c r="G3" s="39"/>
      <c r="H3" s="39"/>
    </row>
    <row r="4" spans="1:8">
      <c r="A4" s="48"/>
      <c r="B4" s="43" t="s">
        <v>77</v>
      </c>
      <c r="C4" s="39"/>
      <c r="D4" s="39"/>
      <c r="E4" s="39"/>
      <c r="F4" s="42"/>
      <c r="G4" s="39"/>
      <c r="H4" s="39"/>
    </row>
    <row r="5" spans="1:8">
      <c r="A5" s="48"/>
      <c r="B5" s="43" t="s">
        <v>77</v>
      </c>
      <c r="C5" s="39"/>
      <c r="D5" s="39"/>
      <c r="E5" s="39"/>
      <c r="F5" s="42"/>
      <c r="G5" s="39"/>
      <c r="H5" s="39"/>
    </row>
    <row r="6" spans="1:8">
      <c r="A6" s="76">
        <v>1</v>
      </c>
      <c r="B6" s="43" t="s">
        <v>78</v>
      </c>
      <c r="C6" s="39"/>
      <c r="D6" s="39"/>
      <c r="E6" s="39"/>
      <c r="F6" s="42"/>
      <c r="G6" s="39"/>
      <c r="H6" s="39"/>
    </row>
    <row r="7" spans="1:8" ht="40.5">
      <c r="A7" s="76"/>
      <c r="B7" s="43" t="s">
        <v>79</v>
      </c>
      <c r="C7" s="39"/>
      <c r="D7" s="39"/>
      <c r="E7" s="39"/>
      <c r="F7" s="42"/>
      <c r="G7" s="39"/>
      <c r="H7" s="39"/>
    </row>
    <row r="8" spans="1:8">
      <c r="A8" s="76"/>
      <c r="B8" s="43" t="s">
        <v>80</v>
      </c>
      <c r="C8" s="39"/>
      <c r="D8" s="39"/>
      <c r="E8" s="39"/>
      <c r="F8" s="42"/>
      <c r="G8" s="39"/>
      <c r="H8" s="39"/>
    </row>
    <row r="9" spans="1:8" ht="40.5">
      <c r="A9" s="76"/>
      <c r="B9" s="43" t="str">
        <f>H9</f>
        <v xml:space="preserve">        .Text ="深九科技创业园"</v>
      </c>
      <c r="C9" s="39" t="s">
        <v>95</v>
      </c>
      <c r="D9" s="39" t="s">
        <v>96</v>
      </c>
      <c r="E9" s="39" t="s">
        <v>97</v>
      </c>
      <c r="F9" s="42" t="str">
        <f>'内部责任书附件二-九'!C3</f>
        <v>深九科技创业园</v>
      </c>
      <c r="G9" s="39" t="s">
        <v>97</v>
      </c>
      <c r="H9" s="39" t="str">
        <f>C9&amp;D9&amp;E9&amp;F9&amp;G9</f>
        <v xml:space="preserve">        .Text ="深九科技创业园"</v>
      </c>
    </row>
    <row r="10" spans="1:8" ht="94.5">
      <c r="A10" s="76"/>
      <c r="B10" s="43" t="str">
        <f>H10</f>
        <v xml:space="preserve">        .Replacement.Text ="珠海卓夫国贸金融中心项目幕墙工程"</v>
      </c>
      <c r="C10" s="39" t="s">
        <v>98</v>
      </c>
      <c r="D10" s="39" t="s">
        <v>96</v>
      </c>
      <c r="E10" s="39" t="s">
        <v>97</v>
      </c>
      <c r="F10" s="42" t="str">
        <f>'内部责任书附件二-九'!D3</f>
        <v>珠海卓夫国贸金融中心项目幕墙工程</v>
      </c>
      <c r="G10" s="39" t="s">
        <v>97</v>
      </c>
      <c r="H10" s="39" t="str">
        <f>C10&amp;D10&amp;E10&amp;F10&amp;G10</f>
        <v xml:space="preserve">        .Replacement.Text ="珠海卓夫国贸金融中心项目幕墙工程"</v>
      </c>
    </row>
    <row r="11" spans="1:8">
      <c r="A11" s="76"/>
      <c r="B11" s="43" t="s">
        <v>81</v>
      </c>
      <c r="C11" s="39"/>
      <c r="D11" s="39"/>
      <c r="E11" s="39"/>
      <c r="F11" s="42"/>
      <c r="G11" s="39"/>
      <c r="H11" s="39"/>
    </row>
    <row r="12" spans="1:8">
      <c r="A12" s="76"/>
      <c r="B12" s="43" t="s">
        <v>82</v>
      </c>
      <c r="C12" s="39"/>
      <c r="D12" s="39"/>
      <c r="E12" s="39"/>
      <c r="F12" s="42"/>
      <c r="G12" s="39"/>
      <c r="H12" s="39"/>
    </row>
    <row r="13" spans="1:8">
      <c r="A13" s="76"/>
      <c r="B13" s="43" t="s">
        <v>83</v>
      </c>
      <c r="C13" s="39"/>
      <c r="D13" s="39"/>
      <c r="E13" s="39"/>
      <c r="F13" s="42"/>
      <c r="G13" s="39"/>
      <c r="H13" s="39"/>
    </row>
    <row r="14" spans="1:8">
      <c r="A14" s="76"/>
      <c r="B14" s="43" t="s">
        <v>84</v>
      </c>
      <c r="C14" s="39"/>
      <c r="D14" s="39"/>
      <c r="E14" s="39"/>
      <c r="F14" s="42"/>
      <c r="G14" s="39"/>
      <c r="H14" s="39"/>
    </row>
    <row r="15" spans="1:8">
      <c r="A15" s="76"/>
      <c r="B15" s="43" t="s">
        <v>85</v>
      </c>
      <c r="C15" s="39"/>
      <c r="D15" s="39"/>
      <c r="E15" s="39"/>
      <c r="F15" s="42"/>
      <c r="G15" s="39"/>
      <c r="H15" s="39"/>
    </row>
    <row r="16" spans="1:8">
      <c r="A16" s="76"/>
      <c r="B16" s="43" t="s">
        <v>86</v>
      </c>
      <c r="C16" s="39"/>
      <c r="D16" s="39"/>
      <c r="E16" s="39"/>
      <c r="F16" s="42"/>
      <c r="G16" s="39"/>
      <c r="H16" s="39"/>
    </row>
    <row r="17" spans="1:8">
      <c r="A17" s="76"/>
      <c r="B17" s="43" t="s">
        <v>87</v>
      </c>
      <c r="C17" s="39"/>
      <c r="D17" s="39"/>
      <c r="E17" s="39"/>
      <c r="F17" s="42"/>
      <c r="G17" s="39"/>
      <c r="H17" s="39"/>
    </row>
    <row r="18" spans="1:8">
      <c r="A18" s="76"/>
      <c r="B18" s="43" t="s">
        <v>88</v>
      </c>
      <c r="C18" s="39"/>
      <c r="D18" s="39"/>
      <c r="E18" s="39"/>
      <c r="F18" s="42"/>
      <c r="G18" s="39"/>
      <c r="H18" s="39"/>
    </row>
    <row r="19" spans="1:8">
      <c r="A19" s="76"/>
      <c r="B19" s="43" t="s">
        <v>89</v>
      </c>
      <c r="C19" s="39"/>
      <c r="D19" s="39"/>
      <c r="E19" s="39"/>
      <c r="F19" s="42"/>
      <c r="G19" s="39"/>
      <c r="H19" s="39"/>
    </row>
    <row r="20" spans="1:8">
      <c r="A20" s="76"/>
      <c r="B20" s="43" t="s">
        <v>90</v>
      </c>
      <c r="C20" s="39"/>
      <c r="D20" s="39"/>
      <c r="E20" s="39"/>
      <c r="F20" s="42"/>
      <c r="G20" s="39"/>
      <c r="H20" s="39"/>
    </row>
    <row r="21" spans="1:8" ht="27">
      <c r="A21" s="76">
        <v>2</v>
      </c>
      <c r="B21" s="43" t="s">
        <v>91</v>
      </c>
      <c r="C21" s="39"/>
      <c r="D21" s="39"/>
      <c r="E21" s="39"/>
      <c r="F21" s="42"/>
      <c r="G21" s="39"/>
      <c r="H21" s="39"/>
    </row>
    <row r="22" spans="1:8">
      <c r="A22" s="76"/>
      <c r="B22" s="43" t="s">
        <v>80</v>
      </c>
      <c r="C22" s="39"/>
      <c r="D22" s="39"/>
      <c r="E22" s="39"/>
      <c r="F22" s="42"/>
      <c r="G22" s="39"/>
      <c r="H22" s="39"/>
    </row>
    <row r="23" spans="1:8" ht="27">
      <c r="A23" s="76"/>
      <c r="B23" s="43" t="str">
        <f>H23</f>
        <v xml:space="preserve">        .Text ="涂小平"</v>
      </c>
      <c r="C23" s="39" t="s">
        <v>95</v>
      </c>
      <c r="D23" s="39" t="s">
        <v>96</v>
      </c>
      <c r="E23" s="39" t="s">
        <v>97</v>
      </c>
      <c r="F23" s="42" t="str">
        <f>'内部责任书附件二-九'!C4</f>
        <v>涂小平</v>
      </c>
      <c r="G23" s="39" t="s">
        <v>97</v>
      </c>
      <c r="H23" s="39" t="str">
        <f>C23&amp;D23&amp;E23&amp;F23&amp;G23</f>
        <v xml:space="preserve">        .Text ="涂小平"</v>
      </c>
    </row>
    <row r="24" spans="1:8" ht="54">
      <c r="A24" s="76"/>
      <c r="B24" s="43" t="str">
        <f>H24</f>
        <v xml:space="preserve">        .Replacement.Text ="曾田德"</v>
      </c>
      <c r="C24" s="39" t="s">
        <v>98</v>
      </c>
      <c r="D24" s="39" t="s">
        <v>96</v>
      </c>
      <c r="E24" s="39" t="s">
        <v>97</v>
      </c>
      <c r="F24" s="42" t="str">
        <f>'内部责任书附件二-九'!D4</f>
        <v>曾田德</v>
      </c>
      <c r="G24" s="39" t="s">
        <v>97</v>
      </c>
      <c r="H24" s="39" t="str">
        <f>C24&amp;D24&amp;E24&amp;F24&amp;G24</f>
        <v xml:space="preserve">        .Replacement.Text ="曾田德"</v>
      </c>
    </row>
    <row r="25" spans="1:8">
      <c r="A25" s="76"/>
      <c r="B25" s="43" t="s">
        <v>81</v>
      </c>
      <c r="C25" s="39"/>
      <c r="D25" s="39"/>
      <c r="E25" s="39"/>
      <c r="F25" s="42"/>
      <c r="G25" s="39"/>
      <c r="H25" s="39"/>
    </row>
    <row r="26" spans="1:8">
      <c r="A26" s="76"/>
      <c r="B26" s="43" t="s">
        <v>82</v>
      </c>
      <c r="C26" s="39"/>
      <c r="D26" s="39"/>
      <c r="E26" s="39"/>
      <c r="F26" s="42"/>
      <c r="G26" s="39"/>
      <c r="H26" s="39"/>
    </row>
    <row r="27" spans="1:8">
      <c r="A27" s="76"/>
      <c r="B27" s="43" t="s">
        <v>83</v>
      </c>
      <c r="C27" s="39"/>
      <c r="D27" s="39"/>
      <c r="E27" s="39"/>
      <c r="F27" s="42"/>
      <c r="G27" s="39"/>
      <c r="H27" s="39"/>
    </row>
    <row r="28" spans="1:8">
      <c r="A28" s="76"/>
      <c r="B28" s="43" t="s">
        <v>84</v>
      </c>
      <c r="C28" s="39"/>
      <c r="D28" s="39"/>
      <c r="E28" s="39"/>
      <c r="F28" s="42"/>
      <c r="G28" s="39"/>
      <c r="H28" s="39"/>
    </row>
    <row r="29" spans="1:8">
      <c r="A29" s="76"/>
      <c r="B29" s="43" t="s">
        <v>85</v>
      </c>
      <c r="C29" s="39"/>
      <c r="D29" s="39"/>
      <c r="E29" s="39"/>
      <c r="F29" s="42"/>
      <c r="G29" s="39"/>
      <c r="H29" s="39"/>
    </row>
    <row r="30" spans="1:8">
      <c r="A30" s="76"/>
      <c r="B30" s="43" t="s">
        <v>86</v>
      </c>
      <c r="C30" s="39"/>
      <c r="D30" s="39"/>
      <c r="E30" s="39"/>
      <c r="F30" s="42"/>
      <c r="G30" s="39"/>
      <c r="H30" s="39"/>
    </row>
    <row r="31" spans="1:8">
      <c r="A31" s="76"/>
      <c r="B31" s="43" t="s">
        <v>87</v>
      </c>
      <c r="C31" s="39"/>
      <c r="D31" s="39"/>
      <c r="E31" s="39"/>
      <c r="F31" s="42"/>
      <c r="G31" s="39"/>
      <c r="H31" s="39"/>
    </row>
    <row r="32" spans="1:8">
      <c r="A32" s="76"/>
      <c r="B32" s="43" t="s">
        <v>88</v>
      </c>
      <c r="C32" s="39"/>
      <c r="D32" s="39"/>
      <c r="E32" s="39"/>
      <c r="F32" s="42"/>
      <c r="G32" s="39"/>
      <c r="H32" s="39"/>
    </row>
    <row r="33" spans="1:8">
      <c r="A33" s="76"/>
      <c r="B33" s="43" t="s">
        <v>89</v>
      </c>
      <c r="C33" s="39"/>
      <c r="D33" s="39"/>
      <c r="E33" s="39"/>
      <c r="F33" s="42"/>
      <c r="G33" s="39"/>
      <c r="H33" s="39"/>
    </row>
    <row r="34" spans="1:8">
      <c r="A34" s="76"/>
      <c r="B34" s="43" t="s">
        <v>90</v>
      </c>
      <c r="C34" s="39"/>
      <c r="D34" s="39"/>
      <c r="E34" s="39"/>
      <c r="F34" s="42"/>
      <c r="G34" s="39"/>
      <c r="H34" s="39"/>
    </row>
    <row r="35" spans="1:8" ht="27">
      <c r="A35" s="76"/>
      <c r="B35" s="43" t="s">
        <v>91</v>
      </c>
      <c r="C35" s="39"/>
      <c r="D35" s="39"/>
      <c r="E35" s="39"/>
      <c r="F35" s="42"/>
      <c r="G35" s="39"/>
      <c r="H35" s="39"/>
    </row>
    <row r="36" spans="1:8" ht="27">
      <c r="A36" s="76">
        <v>3</v>
      </c>
      <c r="B36" s="43" t="s">
        <v>91</v>
      </c>
      <c r="C36" s="39"/>
      <c r="D36" s="39"/>
      <c r="E36" s="39"/>
      <c r="F36" s="42"/>
      <c r="G36" s="39"/>
      <c r="H36" s="39"/>
    </row>
    <row r="37" spans="1:8">
      <c r="A37" s="76"/>
      <c r="B37" s="43" t="s">
        <v>80</v>
      </c>
      <c r="C37" s="39"/>
      <c r="D37" s="39"/>
      <c r="E37" s="39"/>
      <c r="F37" s="42"/>
      <c r="G37" s="39"/>
      <c r="H37" s="39"/>
    </row>
    <row r="38" spans="1:8" ht="40.5">
      <c r="A38" s="76"/>
      <c r="B38" s="42" t="str">
        <f t="shared" ref="B38:B39" si="0">H38</f>
        <v xml:space="preserve">        .Text ="51222219770325115X"</v>
      </c>
      <c r="C38" s="42" t="s">
        <v>95</v>
      </c>
      <c r="D38" s="42" t="s">
        <v>96</v>
      </c>
      <c r="E38" s="42" t="s">
        <v>97</v>
      </c>
      <c r="F38" s="42" t="str">
        <f>'内部责任书附件二-九'!C5</f>
        <v>51222219770325115X</v>
      </c>
      <c r="G38" s="42" t="s">
        <v>97</v>
      </c>
      <c r="H38" s="39" t="str">
        <f>C38&amp;D38&amp;E38&amp;F38&amp;G38</f>
        <v xml:space="preserve">        .Text ="51222219770325115X"</v>
      </c>
    </row>
    <row r="39" spans="1:8" ht="67.5">
      <c r="A39" s="76"/>
      <c r="B39" s="42" t="str">
        <f t="shared" si="0"/>
        <v xml:space="preserve">        .Replacement.Text ="440821197111293213"</v>
      </c>
      <c r="C39" s="42" t="s">
        <v>98</v>
      </c>
      <c r="D39" s="42" t="s">
        <v>96</v>
      </c>
      <c r="E39" s="42" t="s">
        <v>97</v>
      </c>
      <c r="F39" s="42" t="str">
        <f>'内部责任书附件二-九'!D5</f>
        <v>440821197111293213</v>
      </c>
      <c r="G39" s="42" t="s">
        <v>97</v>
      </c>
      <c r="H39" s="39" t="str">
        <f>C39&amp;D39&amp;E39&amp;F39&amp;G39</f>
        <v xml:space="preserve">        .Replacement.Text ="440821197111293213"</v>
      </c>
    </row>
    <row r="40" spans="1:8">
      <c r="A40" s="76"/>
      <c r="B40" s="43" t="s">
        <v>81</v>
      </c>
      <c r="C40" s="39"/>
      <c r="D40" s="39"/>
      <c r="E40" s="39"/>
      <c r="F40" s="42"/>
      <c r="G40" s="39"/>
      <c r="H40" s="39"/>
    </row>
    <row r="41" spans="1:8">
      <c r="A41" s="76"/>
      <c r="B41" s="43" t="s">
        <v>82</v>
      </c>
      <c r="C41" s="39"/>
      <c r="D41" s="39"/>
      <c r="E41" s="39"/>
      <c r="F41" s="42"/>
      <c r="G41" s="39"/>
      <c r="H41" s="39"/>
    </row>
    <row r="42" spans="1:8">
      <c r="A42" s="76"/>
      <c r="B42" s="43" t="s">
        <v>83</v>
      </c>
      <c r="C42" s="39"/>
      <c r="D42" s="39"/>
      <c r="E42" s="39"/>
      <c r="F42" s="42"/>
      <c r="G42" s="39"/>
      <c r="H42" s="39"/>
    </row>
    <row r="43" spans="1:8">
      <c r="A43" s="76"/>
      <c r="B43" s="43" t="s">
        <v>84</v>
      </c>
      <c r="C43" s="39"/>
      <c r="D43" s="39"/>
      <c r="E43" s="39"/>
      <c r="F43" s="42"/>
      <c r="G43" s="39"/>
      <c r="H43" s="39"/>
    </row>
    <row r="44" spans="1:8">
      <c r="A44" s="76"/>
      <c r="B44" s="43" t="s">
        <v>85</v>
      </c>
      <c r="C44" s="39"/>
      <c r="D44" s="39"/>
      <c r="E44" s="39"/>
      <c r="F44" s="42"/>
      <c r="G44" s="39"/>
      <c r="H44" s="39"/>
    </row>
    <row r="45" spans="1:8">
      <c r="A45" s="76"/>
      <c r="B45" s="43" t="s">
        <v>86</v>
      </c>
      <c r="C45" s="39"/>
      <c r="D45" s="39"/>
      <c r="E45" s="39"/>
      <c r="F45" s="42"/>
      <c r="G45" s="39"/>
      <c r="H45" s="39"/>
    </row>
    <row r="46" spans="1:8">
      <c r="A46" s="76"/>
      <c r="B46" s="43" t="s">
        <v>87</v>
      </c>
      <c r="C46" s="39"/>
      <c r="D46" s="39"/>
      <c r="E46" s="39"/>
      <c r="F46" s="42"/>
      <c r="G46" s="39"/>
      <c r="H46" s="39"/>
    </row>
    <row r="47" spans="1:8">
      <c r="A47" s="76"/>
      <c r="B47" s="43" t="s">
        <v>88</v>
      </c>
      <c r="C47" s="39"/>
      <c r="D47" s="39"/>
      <c r="E47" s="39"/>
      <c r="F47" s="42"/>
      <c r="G47" s="39"/>
      <c r="H47" s="39"/>
    </row>
    <row r="48" spans="1:8">
      <c r="A48" s="76"/>
      <c r="B48" s="43" t="s">
        <v>89</v>
      </c>
      <c r="C48" s="39"/>
      <c r="D48" s="39"/>
      <c r="E48" s="39"/>
      <c r="F48" s="42"/>
      <c r="G48" s="39"/>
      <c r="H48" s="39"/>
    </row>
    <row r="49" spans="1:8">
      <c r="A49" s="76"/>
      <c r="B49" s="43" t="s">
        <v>90</v>
      </c>
      <c r="C49" s="39"/>
      <c r="D49" s="39"/>
      <c r="E49" s="39"/>
      <c r="F49" s="42"/>
      <c r="G49" s="39"/>
      <c r="H49" s="39"/>
    </row>
    <row r="50" spans="1:8" ht="27">
      <c r="A50" s="76"/>
      <c r="B50" s="43" t="s">
        <v>91</v>
      </c>
      <c r="C50" s="39"/>
      <c r="D50" s="39"/>
      <c r="E50" s="39"/>
      <c r="F50" s="42"/>
      <c r="G50" s="39"/>
      <c r="H50" s="39"/>
    </row>
    <row r="51" spans="1:8" ht="27">
      <c r="A51" s="76">
        <v>4</v>
      </c>
      <c r="B51" s="43" t="s">
        <v>91</v>
      </c>
      <c r="C51" s="39"/>
      <c r="D51" s="39"/>
      <c r="E51" s="39"/>
      <c r="F51" s="42"/>
      <c r="G51" s="39"/>
      <c r="H51" s="39"/>
    </row>
    <row r="52" spans="1:8">
      <c r="A52" s="76"/>
      <c r="B52" s="43" t="s">
        <v>80</v>
      </c>
      <c r="C52" s="39"/>
      <c r="D52" s="39"/>
      <c r="E52" s="39"/>
      <c r="F52" s="42"/>
      <c r="G52" s="39"/>
      <c r="H52" s="39"/>
    </row>
    <row r="53" spans="1:8" ht="40.5">
      <c r="A53" s="76"/>
      <c r="B53" s="42" t="str">
        <f t="shared" ref="B53:B54" si="1">H53</f>
        <v xml:space="preserve">        .Text ="惠州市惠东县白花镇宝荣工业园"</v>
      </c>
      <c r="C53" s="42" t="s">
        <v>95</v>
      </c>
      <c r="D53" s="42" t="s">
        <v>96</v>
      </c>
      <c r="E53" s="42" t="s">
        <v>97</v>
      </c>
      <c r="F53" s="42" t="str">
        <f>'内部责任书附件二-九'!C6</f>
        <v>惠州市惠东县白花镇宝荣工业园</v>
      </c>
      <c r="G53" s="42" t="s">
        <v>97</v>
      </c>
      <c r="H53" s="39" t="str">
        <f>C53&amp;D53&amp;E53&amp;F53&amp;G53</f>
        <v xml:space="preserve">        .Text ="惠州市惠东县白花镇宝荣工业园"</v>
      </c>
    </row>
    <row r="54" spans="1:8" ht="67.5">
      <c r="A54" s="76"/>
      <c r="B54" s="42" t="str">
        <f t="shared" si="1"/>
        <v xml:space="preserve">        .Replacement.Text ="广州市番禺区石壁街大洲村韦大路自编50号"</v>
      </c>
      <c r="C54" s="42" t="s">
        <v>98</v>
      </c>
      <c r="D54" s="42" t="s">
        <v>96</v>
      </c>
      <c r="E54" s="42" t="s">
        <v>97</v>
      </c>
      <c r="F54" s="42" t="str">
        <f>'内部责任书附件二-九'!D6</f>
        <v>广州市番禺区石壁街大洲村韦大路自编50号</v>
      </c>
      <c r="G54" s="42" t="s">
        <v>97</v>
      </c>
      <c r="H54" s="39" t="str">
        <f>C54&amp;D54&amp;E54&amp;F54&amp;G54</f>
        <v xml:space="preserve">        .Replacement.Text ="广州市番禺区石壁街大洲村韦大路自编50号"</v>
      </c>
    </row>
    <row r="55" spans="1:8">
      <c r="A55" s="76"/>
      <c r="B55" s="43" t="s">
        <v>81</v>
      </c>
      <c r="C55" s="39"/>
      <c r="D55" s="39"/>
      <c r="E55" s="39"/>
      <c r="F55" s="42"/>
      <c r="G55" s="39"/>
      <c r="H55" s="39"/>
    </row>
    <row r="56" spans="1:8">
      <c r="A56" s="76"/>
      <c r="B56" s="43" t="s">
        <v>82</v>
      </c>
      <c r="C56" s="39"/>
      <c r="D56" s="39"/>
      <c r="E56" s="39"/>
      <c r="F56" s="42"/>
      <c r="G56" s="39"/>
      <c r="H56" s="39"/>
    </row>
    <row r="57" spans="1:8">
      <c r="A57" s="76"/>
      <c r="B57" s="43" t="s">
        <v>83</v>
      </c>
      <c r="C57" s="39"/>
      <c r="D57" s="39"/>
      <c r="E57" s="39"/>
      <c r="F57" s="42"/>
      <c r="G57" s="39"/>
      <c r="H57" s="39"/>
    </row>
    <row r="58" spans="1:8">
      <c r="A58" s="76"/>
      <c r="B58" s="43" t="s">
        <v>84</v>
      </c>
      <c r="C58" s="39"/>
      <c r="D58" s="39"/>
      <c r="E58" s="39"/>
      <c r="F58" s="42"/>
      <c r="G58" s="39"/>
      <c r="H58" s="39"/>
    </row>
    <row r="59" spans="1:8">
      <c r="A59" s="76"/>
      <c r="B59" s="43" t="s">
        <v>85</v>
      </c>
      <c r="C59" s="39"/>
      <c r="D59" s="39"/>
      <c r="E59" s="39"/>
      <c r="F59" s="42"/>
      <c r="G59" s="39"/>
      <c r="H59" s="39"/>
    </row>
    <row r="60" spans="1:8">
      <c r="A60" s="76"/>
      <c r="B60" s="43" t="s">
        <v>86</v>
      </c>
      <c r="C60" s="39"/>
      <c r="D60" s="39"/>
      <c r="E60" s="39"/>
      <c r="F60" s="42"/>
      <c r="G60" s="39"/>
      <c r="H60" s="39"/>
    </row>
    <row r="61" spans="1:8">
      <c r="A61" s="76"/>
      <c r="B61" s="43" t="s">
        <v>87</v>
      </c>
      <c r="C61" s="39"/>
      <c r="D61" s="39"/>
      <c r="E61" s="39"/>
      <c r="F61" s="42"/>
      <c r="G61" s="39"/>
      <c r="H61" s="39"/>
    </row>
    <row r="62" spans="1:8">
      <c r="A62" s="76"/>
      <c r="B62" s="43" t="s">
        <v>88</v>
      </c>
      <c r="C62" s="39"/>
      <c r="D62" s="39"/>
      <c r="E62" s="39"/>
      <c r="F62" s="42"/>
      <c r="G62" s="39"/>
      <c r="H62" s="39"/>
    </row>
    <row r="63" spans="1:8">
      <c r="A63" s="76"/>
      <c r="B63" s="43" t="s">
        <v>89</v>
      </c>
      <c r="C63" s="39"/>
      <c r="D63" s="39"/>
      <c r="E63" s="39"/>
      <c r="F63" s="42"/>
      <c r="G63" s="39"/>
      <c r="H63" s="39"/>
    </row>
    <row r="64" spans="1:8">
      <c r="A64" s="76"/>
      <c r="B64" s="43" t="s">
        <v>90</v>
      </c>
      <c r="C64" s="39"/>
      <c r="D64" s="39"/>
      <c r="E64" s="39"/>
      <c r="F64" s="42"/>
      <c r="G64" s="39"/>
      <c r="H64" s="39"/>
    </row>
    <row r="65" spans="1:8" ht="27">
      <c r="A65" s="76"/>
      <c r="B65" s="43" t="s">
        <v>91</v>
      </c>
      <c r="C65" s="39"/>
      <c r="D65" s="39"/>
      <c r="E65" s="39"/>
      <c r="F65" s="42"/>
      <c r="G65" s="39"/>
      <c r="H65" s="39"/>
    </row>
    <row r="66" spans="1:8" ht="27">
      <c r="A66" s="76">
        <v>5</v>
      </c>
      <c r="B66" s="43" t="s">
        <v>91</v>
      </c>
      <c r="C66" s="39"/>
      <c r="D66" s="39"/>
      <c r="E66" s="39"/>
      <c r="F66" s="42"/>
      <c r="G66" s="39"/>
      <c r="H66" s="39"/>
    </row>
    <row r="67" spans="1:8">
      <c r="A67" s="76"/>
      <c r="B67" s="43" t="s">
        <v>80</v>
      </c>
      <c r="C67" s="39"/>
      <c r="D67" s="39"/>
      <c r="E67" s="39"/>
      <c r="F67" s="42"/>
      <c r="G67" s="39"/>
      <c r="H67" s="39"/>
    </row>
    <row r="68" spans="1:8" ht="27">
      <c r="A68" s="76"/>
      <c r="B68" s="42" t="str">
        <f t="shared" ref="B68:B69" si="2">H68</f>
        <v xml:space="preserve">        .Text ="3433772.33"</v>
      </c>
      <c r="C68" s="42" t="s">
        <v>95</v>
      </c>
      <c r="D68" s="42" t="s">
        <v>96</v>
      </c>
      <c r="E68" s="42" t="s">
        <v>97</v>
      </c>
      <c r="F68" s="42">
        <f>'内部责任书附件二-九'!C7</f>
        <v>3433772.33</v>
      </c>
      <c r="G68" s="42" t="s">
        <v>97</v>
      </c>
      <c r="H68" s="39" t="str">
        <f>C68&amp;D68&amp;E68&amp;F68&amp;G68</f>
        <v xml:space="preserve">        .Text ="3433772.33"</v>
      </c>
    </row>
    <row r="69" spans="1:8" ht="67.5">
      <c r="A69" s="76"/>
      <c r="B69" s="42" t="str">
        <f t="shared" si="2"/>
        <v xml:space="preserve">        .Replacement.Text ="4794965.34"</v>
      </c>
      <c r="C69" s="42" t="s">
        <v>98</v>
      </c>
      <c r="D69" s="42" t="s">
        <v>96</v>
      </c>
      <c r="E69" s="42" t="s">
        <v>97</v>
      </c>
      <c r="F69" s="42">
        <f>'内部责任书附件二-九'!D7</f>
        <v>4794965.34</v>
      </c>
      <c r="G69" s="42" t="s">
        <v>97</v>
      </c>
      <c r="H69" s="39" t="str">
        <f>C69&amp;D69&amp;E69&amp;F69&amp;G69</f>
        <v xml:space="preserve">        .Replacement.Text ="4794965.34"</v>
      </c>
    </row>
    <row r="70" spans="1:8">
      <c r="A70" s="76"/>
      <c r="B70" s="43" t="s">
        <v>81</v>
      </c>
      <c r="C70" s="39"/>
      <c r="D70" s="39"/>
      <c r="E70" s="39"/>
      <c r="F70" s="42"/>
      <c r="G70" s="39"/>
      <c r="H70" s="39"/>
    </row>
    <row r="71" spans="1:8">
      <c r="A71" s="76"/>
      <c r="B71" s="43" t="s">
        <v>82</v>
      </c>
      <c r="C71" s="39"/>
      <c r="D71" s="39"/>
      <c r="E71" s="39"/>
      <c r="F71" s="42"/>
      <c r="G71" s="39"/>
      <c r="H71" s="39"/>
    </row>
    <row r="72" spans="1:8">
      <c r="A72" s="76"/>
      <c r="B72" s="43" t="s">
        <v>83</v>
      </c>
      <c r="C72" s="39"/>
      <c r="D72" s="39"/>
      <c r="E72" s="39"/>
      <c r="F72" s="42"/>
      <c r="G72" s="39"/>
      <c r="H72" s="39"/>
    </row>
    <row r="73" spans="1:8">
      <c r="A73" s="76"/>
      <c r="B73" s="43" t="s">
        <v>84</v>
      </c>
      <c r="C73" s="39"/>
      <c r="D73" s="39"/>
      <c r="E73" s="39"/>
      <c r="F73" s="42"/>
      <c r="G73" s="39"/>
      <c r="H73" s="39"/>
    </row>
    <row r="74" spans="1:8">
      <c r="A74" s="76"/>
      <c r="B74" s="43" t="s">
        <v>85</v>
      </c>
      <c r="C74" s="39"/>
      <c r="D74" s="39"/>
      <c r="E74" s="39"/>
      <c r="F74" s="42"/>
      <c r="G74" s="39"/>
      <c r="H74" s="39"/>
    </row>
    <row r="75" spans="1:8">
      <c r="A75" s="76"/>
      <c r="B75" s="43" t="s">
        <v>86</v>
      </c>
      <c r="C75" s="39"/>
      <c r="D75" s="39"/>
      <c r="E75" s="39"/>
      <c r="F75" s="42"/>
      <c r="G75" s="39"/>
      <c r="H75" s="39"/>
    </row>
    <row r="76" spans="1:8">
      <c r="A76" s="76"/>
      <c r="B76" s="43" t="s">
        <v>87</v>
      </c>
      <c r="C76" s="39"/>
      <c r="D76" s="39"/>
      <c r="E76" s="39"/>
      <c r="F76" s="42"/>
      <c r="G76" s="39"/>
      <c r="H76" s="39"/>
    </row>
    <row r="77" spans="1:8">
      <c r="A77" s="76"/>
      <c r="B77" s="43" t="s">
        <v>88</v>
      </c>
      <c r="C77" s="39"/>
      <c r="D77" s="39"/>
      <c r="E77" s="39"/>
      <c r="F77" s="42"/>
      <c r="G77" s="39"/>
      <c r="H77" s="39"/>
    </row>
    <row r="78" spans="1:8">
      <c r="A78" s="76"/>
      <c r="B78" s="43" t="s">
        <v>89</v>
      </c>
      <c r="C78" s="39"/>
      <c r="D78" s="39"/>
      <c r="E78" s="39"/>
      <c r="F78" s="42"/>
      <c r="G78" s="39"/>
      <c r="H78" s="39"/>
    </row>
    <row r="79" spans="1:8">
      <c r="A79" s="76"/>
      <c r="B79" s="43" t="s">
        <v>90</v>
      </c>
      <c r="C79" s="39"/>
      <c r="D79" s="39"/>
      <c r="E79" s="39"/>
      <c r="F79" s="42"/>
      <c r="G79" s="39"/>
      <c r="H79" s="39"/>
    </row>
    <row r="80" spans="1:8" ht="27">
      <c r="A80" s="76"/>
      <c r="B80" s="43" t="s">
        <v>91</v>
      </c>
      <c r="C80" s="39"/>
      <c r="D80" s="39"/>
      <c r="E80" s="39"/>
      <c r="F80" s="42"/>
      <c r="G80" s="39"/>
      <c r="H80" s="39"/>
    </row>
    <row r="81" spans="1:8" ht="27">
      <c r="A81" s="76">
        <v>6</v>
      </c>
      <c r="B81" s="43" t="s">
        <v>91</v>
      </c>
      <c r="C81" s="39"/>
      <c r="D81" s="39"/>
      <c r="E81" s="39"/>
      <c r="F81" s="42"/>
      <c r="G81" s="39"/>
      <c r="H81" s="39"/>
    </row>
    <row r="82" spans="1:8">
      <c r="A82" s="76"/>
      <c r="B82" s="43" t="s">
        <v>80</v>
      </c>
      <c r="C82" s="39"/>
      <c r="D82" s="39"/>
      <c r="E82" s="39"/>
      <c r="F82" s="42"/>
      <c r="G82" s="39"/>
      <c r="H82" s="39"/>
    </row>
    <row r="83" spans="1:8" ht="81">
      <c r="A83" s="76"/>
      <c r="B83" s="43" t="str">
        <f t="shared" ref="B83:B84" si="3">H83</f>
        <v xml:space="preserve">        .Text ="深圳市福田保税区内，北侧紧邻中富公司，东侧紧邻槟榔路西侧海虹路，南侧桃花路"</v>
      </c>
      <c r="C83" s="39" t="s">
        <v>95</v>
      </c>
      <c r="D83" s="39" t="s">
        <v>96</v>
      </c>
      <c r="E83" s="39" t="s">
        <v>97</v>
      </c>
      <c r="F83" s="42" t="str">
        <f>'内部责任书附件二-九'!C8</f>
        <v>深圳市福田保税区内，北侧紧邻中富公司，东侧紧邻槟榔路西侧海虹路，南侧桃花路</v>
      </c>
      <c r="G83" s="39" t="s">
        <v>97</v>
      </c>
      <c r="H83" s="39" t="str">
        <f>C83&amp;D83&amp;E83&amp;F83&amp;G83</f>
        <v xml:space="preserve">        .Text ="深圳市福田保税区内，北侧紧邻中富公司，东侧紧邻槟榔路西侧海虹路，南侧桃花路"</v>
      </c>
    </row>
    <row r="84" spans="1:8" ht="67.5">
      <c r="A84" s="76"/>
      <c r="B84" s="43" t="str">
        <f t="shared" si="3"/>
        <v xml:space="preserve">        .Replacement.Text ="珠海市香洲区同华路与迎宾北路交界处"</v>
      </c>
      <c r="C84" s="39" t="s">
        <v>98</v>
      </c>
      <c r="D84" s="39" t="s">
        <v>96</v>
      </c>
      <c r="E84" s="39" t="s">
        <v>97</v>
      </c>
      <c r="F84" s="42" t="str">
        <f>'内部责任书附件二-九'!D8</f>
        <v>珠海市香洲区同华路与迎宾北路交界处</v>
      </c>
      <c r="G84" s="39" t="s">
        <v>97</v>
      </c>
      <c r="H84" s="39" t="str">
        <f>C84&amp;D84&amp;E84&amp;F84&amp;G84</f>
        <v xml:space="preserve">        .Replacement.Text ="珠海市香洲区同华路与迎宾北路交界处"</v>
      </c>
    </row>
    <row r="85" spans="1:8">
      <c r="A85" s="76"/>
      <c r="B85" s="43" t="s">
        <v>81</v>
      </c>
      <c r="C85" s="39"/>
      <c r="D85" s="39"/>
      <c r="E85" s="39"/>
      <c r="F85" s="42"/>
      <c r="G85" s="39"/>
      <c r="H85" s="39"/>
    </row>
    <row r="86" spans="1:8">
      <c r="A86" s="76"/>
      <c r="B86" s="43" t="s">
        <v>82</v>
      </c>
      <c r="C86" s="39"/>
      <c r="D86" s="39"/>
      <c r="E86" s="39"/>
      <c r="F86" s="42"/>
      <c r="G86" s="39"/>
      <c r="H86" s="39"/>
    </row>
    <row r="87" spans="1:8">
      <c r="A87" s="76"/>
      <c r="B87" s="43" t="s">
        <v>83</v>
      </c>
      <c r="C87" s="39"/>
      <c r="D87" s="39"/>
      <c r="E87" s="39"/>
      <c r="F87" s="42"/>
      <c r="G87" s="39"/>
      <c r="H87" s="39"/>
    </row>
    <row r="88" spans="1:8">
      <c r="A88" s="76"/>
      <c r="B88" s="43" t="s">
        <v>84</v>
      </c>
      <c r="C88" s="39"/>
      <c r="D88" s="39"/>
      <c r="E88" s="39"/>
      <c r="F88" s="42"/>
      <c r="G88" s="39"/>
      <c r="H88" s="39"/>
    </row>
    <row r="89" spans="1:8">
      <c r="A89" s="76"/>
      <c r="B89" s="43" t="s">
        <v>85</v>
      </c>
      <c r="C89" s="39"/>
      <c r="D89" s="39"/>
      <c r="E89" s="39"/>
      <c r="F89" s="42"/>
      <c r="G89" s="39"/>
      <c r="H89" s="39"/>
    </row>
    <row r="90" spans="1:8">
      <c r="A90" s="76"/>
      <c r="B90" s="43" t="s">
        <v>86</v>
      </c>
      <c r="C90" s="39"/>
      <c r="D90" s="39"/>
      <c r="E90" s="39"/>
      <c r="F90" s="42"/>
      <c r="G90" s="39"/>
      <c r="H90" s="39"/>
    </row>
    <row r="91" spans="1:8">
      <c r="A91" s="76"/>
      <c r="B91" s="43" t="s">
        <v>87</v>
      </c>
      <c r="C91" s="39"/>
      <c r="D91" s="39"/>
      <c r="E91" s="39"/>
      <c r="F91" s="42"/>
      <c r="G91" s="39"/>
      <c r="H91" s="39"/>
    </row>
    <row r="92" spans="1:8">
      <c r="A92" s="76"/>
      <c r="B92" s="43" t="s">
        <v>88</v>
      </c>
      <c r="C92" s="39"/>
      <c r="D92" s="39"/>
      <c r="E92" s="39"/>
      <c r="F92" s="42"/>
      <c r="G92" s="39"/>
      <c r="H92" s="39"/>
    </row>
    <row r="93" spans="1:8">
      <c r="A93" s="76"/>
      <c r="B93" s="43" t="s">
        <v>89</v>
      </c>
      <c r="C93" s="39"/>
      <c r="D93" s="39"/>
      <c r="E93" s="39"/>
      <c r="F93" s="42"/>
      <c r="G93" s="39"/>
      <c r="H93" s="39"/>
    </row>
    <row r="94" spans="1:8">
      <c r="A94" s="76"/>
      <c r="B94" s="43" t="s">
        <v>90</v>
      </c>
      <c r="C94" s="39"/>
      <c r="D94" s="39"/>
      <c r="E94" s="39"/>
      <c r="F94" s="42"/>
      <c r="G94" s="39"/>
      <c r="H94" s="39"/>
    </row>
    <row r="95" spans="1:8" ht="27">
      <c r="A95" s="76"/>
      <c r="B95" s="43" t="s">
        <v>91</v>
      </c>
      <c r="C95" s="39"/>
      <c r="D95" s="39"/>
      <c r="E95" s="39"/>
      <c r="F95" s="42"/>
      <c r="G95" s="39"/>
      <c r="H95" s="39"/>
    </row>
    <row r="96" spans="1:8">
      <c r="A96" s="48"/>
      <c r="B96" s="43" t="s">
        <v>92</v>
      </c>
      <c r="C96" s="48"/>
      <c r="D96" s="48"/>
      <c r="E96" s="48"/>
      <c r="F96" s="48"/>
      <c r="G96" s="48"/>
      <c r="H96" s="48"/>
    </row>
  </sheetData>
  <mergeCells count="6">
    <mergeCell ref="A81:A95"/>
    <mergeCell ref="A6:A20"/>
    <mergeCell ref="A21:A35"/>
    <mergeCell ref="A36:A50"/>
    <mergeCell ref="A51:A65"/>
    <mergeCell ref="A66:A80"/>
  </mergeCells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劳务分包工程内部承包协议书</vt:lpstr>
      <vt:lpstr>劳务分包合同（A类项目)（营改增）</vt:lpstr>
      <vt:lpstr>内部责任书附件二-九</vt:lpstr>
      <vt:lpstr>OA流程填写</vt:lpstr>
      <vt:lpstr>汇总版本</vt:lpstr>
      <vt:lpstr>劳务分包工程内部承包协议书---宏</vt:lpstr>
      <vt:lpstr>劳务分包合同（A类项目)（营改增）---宏</vt:lpstr>
      <vt:lpstr>内部责任书附件二-九---宏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2018-03-08T11:08:30Z</dcterms:created>
  <dcterms:modified xsi:type="dcterms:W3CDTF">2019-01-16T09:19:43Z</dcterms:modified>
</cp:coreProperties>
</file>