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i\Dropbox\is\"/>
    </mc:Choice>
  </mc:AlternateContent>
  <xr:revisionPtr revIDLastSave="0" documentId="13_ncr:1_{D971DAEC-AC52-4BC7-901D-B31ED063B0C4}" xr6:coauthVersionLast="47" xr6:coauthVersionMax="47" xr10:uidLastSave="{00000000-0000-0000-0000-000000000000}"/>
  <bookViews>
    <workbookView xWindow="-120" yWindow="-120" windowWidth="29040" windowHeight="15840" xr2:uid="{7D15C1F3-67C0-4CCC-887D-2C7604C730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5" i="1" l="1" a="1"/>
  <c r="W75" i="1" s="1"/>
  <c r="X78" i="1" a="1"/>
  <c r="X78" i="1" s="1"/>
  <c r="X77" i="1" a="1"/>
  <c r="X77" i="1"/>
  <c r="W78" i="1" a="1"/>
  <c r="W78" i="1" s="1"/>
  <c r="V78" i="1" a="1"/>
  <c r="V78" i="1" s="1"/>
  <c r="V77" i="1" a="1"/>
  <c r="V77" i="1" s="1"/>
  <c r="X76" i="1" a="1"/>
  <c r="X76" i="1" s="1"/>
  <c r="X75" i="1" a="1"/>
  <c r="X75" i="1" s="1"/>
  <c r="W76" i="1" a="1"/>
  <c r="W76" i="1" s="1"/>
  <c r="V76" i="1" a="1"/>
  <c r="V76" i="1" s="1"/>
  <c r="V75" i="1" a="1"/>
  <c r="V75" i="1" s="1"/>
  <c r="B70" i="1"/>
  <c r="B71" i="1"/>
  <c r="B72" i="1"/>
  <c r="B73" i="1"/>
  <c r="B74" i="1"/>
  <c r="B75" i="1"/>
  <c r="D8" i="1" s="1"/>
  <c r="B76" i="1"/>
  <c r="B77" i="1"/>
  <c r="B78" i="1"/>
  <c r="B79" i="1"/>
  <c r="B80" i="1"/>
  <c r="D13" i="1" s="1"/>
  <c r="B81" i="1"/>
  <c r="D14" i="1" s="1"/>
  <c r="B82" i="1"/>
  <c r="B83" i="1"/>
  <c r="B84" i="1"/>
  <c r="B85" i="1"/>
  <c r="B86" i="1"/>
  <c r="D19" i="1" s="1"/>
  <c r="B87" i="1"/>
  <c r="D20" i="1" s="1"/>
  <c r="B88" i="1"/>
  <c r="B89" i="1"/>
  <c r="B90" i="1"/>
  <c r="B91" i="1"/>
  <c r="B92" i="1"/>
  <c r="D25" i="1" s="1"/>
  <c r="B93" i="1"/>
  <c r="D26" i="1" s="1"/>
  <c r="B94" i="1"/>
  <c r="B95" i="1"/>
  <c r="B96" i="1"/>
  <c r="B97" i="1"/>
  <c r="B98" i="1"/>
  <c r="D31" i="1" s="1"/>
  <c r="B99" i="1"/>
  <c r="D32" i="1" s="1"/>
  <c r="B100" i="1"/>
  <c r="B101" i="1"/>
  <c r="B102" i="1"/>
  <c r="B103" i="1"/>
  <c r="B104" i="1"/>
  <c r="D37" i="1" s="1"/>
  <c r="B105" i="1"/>
  <c r="D38" i="1" s="1"/>
  <c r="B106" i="1"/>
  <c r="B107" i="1"/>
  <c r="B108" i="1"/>
  <c r="B109" i="1"/>
  <c r="B110" i="1"/>
  <c r="D43" i="1" s="1"/>
  <c r="V62" i="1" a="1"/>
  <c r="V62" i="1" s="1"/>
  <c r="X66" i="1" a="1"/>
  <c r="X66" i="1" s="1"/>
  <c r="M5" i="1"/>
  <c r="X82" i="1" a="1"/>
  <c r="X82" i="1" s="1"/>
  <c r="V82" i="1" a="1"/>
  <c r="V82" i="1" s="1"/>
  <c r="M113" i="1"/>
  <c r="M112" i="1"/>
  <c r="M111" i="1"/>
  <c r="K44" i="1"/>
  <c r="M44" i="1" s="1"/>
  <c r="K45" i="1"/>
  <c r="M45" i="1" s="1"/>
  <c r="K46" i="1"/>
  <c r="M46" i="1" s="1"/>
  <c r="V64" i="1" a="1"/>
  <c r="V64" i="1" s="1"/>
  <c r="V80" i="1" a="1"/>
  <c r="V80" i="1" s="1"/>
  <c r="X80" i="1" a="1"/>
  <c r="X80" i="1" s="1"/>
  <c r="X64" i="1" a="1"/>
  <c r="X64" i="1" s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B40" i="1"/>
  <c r="B41" i="1"/>
  <c r="B42" i="1"/>
  <c r="B4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D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70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V84" i="1" a="1"/>
  <c r="V84" i="1" s="1"/>
  <c r="X84" i="1" a="1"/>
  <c r="X84" i="1" s="1"/>
  <c r="X62" i="1" a="1"/>
  <c r="X62" i="1" s="1"/>
  <c r="W62" i="1" a="1"/>
  <c r="W62" i="1" s="1"/>
  <c r="F28" i="1"/>
  <c r="F29" i="1"/>
  <c r="F30" i="1"/>
  <c r="F31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F101" i="1"/>
  <c r="F102" i="1"/>
  <c r="F103" i="1"/>
  <c r="F104" i="1"/>
  <c r="F105" i="1"/>
  <c r="K71" i="1"/>
  <c r="K72" i="1"/>
  <c r="K73" i="1"/>
  <c r="M6" i="1" s="1"/>
  <c r="K74" i="1"/>
  <c r="M7" i="1" s="1"/>
  <c r="K75" i="1"/>
  <c r="K76" i="1"/>
  <c r="K77" i="1"/>
  <c r="K78" i="1"/>
  <c r="K79" i="1"/>
  <c r="M12" i="1" s="1"/>
  <c r="K80" i="1"/>
  <c r="M13" i="1" s="1"/>
  <c r="K81" i="1"/>
  <c r="K82" i="1"/>
  <c r="K83" i="1"/>
  <c r="K84" i="1"/>
  <c r="K85" i="1"/>
  <c r="M18" i="1" s="1"/>
  <c r="K86" i="1"/>
  <c r="M19" i="1" s="1"/>
  <c r="K87" i="1"/>
  <c r="K88" i="1"/>
  <c r="K89" i="1"/>
  <c r="K90" i="1"/>
  <c r="K91" i="1"/>
  <c r="M24" i="1" s="1"/>
  <c r="K92" i="1"/>
  <c r="M25" i="1" s="1"/>
  <c r="K93" i="1"/>
  <c r="K94" i="1"/>
  <c r="K95" i="1"/>
  <c r="K96" i="1"/>
  <c r="K97" i="1"/>
  <c r="M30" i="1" s="1"/>
  <c r="K98" i="1"/>
  <c r="M31" i="1" s="1"/>
  <c r="K99" i="1"/>
  <c r="K100" i="1"/>
  <c r="K101" i="1"/>
  <c r="K102" i="1"/>
  <c r="K103" i="1"/>
  <c r="M36" i="1" s="1"/>
  <c r="K104" i="1"/>
  <c r="M37" i="1" s="1"/>
  <c r="K105" i="1"/>
  <c r="K106" i="1"/>
  <c r="K107" i="1"/>
  <c r="K108" i="1"/>
  <c r="K109" i="1"/>
  <c r="M42" i="1" s="1"/>
  <c r="K110" i="1"/>
  <c r="M43" i="1" s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70" i="1"/>
  <c r="F71" i="1"/>
  <c r="F72" i="1"/>
  <c r="F73" i="1"/>
  <c r="F74" i="1"/>
  <c r="H7" i="1" s="1"/>
  <c r="F75" i="1"/>
  <c r="H8" i="1" s="1"/>
  <c r="F76" i="1"/>
  <c r="F77" i="1"/>
  <c r="F78" i="1"/>
  <c r="F79" i="1"/>
  <c r="F80" i="1"/>
  <c r="H13" i="1" s="1"/>
  <c r="F81" i="1"/>
  <c r="H14" i="1" s="1"/>
  <c r="F82" i="1"/>
  <c r="F83" i="1"/>
  <c r="F84" i="1"/>
  <c r="F85" i="1"/>
  <c r="F86" i="1"/>
  <c r="H19" i="1" s="1"/>
  <c r="F87" i="1"/>
  <c r="H20" i="1" s="1"/>
  <c r="F88" i="1"/>
  <c r="F89" i="1"/>
  <c r="F90" i="1"/>
  <c r="F91" i="1"/>
  <c r="F92" i="1"/>
  <c r="H25" i="1" s="1"/>
  <c r="F93" i="1"/>
  <c r="H26" i="1" s="1"/>
  <c r="F94" i="1"/>
  <c r="F95" i="1"/>
  <c r="F96" i="1"/>
  <c r="H29" i="1" s="1"/>
  <c r="F97" i="1"/>
  <c r="H30" i="1" s="1"/>
  <c r="F98" i="1"/>
  <c r="H31" i="1" s="1"/>
  <c r="F99" i="1"/>
  <c r="F100" i="1"/>
  <c r="F70" i="1"/>
  <c r="K4" i="1"/>
  <c r="M4" i="1" s="1"/>
  <c r="K5" i="1"/>
  <c r="K6" i="1"/>
  <c r="K7" i="1"/>
  <c r="K8" i="1"/>
  <c r="M8" i="1" s="1"/>
  <c r="K9" i="1"/>
  <c r="M9" i="1" s="1"/>
  <c r="K10" i="1"/>
  <c r="M10" i="1" s="1"/>
  <c r="K11" i="1"/>
  <c r="M11" i="1" s="1"/>
  <c r="K12" i="1"/>
  <c r="K13" i="1"/>
  <c r="K14" i="1"/>
  <c r="M14" i="1" s="1"/>
  <c r="K15" i="1"/>
  <c r="M15" i="1" s="1"/>
  <c r="K16" i="1"/>
  <c r="M16" i="1" s="1"/>
  <c r="K17" i="1"/>
  <c r="M17" i="1" s="1"/>
  <c r="K18" i="1"/>
  <c r="K19" i="1"/>
  <c r="K20" i="1"/>
  <c r="M20" i="1" s="1"/>
  <c r="K21" i="1"/>
  <c r="M21" i="1" s="1"/>
  <c r="K22" i="1"/>
  <c r="M22" i="1" s="1"/>
  <c r="K23" i="1"/>
  <c r="M23" i="1" s="1"/>
  <c r="K24" i="1"/>
  <c r="K25" i="1"/>
  <c r="K26" i="1"/>
  <c r="M26" i="1" s="1"/>
  <c r="K27" i="1"/>
  <c r="M27" i="1" s="1"/>
  <c r="K28" i="1"/>
  <c r="M28" i="1" s="1"/>
  <c r="K29" i="1"/>
  <c r="M29" i="1" s="1"/>
  <c r="K30" i="1"/>
  <c r="K31" i="1"/>
  <c r="K32" i="1"/>
  <c r="M32" i="1" s="1"/>
  <c r="K33" i="1"/>
  <c r="M33" i="1" s="1"/>
  <c r="K34" i="1"/>
  <c r="M34" i="1" s="1"/>
  <c r="K35" i="1"/>
  <c r="M35" i="1" s="1"/>
  <c r="K36" i="1"/>
  <c r="K37" i="1"/>
  <c r="K38" i="1"/>
  <c r="M38" i="1" s="1"/>
  <c r="K39" i="1"/>
  <c r="M39" i="1" s="1"/>
  <c r="K40" i="1"/>
  <c r="M40" i="1" s="1"/>
  <c r="K41" i="1"/>
  <c r="M41" i="1" s="1"/>
  <c r="K42" i="1"/>
  <c r="K43" i="1"/>
  <c r="K3" i="1"/>
  <c r="X65" i="1" s="1" a="1"/>
  <c r="X6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V63" i="1" l="1" a="1"/>
  <c r="V63" i="1" s="1"/>
  <c r="W77" i="1" a="1"/>
  <c r="W77" i="1" s="1"/>
  <c r="D40" i="1"/>
  <c r="D35" i="1"/>
  <c r="D29" i="1"/>
  <c r="D23" i="1"/>
  <c r="D17" i="1"/>
  <c r="D11" i="1"/>
  <c r="D41" i="1"/>
  <c r="D5" i="1"/>
  <c r="V81" i="1" a="1"/>
  <c r="V81" i="1" s="1"/>
  <c r="D42" i="1"/>
  <c r="D36" i="1"/>
  <c r="D30" i="1"/>
  <c r="D24" i="1"/>
  <c r="D18" i="1"/>
  <c r="D12" i="1"/>
  <c r="D6" i="1"/>
  <c r="D28" i="1"/>
  <c r="D16" i="1"/>
  <c r="D4" i="1"/>
  <c r="D39" i="1"/>
  <c r="D33" i="1"/>
  <c r="D27" i="1"/>
  <c r="D21" i="1"/>
  <c r="D15" i="1"/>
  <c r="D9" i="1"/>
  <c r="D34" i="1"/>
  <c r="D22" i="1"/>
  <c r="D10" i="1"/>
  <c r="X83" i="1" a="1"/>
  <c r="X83" i="1" s="1"/>
  <c r="M3" i="1"/>
  <c r="D7" i="1"/>
  <c r="H24" i="1"/>
  <c r="H18" i="1"/>
  <c r="H12" i="1"/>
  <c r="H6" i="1"/>
  <c r="V79" i="1" a="1"/>
  <c r="V79" i="1" s="1"/>
  <c r="D3" i="1"/>
  <c r="H23" i="1"/>
  <c r="H17" i="1"/>
  <c r="H11" i="1"/>
  <c r="H5" i="1"/>
  <c r="X81" i="1" a="1"/>
  <c r="X81" i="1" s="1"/>
  <c r="H3" i="1"/>
  <c r="H28" i="1"/>
  <c r="H22" i="1"/>
  <c r="H16" i="1"/>
  <c r="H10" i="1"/>
  <c r="H4" i="1"/>
  <c r="H27" i="1"/>
  <c r="H21" i="1"/>
  <c r="H15" i="1"/>
  <c r="H9" i="1"/>
  <c r="X79" i="1" a="1"/>
  <c r="X79" i="1" s="1"/>
  <c r="X63" i="1" a="1"/>
  <c r="X63" i="1" s="1"/>
  <c r="W61" i="1" a="1"/>
  <c r="W61" i="1" s="1"/>
  <c r="X61" i="1" a="1"/>
  <c r="X61" i="1" s="1"/>
  <c r="V83" i="1" a="1"/>
  <c r="V83" i="1" s="1"/>
  <c r="V61" i="1" a="1"/>
  <c r="V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<sst xmlns="http://schemas.openxmlformats.org/spreadsheetml/2006/main" count="152" uniqueCount="28">
  <si>
    <t>heuristic</t>
  </si>
  <si>
    <t>runtime (ms)</t>
  </si>
  <si>
    <t>astar</t>
  </si>
  <si>
    <t>expanded boards</t>
  </si>
  <si>
    <t>md</t>
  </si>
  <si>
    <t>hd</t>
  </si>
  <si>
    <t>lcmd</t>
  </si>
  <si>
    <t>depth</t>
  </si>
  <si>
    <t>time ns</t>
  </si>
  <si>
    <t>heap limit</t>
  </si>
  <si>
    <t>idastar</t>
  </si>
  <si>
    <t>time limit</t>
  </si>
  <si>
    <t>runtime avg:</t>
  </si>
  <si>
    <t>expanded board avg:</t>
  </si>
  <si>
    <t>A*</t>
  </si>
  <si>
    <t>Manhattan</t>
  </si>
  <si>
    <t>Hamming</t>
  </si>
  <si>
    <t>LinearConflict</t>
  </si>
  <si>
    <t>IDA*</t>
  </si>
  <si>
    <t>-</t>
  </si>
  <si>
    <t>runtime avg(ms):</t>
  </si>
  <si>
    <t>AVG</t>
  </si>
  <si>
    <t>bis Tiefe 41</t>
  </si>
  <si>
    <t>bis Tiefe 53</t>
  </si>
  <si>
    <t xml:space="preserve">bis Tiefe 29 </t>
  </si>
  <si>
    <t>bis Tiefe 29</t>
  </si>
  <si>
    <t>bis Tiefe 44</t>
  </si>
  <si>
    <t>bis Tiefe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</si>
</sst>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165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Tabelle1!$B$3:$B$39</c:f>
              <c:numCache>
                <c:formatCode>General</c:formatCode>
                <c:ptCount val="37"/>
                <c:pt idx="0">
                  <c:v>9.3122999999999991E-3</c:v>
                </c:pt>
                <c:pt idx="1">
                  <c:v>1.12196E-2</c:v>
                </c:pt>
                <c:pt idx="2">
                  <c:v>1.3409200000000001E-2</c:v>
                </c:pt>
                <c:pt idx="3">
                  <c:v>1.1406100000000001E-2</c:v>
                </c:pt>
                <c:pt idx="4">
                  <c:v>1.26707E-2</c:v>
                </c:pt>
                <c:pt idx="5">
                  <c:v>1.53177E-2</c:v>
                </c:pt>
                <c:pt idx="6">
                  <c:v>1.3127E-2</c:v>
                </c:pt>
                <c:pt idx="7">
                  <c:v>1.5549500000000001E-2</c:v>
                </c:pt>
                <c:pt idx="8">
                  <c:v>1.8745999999999999E-2</c:v>
                </c:pt>
                <c:pt idx="9">
                  <c:v>2.3284599999999999E-2</c:v>
                </c:pt>
                <c:pt idx="10">
                  <c:v>2.2410200000000002E-2</c:v>
                </c:pt>
                <c:pt idx="11">
                  <c:v>3.2640599999999999E-2</c:v>
                </c:pt>
                <c:pt idx="12">
                  <c:v>3.9806899999999999E-2</c:v>
                </c:pt>
                <c:pt idx="13">
                  <c:v>6.8449309999999999E-2</c:v>
                </c:pt>
                <c:pt idx="14">
                  <c:v>8.0130369999999992E-2</c:v>
                </c:pt>
                <c:pt idx="15">
                  <c:v>7.5682029999999997E-2</c:v>
                </c:pt>
                <c:pt idx="16">
                  <c:v>8.5318399999999989E-2</c:v>
                </c:pt>
                <c:pt idx="17">
                  <c:v>7.8656630000000005E-2</c:v>
                </c:pt>
                <c:pt idx="18">
                  <c:v>0.28961009999999998</c:v>
                </c:pt>
                <c:pt idx="19">
                  <c:v>0.30422365999999995</c:v>
                </c:pt>
                <c:pt idx="20">
                  <c:v>0.52826874999999995</c:v>
                </c:pt>
                <c:pt idx="21">
                  <c:v>1.0504611000000001</c:v>
                </c:pt>
                <c:pt idx="22">
                  <c:v>1.0277931999999999</c:v>
                </c:pt>
                <c:pt idx="23">
                  <c:v>1.5056565</c:v>
                </c:pt>
                <c:pt idx="24">
                  <c:v>1.1043008999999999</c:v>
                </c:pt>
                <c:pt idx="25">
                  <c:v>4.4847014999999999</c:v>
                </c:pt>
                <c:pt idx="26">
                  <c:v>3.9780829999999998</c:v>
                </c:pt>
                <c:pt idx="27">
                  <c:v>8.4042100000000008</c:v>
                </c:pt>
                <c:pt idx="28">
                  <c:v>5.3330774999999999</c:v>
                </c:pt>
                <c:pt idx="29">
                  <c:v>24.299606000000001</c:v>
                </c:pt>
                <c:pt idx="30">
                  <c:v>15.179318</c:v>
                </c:pt>
                <c:pt idx="31">
                  <c:v>29.410119999999999</c:v>
                </c:pt>
                <c:pt idx="32">
                  <c:v>44.702012000000003</c:v>
                </c:pt>
                <c:pt idx="33">
                  <c:v>42.789700000000003</c:v>
                </c:pt>
                <c:pt idx="34">
                  <c:v>160.12255999999999</c:v>
                </c:pt>
                <c:pt idx="35">
                  <c:v>57.302860000000003</c:v>
                </c:pt>
                <c:pt idx="36">
                  <c:v>105.03264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3-4EB1-AFF1-F74E85171920}"/>
            </c:ext>
          </c:extLst>
        </c:ser>
        <c:ser>
          <c:idx val="2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Tabelle1!$F$3:$F$31</c:f>
              <c:numCache>
                <c:formatCode>General</c:formatCode>
                <c:ptCount val="29"/>
                <c:pt idx="0">
                  <c:v>8.2762000000000009E-3</c:v>
                </c:pt>
                <c:pt idx="1">
                  <c:v>1.0756999999999999E-2</c:v>
                </c:pt>
                <c:pt idx="2">
                  <c:v>1.10131E-2</c:v>
                </c:pt>
                <c:pt idx="3">
                  <c:v>8.9616000000000001E-3</c:v>
                </c:pt>
                <c:pt idx="4">
                  <c:v>9.6773999999999992E-3</c:v>
                </c:pt>
                <c:pt idx="5">
                  <c:v>1.34133E-2</c:v>
                </c:pt>
                <c:pt idx="6">
                  <c:v>1.4371E-2</c:v>
                </c:pt>
                <c:pt idx="7">
                  <c:v>1.7188099999999998E-2</c:v>
                </c:pt>
                <c:pt idx="8">
                  <c:v>2.33931E-2</c:v>
                </c:pt>
                <c:pt idx="9">
                  <c:v>3.11214E-2</c:v>
                </c:pt>
                <c:pt idx="10">
                  <c:v>3.1040700000000001E-2</c:v>
                </c:pt>
                <c:pt idx="11">
                  <c:v>6.9444210000000006E-2</c:v>
                </c:pt>
                <c:pt idx="12">
                  <c:v>7.6448080000000002E-2</c:v>
                </c:pt>
                <c:pt idx="13">
                  <c:v>0.19257262</c:v>
                </c:pt>
                <c:pt idx="14">
                  <c:v>0.28411962000000002</c:v>
                </c:pt>
                <c:pt idx="15">
                  <c:v>0.393789</c:v>
                </c:pt>
                <c:pt idx="16">
                  <c:v>0.55455090000000007</c:v>
                </c:pt>
                <c:pt idx="17">
                  <c:v>0.8112414</c:v>
                </c:pt>
                <c:pt idx="18">
                  <c:v>2.4573757999999999</c:v>
                </c:pt>
                <c:pt idx="19">
                  <c:v>4.4632465000000003</c:v>
                </c:pt>
                <c:pt idx="20">
                  <c:v>12.205645000000001</c:v>
                </c:pt>
                <c:pt idx="21">
                  <c:v>23.317112000000002</c:v>
                </c:pt>
                <c:pt idx="22">
                  <c:v>40.656047999999998</c:v>
                </c:pt>
                <c:pt idx="23">
                  <c:v>62.955131999999999</c:v>
                </c:pt>
                <c:pt idx="24">
                  <c:v>115.477304</c:v>
                </c:pt>
                <c:pt idx="25">
                  <c:v>277.61545599999999</c:v>
                </c:pt>
                <c:pt idx="26">
                  <c:v>448.85814399999998</c:v>
                </c:pt>
                <c:pt idx="27">
                  <c:v>803.44038</c:v>
                </c:pt>
                <c:pt idx="28">
                  <c:v>1549.80531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23-4EB1-AFF1-F74E85171920}"/>
            </c:ext>
          </c:extLst>
        </c:ser>
        <c:ser>
          <c:idx val="3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Tabelle1!$K$3:$K$43</c:f>
              <c:numCache>
                <c:formatCode>General</c:formatCode>
                <c:ptCount val="41"/>
                <c:pt idx="0">
                  <c:v>1.01355E-2</c:v>
                </c:pt>
                <c:pt idx="1">
                  <c:v>1.35149E-2</c:v>
                </c:pt>
                <c:pt idx="2">
                  <c:v>1.5397200000000002E-2</c:v>
                </c:pt>
                <c:pt idx="3">
                  <c:v>1.3689799999999998E-2</c:v>
                </c:pt>
                <c:pt idx="4">
                  <c:v>1.60048E-2</c:v>
                </c:pt>
                <c:pt idx="5">
                  <c:v>2.2054199999999999E-2</c:v>
                </c:pt>
                <c:pt idx="6">
                  <c:v>2.0483299999999999E-2</c:v>
                </c:pt>
                <c:pt idx="7">
                  <c:v>2.4103299999999998E-2</c:v>
                </c:pt>
                <c:pt idx="8">
                  <c:v>3.1084599999999997E-2</c:v>
                </c:pt>
                <c:pt idx="9">
                  <c:v>3.3619599999999999E-2</c:v>
                </c:pt>
                <c:pt idx="10">
                  <c:v>3.4760699999999999E-2</c:v>
                </c:pt>
                <c:pt idx="11">
                  <c:v>4.43507E-2</c:v>
                </c:pt>
                <c:pt idx="12">
                  <c:v>5.3387300000000006E-2</c:v>
                </c:pt>
                <c:pt idx="13">
                  <c:v>0.10105404</c:v>
                </c:pt>
                <c:pt idx="14">
                  <c:v>0.115081266</c:v>
                </c:pt>
                <c:pt idx="15">
                  <c:v>9.7230089999999991E-2</c:v>
                </c:pt>
                <c:pt idx="16">
                  <c:v>0.10959555999999999</c:v>
                </c:pt>
                <c:pt idx="17">
                  <c:v>0.11885164999999999</c:v>
                </c:pt>
                <c:pt idx="18">
                  <c:v>0.31179228000000003</c:v>
                </c:pt>
                <c:pt idx="19">
                  <c:v>0.24346485999999998</c:v>
                </c:pt>
                <c:pt idx="20">
                  <c:v>0.45038974999999998</c:v>
                </c:pt>
                <c:pt idx="21">
                  <c:v>0.96214409999999995</c:v>
                </c:pt>
                <c:pt idx="22">
                  <c:v>0.90046499999999996</c:v>
                </c:pt>
                <c:pt idx="23">
                  <c:v>1.1804338000000001</c:v>
                </c:pt>
                <c:pt idx="24">
                  <c:v>0.9078399399999999</c:v>
                </c:pt>
                <c:pt idx="25">
                  <c:v>2.5742662000000003</c:v>
                </c:pt>
                <c:pt idx="26">
                  <c:v>1.9034116000000001</c:v>
                </c:pt>
                <c:pt idx="27">
                  <c:v>3.7739389999999999</c:v>
                </c:pt>
                <c:pt idx="28">
                  <c:v>1.5456890000000001</c:v>
                </c:pt>
                <c:pt idx="29">
                  <c:v>10.207648000000001</c:v>
                </c:pt>
                <c:pt idx="30">
                  <c:v>5.9383344999999998</c:v>
                </c:pt>
                <c:pt idx="31">
                  <c:v>10.459339999999999</c:v>
                </c:pt>
                <c:pt idx="32">
                  <c:v>21.167940000000002</c:v>
                </c:pt>
                <c:pt idx="33">
                  <c:v>20.250094000000001</c:v>
                </c:pt>
                <c:pt idx="34">
                  <c:v>46.622056000000001</c:v>
                </c:pt>
                <c:pt idx="35">
                  <c:v>26.060974000000002</c:v>
                </c:pt>
                <c:pt idx="36">
                  <c:v>56.718511999999997</c:v>
                </c:pt>
                <c:pt idx="37">
                  <c:v>95.176544000000007</c:v>
                </c:pt>
                <c:pt idx="38">
                  <c:v>120.413968</c:v>
                </c:pt>
                <c:pt idx="39">
                  <c:v>109.32182400000001</c:v>
                </c:pt>
                <c:pt idx="40">
                  <c:v>129.45948799999999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23-4EB1-AFF1-F74E8517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72688"/>
        <c:axId val="1314875600"/>
      </c:lineChart>
      <c:catAx>
        <c:axId val="131487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Suchtiefe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5600"/>
        <c:crossesAt val="1"/>
        <c:auto val="1"/>
        <c:lblAlgn val="ctr"/>
        <c:lblOffset val="100"/>
        <c:tickMarkSkip val="1"/>
        <c:noMultiLvlLbl val="0"/>
      </c:catAx>
      <c:valAx>
        <c:axId val="1314875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Durchschnittliche</a:t>
                </a:r>
                <a:r>
                  <a:rPr lang="de-DE" baseline="0">
                    <a:solidFill>
                      <a:schemeClr val="tx1"/>
                    </a:solidFill>
                  </a:rPr>
                  <a:t> </a:t>
                </a:r>
                <a:r>
                  <a:rPr lang="de-DE">
                    <a:solidFill>
                      <a:schemeClr val="tx1"/>
                    </a:solidFill>
                  </a:rPr>
                  <a:t>Zeit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Tabelle1!$A$70:$A$122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Tabelle1!$B$70:$B$122</c:f>
              <c:numCache>
                <c:formatCode>General</c:formatCode>
                <c:ptCount val="53"/>
                <c:pt idx="0">
                  <c:v>7.5319999999999996E-3</c:v>
                </c:pt>
                <c:pt idx="1">
                  <c:v>7.7047000000000001E-3</c:v>
                </c:pt>
                <c:pt idx="2">
                  <c:v>9.5063999999999999E-3</c:v>
                </c:pt>
                <c:pt idx="3">
                  <c:v>9.2107999999999999E-3</c:v>
                </c:pt>
                <c:pt idx="4">
                  <c:v>1.09491E-2</c:v>
                </c:pt>
                <c:pt idx="5">
                  <c:v>1.3148999999999999E-2</c:v>
                </c:pt>
                <c:pt idx="6">
                  <c:v>1.46511E-2</c:v>
                </c:pt>
                <c:pt idx="7">
                  <c:v>1.6737599999999998E-2</c:v>
                </c:pt>
                <c:pt idx="8">
                  <c:v>1.9279900000000003E-2</c:v>
                </c:pt>
                <c:pt idx="9">
                  <c:v>2.34392E-2</c:v>
                </c:pt>
                <c:pt idx="10">
                  <c:v>2.1360400000000002E-2</c:v>
                </c:pt>
                <c:pt idx="11">
                  <c:v>3.55018E-2</c:v>
                </c:pt>
                <c:pt idx="12">
                  <c:v>3.83475E-2</c:v>
                </c:pt>
                <c:pt idx="13">
                  <c:v>8.0325804999999986E-2</c:v>
                </c:pt>
                <c:pt idx="14">
                  <c:v>8.6702016000000007E-2</c:v>
                </c:pt>
                <c:pt idx="15">
                  <c:v>8.4418869999999993E-2</c:v>
                </c:pt>
                <c:pt idx="16">
                  <c:v>8.5595335999999994E-2</c:v>
                </c:pt>
                <c:pt idx="17">
                  <c:v>6.7623199999999994E-2</c:v>
                </c:pt>
                <c:pt idx="18">
                  <c:v>0.29621234000000002</c:v>
                </c:pt>
                <c:pt idx="19">
                  <c:v>0.38112028000000003</c:v>
                </c:pt>
                <c:pt idx="20">
                  <c:v>0.7231520600000001</c:v>
                </c:pt>
                <c:pt idx="21">
                  <c:v>1.5573788</c:v>
                </c:pt>
                <c:pt idx="22">
                  <c:v>1.251652</c:v>
                </c:pt>
                <c:pt idx="23">
                  <c:v>1.1421555000000001</c:v>
                </c:pt>
                <c:pt idx="24">
                  <c:v>1.6510832</c:v>
                </c:pt>
                <c:pt idx="25">
                  <c:v>4.2930004999999998</c:v>
                </c:pt>
                <c:pt idx="26">
                  <c:v>4.3101504999999998</c:v>
                </c:pt>
                <c:pt idx="27">
                  <c:v>13.674753000000001</c:v>
                </c:pt>
                <c:pt idx="28">
                  <c:v>6.983085</c:v>
                </c:pt>
                <c:pt idx="29">
                  <c:v>32.58126</c:v>
                </c:pt>
                <c:pt idx="30">
                  <c:v>13.730992000000001</c:v>
                </c:pt>
                <c:pt idx="31">
                  <c:v>44.101543999999997</c:v>
                </c:pt>
                <c:pt idx="32">
                  <c:v>64.916027999999997</c:v>
                </c:pt>
                <c:pt idx="33">
                  <c:v>52.987971999999999</c:v>
                </c:pt>
                <c:pt idx="34">
                  <c:v>155.04352</c:v>
                </c:pt>
                <c:pt idx="35">
                  <c:v>88.854584000000003</c:v>
                </c:pt>
                <c:pt idx="36">
                  <c:v>149.55150399999999</c:v>
                </c:pt>
                <c:pt idx="37">
                  <c:v>329.6096</c:v>
                </c:pt>
                <c:pt idx="38">
                  <c:v>318.89744000000002</c:v>
                </c:pt>
                <c:pt idx="39">
                  <c:v>511.62540799999999</c:v>
                </c:pt>
                <c:pt idx="40">
                  <c:v>616.69082000000003</c:v>
                </c:pt>
                <c:pt idx="41">
                  <c:v>1090.96397</c:v>
                </c:pt>
                <c:pt idx="42">
                  <c:v>1482.8510699999999</c:v>
                </c:pt>
                <c:pt idx="43">
                  <c:v>1985.1907799999999</c:v>
                </c:pt>
                <c:pt idx="44">
                  <c:v>6450.5303000000004</c:v>
                </c:pt>
                <c:pt idx="45">
                  <c:v>4573.5245000000004</c:v>
                </c:pt>
                <c:pt idx="46">
                  <c:v>7666.0479999999998</c:v>
                </c:pt>
                <c:pt idx="47">
                  <c:v>23438.3217</c:v>
                </c:pt>
                <c:pt idx="48">
                  <c:v>36704.756000000001</c:v>
                </c:pt>
                <c:pt idx="49">
                  <c:v>21176.119299999998</c:v>
                </c:pt>
                <c:pt idx="50">
                  <c:v>23978.977299999999</c:v>
                </c:pt>
                <c:pt idx="51">
                  <c:v>46206.063000000002</c:v>
                </c:pt>
                <c:pt idx="52">
                  <c:v>84754.17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B3A-46C9-9B0B-5E282B35D109}"/>
            </c:ext>
          </c:extLst>
        </c:ser>
        <c:ser>
          <c:idx val="5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Tabelle1!$A$70:$A$122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Tabelle1!$F$70:$F$105</c:f>
              <c:numCache>
                <c:formatCode>General</c:formatCode>
                <c:ptCount val="36"/>
                <c:pt idx="0">
                  <c:v>7.6726000000000008E-3</c:v>
                </c:pt>
                <c:pt idx="1">
                  <c:v>7.4809999999999998E-3</c:v>
                </c:pt>
                <c:pt idx="2">
                  <c:v>9.6799999999999994E-3</c:v>
                </c:pt>
                <c:pt idx="3">
                  <c:v>9.2969000000000003E-3</c:v>
                </c:pt>
                <c:pt idx="4">
                  <c:v>1.0231700000000002E-2</c:v>
                </c:pt>
                <c:pt idx="5">
                  <c:v>1.41149E-2</c:v>
                </c:pt>
                <c:pt idx="6">
                  <c:v>1.8005799999999999E-2</c:v>
                </c:pt>
                <c:pt idx="7">
                  <c:v>2.1548999999999999E-2</c:v>
                </c:pt>
                <c:pt idx="8">
                  <c:v>3.0854700000000002E-2</c:v>
                </c:pt>
                <c:pt idx="9">
                  <c:v>4.21775E-2</c:v>
                </c:pt>
                <c:pt idx="10">
                  <c:v>3.8712999999999997E-2</c:v>
                </c:pt>
                <c:pt idx="11">
                  <c:v>0.12159083</c:v>
                </c:pt>
                <c:pt idx="12">
                  <c:v>0.12146771000000001</c:v>
                </c:pt>
                <c:pt idx="13">
                  <c:v>0.34202100000000002</c:v>
                </c:pt>
                <c:pt idx="14">
                  <c:v>0.49142178000000003</c:v>
                </c:pt>
                <c:pt idx="15">
                  <c:v>0.7265163</c:v>
                </c:pt>
                <c:pt idx="16">
                  <c:v>1.02103944</c:v>
                </c:pt>
                <c:pt idx="17">
                  <c:v>1.225004</c:v>
                </c:pt>
                <c:pt idx="18">
                  <c:v>4.0190574999999997</c:v>
                </c:pt>
                <c:pt idx="19">
                  <c:v>9.0175879999999999</c:v>
                </c:pt>
                <c:pt idx="20">
                  <c:v>17.371379999999998</c:v>
                </c:pt>
                <c:pt idx="21">
                  <c:v>46.455424000000001</c:v>
                </c:pt>
                <c:pt idx="22">
                  <c:v>61.819844000000003</c:v>
                </c:pt>
                <c:pt idx="23">
                  <c:v>83.213903999999999</c:v>
                </c:pt>
                <c:pt idx="24">
                  <c:v>161.32878400000001</c:v>
                </c:pt>
                <c:pt idx="25">
                  <c:v>338.88476800000001</c:v>
                </c:pt>
                <c:pt idx="26">
                  <c:v>555.00063999999998</c:v>
                </c:pt>
                <c:pt idx="27">
                  <c:v>1221.9074599999999</c:v>
                </c:pt>
                <c:pt idx="28">
                  <c:v>1866.3272999999999</c:v>
                </c:pt>
                <c:pt idx="29">
                  <c:v>3497.8831399999999</c:v>
                </c:pt>
                <c:pt idx="30">
                  <c:v>4554.5947999999999</c:v>
                </c:pt>
                <c:pt idx="31">
                  <c:v>13169.1459</c:v>
                </c:pt>
                <c:pt idx="32">
                  <c:v>19515.0602</c:v>
                </c:pt>
                <c:pt idx="33">
                  <c:v>38747.553999999996</c:v>
                </c:pt>
                <c:pt idx="34">
                  <c:v>101749.072</c:v>
                </c:pt>
                <c:pt idx="35">
                  <c:v>168110.45699999999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B3A-46C9-9B0B-5E282B35D109}"/>
            </c:ext>
          </c:extLst>
        </c:ser>
        <c:ser>
          <c:idx val="6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Tabelle1!$A$70:$A$122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Tabelle1!$K$70:$K$122</c:f>
              <c:numCache>
                <c:formatCode>General</c:formatCode>
                <c:ptCount val="53"/>
                <c:pt idx="0">
                  <c:v>1.0467299999999999E-2</c:v>
                </c:pt>
                <c:pt idx="1">
                  <c:v>1.11961E-2</c:v>
                </c:pt>
                <c:pt idx="2">
                  <c:v>1.4528299999999999E-2</c:v>
                </c:pt>
                <c:pt idx="3">
                  <c:v>1.4328200000000001E-2</c:v>
                </c:pt>
                <c:pt idx="4">
                  <c:v>1.7419299999999999E-2</c:v>
                </c:pt>
                <c:pt idx="5">
                  <c:v>1.92464E-2</c:v>
                </c:pt>
                <c:pt idx="6">
                  <c:v>2.3702299999999999E-2</c:v>
                </c:pt>
                <c:pt idx="7">
                  <c:v>2.67259E-2</c:v>
                </c:pt>
                <c:pt idx="8">
                  <c:v>3.1871900000000002E-2</c:v>
                </c:pt>
                <c:pt idx="9">
                  <c:v>3.5788899999999998E-2</c:v>
                </c:pt>
                <c:pt idx="10">
                  <c:v>3.4683600000000002E-2</c:v>
                </c:pt>
                <c:pt idx="11">
                  <c:v>4.99975E-2</c:v>
                </c:pt>
                <c:pt idx="12">
                  <c:v>5.2800300000000001E-2</c:v>
                </c:pt>
                <c:pt idx="13">
                  <c:v>0.11566035000000001</c:v>
                </c:pt>
                <c:pt idx="14">
                  <c:v>0.11904333</c:v>
                </c:pt>
                <c:pt idx="15">
                  <c:v>0.11305727</c:v>
                </c:pt>
                <c:pt idx="16">
                  <c:v>0.11259701600000001</c:v>
                </c:pt>
                <c:pt idx="17">
                  <c:v>0.10865299</c:v>
                </c:pt>
                <c:pt idx="18">
                  <c:v>0.32893740000000005</c:v>
                </c:pt>
                <c:pt idx="19">
                  <c:v>0.38747590000000004</c:v>
                </c:pt>
                <c:pt idx="20">
                  <c:v>0.51245315999999996</c:v>
                </c:pt>
                <c:pt idx="21">
                  <c:v>1.5103538000000001</c:v>
                </c:pt>
                <c:pt idx="22">
                  <c:v>1.287687</c:v>
                </c:pt>
                <c:pt idx="23">
                  <c:v>1.1063166</c:v>
                </c:pt>
                <c:pt idx="24">
                  <c:v>1.1386065000000001</c:v>
                </c:pt>
                <c:pt idx="25">
                  <c:v>2.5001579999999999</c:v>
                </c:pt>
                <c:pt idx="26">
                  <c:v>2.5612330000000001</c:v>
                </c:pt>
                <c:pt idx="27">
                  <c:v>7.6798359999999999</c:v>
                </c:pt>
                <c:pt idx="28">
                  <c:v>2.5034182</c:v>
                </c:pt>
                <c:pt idx="29">
                  <c:v>16.796126000000001</c:v>
                </c:pt>
                <c:pt idx="30">
                  <c:v>5.4419060000000004</c:v>
                </c:pt>
                <c:pt idx="31">
                  <c:v>16.74156</c:v>
                </c:pt>
                <c:pt idx="32">
                  <c:v>34.011612</c:v>
                </c:pt>
                <c:pt idx="33">
                  <c:v>34.347695999999999</c:v>
                </c:pt>
                <c:pt idx="34">
                  <c:v>60.438132000000003</c:v>
                </c:pt>
                <c:pt idx="35">
                  <c:v>38.347732000000001</c:v>
                </c:pt>
                <c:pt idx="36">
                  <c:v>58.092024000000002</c:v>
                </c:pt>
                <c:pt idx="37">
                  <c:v>164.73156800000001</c:v>
                </c:pt>
                <c:pt idx="38">
                  <c:v>156.15833599999999</c:v>
                </c:pt>
                <c:pt idx="39">
                  <c:v>154.20984000000001</c:v>
                </c:pt>
                <c:pt idx="40">
                  <c:v>185.41638399999999</c:v>
                </c:pt>
                <c:pt idx="41">
                  <c:v>442.55699199999998</c:v>
                </c:pt>
                <c:pt idx="42">
                  <c:v>493.14716800000002</c:v>
                </c:pt>
                <c:pt idx="43">
                  <c:v>1022.65414</c:v>
                </c:pt>
                <c:pt idx="44">
                  <c:v>1800.87987</c:v>
                </c:pt>
                <c:pt idx="45">
                  <c:v>876.35775999999998</c:v>
                </c:pt>
                <c:pt idx="46">
                  <c:v>2561.9993599999998</c:v>
                </c:pt>
                <c:pt idx="47">
                  <c:v>5709.1383999999998</c:v>
                </c:pt>
                <c:pt idx="48">
                  <c:v>7074.1018000000004</c:v>
                </c:pt>
                <c:pt idx="49">
                  <c:v>3730.1744600000002</c:v>
                </c:pt>
                <c:pt idx="50">
                  <c:v>6395.4544999999998</c:v>
                </c:pt>
                <c:pt idx="51">
                  <c:v>21790.977999999999</c:v>
                </c:pt>
                <c:pt idx="52">
                  <c:v>13311.472599999999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B3A-46C9-9B0B-5E282B35D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72688"/>
        <c:axId val="1314875600"/>
      </c:lineChart>
      <c:catAx>
        <c:axId val="131487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Suchtiefe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5600"/>
        <c:crossesAt val="1"/>
        <c:auto val="1"/>
        <c:lblAlgn val="ctr"/>
        <c:lblOffset val="100"/>
        <c:tickLblSkip val="2"/>
        <c:tickMarkSkip val="1"/>
        <c:noMultiLvlLbl val="0"/>
      </c:catAx>
      <c:valAx>
        <c:axId val="1314875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Durchschnittliche Zeit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Tabelle1!$C$3:$C$39</c:f>
              <c:numCache>
                <c:formatCode>0.0</c:formatCode>
                <c:ptCount val="37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10.1</c:v>
                </c:pt>
                <c:pt idx="4">
                  <c:v>12.9</c:v>
                </c:pt>
                <c:pt idx="5">
                  <c:v>16.8</c:v>
                </c:pt>
                <c:pt idx="6">
                  <c:v>18.3</c:v>
                </c:pt>
                <c:pt idx="7">
                  <c:v>23.1</c:v>
                </c:pt>
                <c:pt idx="8">
                  <c:v>27.5</c:v>
                </c:pt>
                <c:pt idx="9">
                  <c:v>35.299999999999997</c:v>
                </c:pt>
                <c:pt idx="10">
                  <c:v>34.5</c:v>
                </c:pt>
                <c:pt idx="11">
                  <c:v>51.9</c:v>
                </c:pt>
                <c:pt idx="12">
                  <c:v>67</c:v>
                </c:pt>
                <c:pt idx="13">
                  <c:v>120.3</c:v>
                </c:pt>
                <c:pt idx="14">
                  <c:v>144.5</c:v>
                </c:pt>
                <c:pt idx="15">
                  <c:v>134.5</c:v>
                </c:pt>
                <c:pt idx="16">
                  <c:v>154.30000000000001</c:v>
                </c:pt>
                <c:pt idx="17">
                  <c:v>141</c:v>
                </c:pt>
                <c:pt idx="18">
                  <c:v>507.4</c:v>
                </c:pt>
                <c:pt idx="19">
                  <c:v>523.5</c:v>
                </c:pt>
                <c:pt idx="20">
                  <c:v>890.6</c:v>
                </c:pt>
                <c:pt idx="21">
                  <c:v>1760.5</c:v>
                </c:pt>
                <c:pt idx="22">
                  <c:v>1715.2</c:v>
                </c:pt>
                <c:pt idx="23">
                  <c:v>2100.1</c:v>
                </c:pt>
                <c:pt idx="24">
                  <c:v>1918.6</c:v>
                </c:pt>
                <c:pt idx="25">
                  <c:v>5522.8</c:v>
                </c:pt>
                <c:pt idx="26">
                  <c:v>4774.6000000000004</c:v>
                </c:pt>
                <c:pt idx="27">
                  <c:v>9093.2999999999993</c:v>
                </c:pt>
                <c:pt idx="28">
                  <c:v>6487.1</c:v>
                </c:pt>
                <c:pt idx="29">
                  <c:v>23865.1</c:v>
                </c:pt>
                <c:pt idx="30">
                  <c:v>15890.1</c:v>
                </c:pt>
                <c:pt idx="31">
                  <c:v>30068.400000000001</c:v>
                </c:pt>
                <c:pt idx="32">
                  <c:v>40063.1</c:v>
                </c:pt>
                <c:pt idx="33">
                  <c:v>40421.4</c:v>
                </c:pt>
                <c:pt idx="34">
                  <c:v>118639.7</c:v>
                </c:pt>
                <c:pt idx="35">
                  <c:v>54068.3</c:v>
                </c:pt>
                <c:pt idx="36">
                  <c:v>94614.3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B-43A7-B85A-7FB48A458201}"/>
            </c:ext>
          </c:extLst>
        </c:ser>
        <c:ser>
          <c:idx val="2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Tabelle1!$G$3:$G$31</c:f>
              <c:numCache>
                <c:formatCode>#,##0.00</c:formatCode>
                <c:ptCount val="29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10.3</c:v>
                </c:pt>
                <c:pt idx="4">
                  <c:v>12.9</c:v>
                </c:pt>
                <c:pt idx="5">
                  <c:v>19.399999999999999</c:v>
                </c:pt>
                <c:pt idx="6">
                  <c:v>22.1</c:v>
                </c:pt>
                <c:pt idx="7">
                  <c:v>26.8</c:v>
                </c:pt>
                <c:pt idx="8">
                  <c:v>37.200000000000003</c:v>
                </c:pt>
                <c:pt idx="9">
                  <c:v>53.7</c:v>
                </c:pt>
                <c:pt idx="10">
                  <c:v>52.9</c:v>
                </c:pt>
                <c:pt idx="11">
                  <c:v>127.6</c:v>
                </c:pt>
                <c:pt idx="12">
                  <c:v>139.6</c:v>
                </c:pt>
                <c:pt idx="13">
                  <c:v>353.2</c:v>
                </c:pt>
                <c:pt idx="14">
                  <c:v>523</c:v>
                </c:pt>
                <c:pt idx="15">
                  <c:v>708.4</c:v>
                </c:pt>
                <c:pt idx="16">
                  <c:v>992.2</c:v>
                </c:pt>
                <c:pt idx="17">
                  <c:v>1457.4</c:v>
                </c:pt>
                <c:pt idx="18">
                  <c:v>3815.2</c:v>
                </c:pt>
                <c:pt idx="19">
                  <c:v>5896.3</c:v>
                </c:pt>
                <c:pt idx="20">
                  <c:v>13212.6</c:v>
                </c:pt>
                <c:pt idx="21">
                  <c:v>25539.8</c:v>
                </c:pt>
                <c:pt idx="22">
                  <c:v>41619.5</c:v>
                </c:pt>
                <c:pt idx="23">
                  <c:v>59887.199999999997</c:v>
                </c:pt>
                <c:pt idx="24">
                  <c:v>103802.5</c:v>
                </c:pt>
                <c:pt idx="25">
                  <c:v>213875.3</c:v>
                </c:pt>
                <c:pt idx="26">
                  <c:v>319551.09999999998</c:v>
                </c:pt>
                <c:pt idx="27">
                  <c:v>559267.6</c:v>
                </c:pt>
                <c:pt idx="28">
                  <c:v>968225.3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B-43A7-B85A-7FB48A458201}"/>
            </c:ext>
          </c:extLst>
        </c:ser>
        <c:ser>
          <c:idx val="3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Tabelle1!$L$3:$L$43</c:f>
              <c:numCache>
                <c:formatCode>0.0</c:formatCode>
                <c:ptCount val="41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10.1</c:v>
                </c:pt>
                <c:pt idx="4">
                  <c:v>12.9</c:v>
                </c:pt>
                <c:pt idx="5">
                  <c:v>16.8</c:v>
                </c:pt>
                <c:pt idx="6">
                  <c:v>18.3</c:v>
                </c:pt>
                <c:pt idx="7">
                  <c:v>23.1</c:v>
                </c:pt>
                <c:pt idx="8">
                  <c:v>27.1</c:v>
                </c:pt>
                <c:pt idx="9">
                  <c:v>33.299999999999997</c:v>
                </c:pt>
                <c:pt idx="10">
                  <c:v>34.5</c:v>
                </c:pt>
                <c:pt idx="11">
                  <c:v>46.2</c:v>
                </c:pt>
                <c:pt idx="12">
                  <c:v>57.5</c:v>
                </c:pt>
                <c:pt idx="13">
                  <c:v>108.3</c:v>
                </c:pt>
                <c:pt idx="14">
                  <c:v>127.3</c:v>
                </c:pt>
                <c:pt idx="15">
                  <c:v>109.4</c:v>
                </c:pt>
                <c:pt idx="16">
                  <c:v>120.6</c:v>
                </c:pt>
                <c:pt idx="17">
                  <c:v>131.6</c:v>
                </c:pt>
                <c:pt idx="18">
                  <c:v>352.8</c:v>
                </c:pt>
                <c:pt idx="19">
                  <c:v>284.60000000000002</c:v>
                </c:pt>
                <c:pt idx="20">
                  <c:v>513.9</c:v>
                </c:pt>
                <c:pt idx="21">
                  <c:v>1076.3</c:v>
                </c:pt>
                <c:pt idx="22">
                  <c:v>1006.9</c:v>
                </c:pt>
                <c:pt idx="23">
                  <c:v>1116.3</c:v>
                </c:pt>
                <c:pt idx="24">
                  <c:v>1046</c:v>
                </c:pt>
                <c:pt idx="25">
                  <c:v>2378.1</c:v>
                </c:pt>
                <c:pt idx="26">
                  <c:v>1829.9</c:v>
                </c:pt>
                <c:pt idx="27">
                  <c:v>3497.1</c:v>
                </c:pt>
                <c:pt idx="28">
                  <c:v>1723.3</c:v>
                </c:pt>
                <c:pt idx="29">
                  <c:v>8307</c:v>
                </c:pt>
                <c:pt idx="30">
                  <c:v>5130.6000000000004</c:v>
                </c:pt>
                <c:pt idx="31">
                  <c:v>8274.5</c:v>
                </c:pt>
                <c:pt idx="32">
                  <c:v>15553.3</c:v>
                </c:pt>
                <c:pt idx="33">
                  <c:v>15176.7</c:v>
                </c:pt>
                <c:pt idx="34">
                  <c:v>34097.699999999997</c:v>
                </c:pt>
                <c:pt idx="35">
                  <c:v>18795.8</c:v>
                </c:pt>
                <c:pt idx="36">
                  <c:v>39008.699999999997</c:v>
                </c:pt>
                <c:pt idx="37">
                  <c:v>64236.3</c:v>
                </c:pt>
                <c:pt idx="38" formatCode="General">
                  <c:v>74642.600000000006</c:v>
                </c:pt>
                <c:pt idx="39" formatCode="General">
                  <c:v>74666</c:v>
                </c:pt>
                <c:pt idx="40" formatCode="General">
                  <c:v>83323.899999999994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CB-43A7-B85A-7FB48A458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519743"/>
        <c:axId val="678496863"/>
      </c:lineChart>
      <c:catAx>
        <c:axId val="67851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Suchtiefe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496863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78496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Durchschnittlich erweiterte</a:t>
                </a:r>
                <a:r>
                  <a:rPr lang="de-DE" baseline="0">
                    <a:solidFill>
                      <a:schemeClr val="tx1"/>
                    </a:solidFill>
                  </a:rPr>
                  <a:t> Spielfelder</a:t>
                </a:r>
                <a:endParaRPr lang="de-DE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51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Tabelle1!$A$70:$A$122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Tabelle1!$C$70:$C$122</c:f>
              <c:numCache>
                <c:formatCode>#,##0.00</c:formatCode>
                <c:ptCount val="53"/>
                <c:pt idx="0">
                  <c:v>3</c:v>
                </c:pt>
                <c:pt idx="1">
                  <c:v>6.5</c:v>
                </c:pt>
                <c:pt idx="2">
                  <c:v>10</c:v>
                </c:pt>
                <c:pt idx="3">
                  <c:v>13.1</c:v>
                </c:pt>
                <c:pt idx="4">
                  <c:v>16.899999999999999</c:v>
                </c:pt>
                <c:pt idx="5">
                  <c:v>20.399999999999999</c:v>
                </c:pt>
                <c:pt idx="6">
                  <c:v>24.9</c:v>
                </c:pt>
                <c:pt idx="7">
                  <c:v>30.6</c:v>
                </c:pt>
                <c:pt idx="8">
                  <c:v>35.5</c:v>
                </c:pt>
                <c:pt idx="9">
                  <c:v>44.9</c:v>
                </c:pt>
                <c:pt idx="10">
                  <c:v>41.7</c:v>
                </c:pt>
                <c:pt idx="11">
                  <c:v>75.5</c:v>
                </c:pt>
                <c:pt idx="12">
                  <c:v>84.9</c:v>
                </c:pt>
                <c:pt idx="13">
                  <c:v>188.5</c:v>
                </c:pt>
                <c:pt idx="14">
                  <c:v>204.9</c:v>
                </c:pt>
                <c:pt idx="15">
                  <c:v>195.9</c:v>
                </c:pt>
                <c:pt idx="16">
                  <c:v>194.9</c:v>
                </c:pt>
                <c:pt idx="17">
                  <c:v>152.69999999999999</c:v>
                </c:pt>
                <c:pt idx="18">
                  <c:v>707</c:v>
                </c:pt>
                <c:pt idx="19">
                  <c:v>893.4</c:v>
                </c:pt>
                <c:pt idx="20">
                  <c:v>1691.5</c:v>
                </c:pt>
                <c:pt idx="21">
                  <c:v>3674.2</c:v>
                </c:pt>
                <c:pt idx="22">
                  <c:v>2876.4</c:v>
                </c:pt>
                <c:pt idx="23">
                  <c:v>2644.4</c:v>
                </c:pt>
                <c:pt idx="24">
                  <c:v>3828.8</c:v>
                </c:pt>
                <c:pt idx="25">
                  <c:v>9579.7999999999993</c:v>
                </c:pt>
                <c:pt idx="26">
                  <c:v>9527.6</c:v>
                </c:pt>
                <c:pt idx="27">
                  <c:v>27339.599999999999</c:v>
                </c:pt>
                <c:pt idx="28">
                  <c:v>14548.6</c:v>
                </c:pt>
                <c:pt idx="29">
                  <c:v>62176.5</c:v>
                </c:pt>
                <c:pt idx="30">
                  <c:v>27832.5</c:v>
                </c:pt>
                <c:pt idx="31">
                  <c:v>83969.9</c:v>
                </c:pt>
                <c:pt idx="32">
                  <c:v>131273.79999999999</c:v>
                </c:pt>
                <c:pt idx="33">
                  <c:v>101431.9</c:v>
                </c:pt>
                <c:pt idx="34">
                  <c:v>308355.59999999998</c:v>
                </c:pt>
                <c:pt idx="35">
                  <c:v>169263.3</c:v>
                </c:pt>
                <c:pt idx="36">
                  <c:v>286272.2</c:v>
                </c:pt>
                <c:pt idx="37">
                  <c:v>656609.30000000005</c:v>
                </c:pt>
                <c:pt idx="38">
                  <c:v>640633.80000000005</c:v>
                </c:pt>
                <c:pt idx="39">
                  <c:v>1055475.5</c:v>
                </c:pt>
                <c:pt idx="40">
                  <c:v>1241860.3999999999</c:v>
                </c:pt>
                <c:pt idx="41">
                  <c:v>2560803.7999999998</c:v>
                </c:pt>
                <c:pt idx="42">
                  <c:v>3500483.5</c:v>
                </c:pt>
                <c:pt idx="43">
                  <c:v>4588001.5</c:v>
                </c:pt>
                <c:pt idx="44">
                  <c:v>16476445</c:v>
                </c:pt>
                <c:pt idx="45">
                  <c:v>11731956</c:v>
                </c:pt>
                <c:pt idx="46">
                  <c:v>19537916</c:v>
                </c:pt>
                <c:pt idx="47">
                  <c:v>58738456</c:v>
                </c:pt>
                <c:pt idx="48">
                  <c:v>95542000</c:v>
                </c:pt>
                <c:pt idx="49">
                  <c:v>55894388</c:v>
                </c:pt>
                <c:pt idx="50">
                  <c:v>62115372</c:v>
                </c:pt>
                <c:pt idx="51">
                  <c:v>115941744</c:v>
                </c:pt>
                <c:pt idx="52">
                  <c:v>221874864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F-4695-998F-E84CCB543948}"/>
            </c:ext>
          </c:extLst>
        </c:ser>
        <c:ser>
          <c:idx val="2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Tabelle1!$A$70:$A$122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Tabelle1!$G$70:$G$105</c:f>
              <c:numCache>
                <c:formatCode>#,##0.00</c:formatCode>
                <c:ptCount val="36"/>
                <c:pt idx="0">
                  <c:v>3</c:v>
                </c:pt>
                <c:pt idx="1">
                  <c:v>6.5</c:v>
                </c:pt>
                <c:pt idx="2">
                  <c:v>10</c:v>
                </c:pt>
                <c:pt idx="3">
                  <c:v>13.3</c:v>
                </c:pt>
                <c:pt idx="4">
                  <c:v>16.899999999999999</c:v>
                </c:pt>
                <c:pt idx="5">
                  <c:v>27.4</c:v>
                </c:pt>
                <c:pt idx="6">
                  <c:v>36.299999999999997</c:v>
                </c:pt>
                <c:pt idx="7">
                  <c:v>45.8</c:v>
                </c:pt>
                <c:pt idx="8">
                  <c:v>71.3</c:v>
                </c:pt>
                <c:pt idx="9">
                  <c:v>105</c:v>
                </c:pt>
                <c:pt idx="10">
                  <c:v>92.8</c:v>
                </c:pt>
                <c:pt idx="11">
                  <c:v>314.8</c:v>
                </c:pt>
                <c:pt idx="12">
                  <c:v>318.2</c:v>
                </c:pt>
                <c:pt idx="13">
                  <c:v>919.6</c:v>
                </c:pt>
                <c:pt idx="14">
                  <c:v>1322.8</c:v>
                </c:pt>
                <c:pt idx="15">
                  <c:v>1954.8</c:v>
                </c:pt>
                <c:pt idx="16">
                  <c:v>2682.3</c:v>
                </c:pt>
                <c:pt idx="17">
                  <c:v>3240.3</c:v>
                </c:pt>
                <c:pt idx="18">
                  <c:v>10188.4</c:v>
                </c:pt>
                <c:pt idx="19">
                  <c:v>19595.8</c:v>
                </c:pt>
                <c:pt idx="20">
                  <c:v>38408</c:v>
                </c:pt>
                <c:pt idx="21">
                  <c:v>98689.7</c:v>
                </c:pt>
                <c:pt idx="22">
                  <c:v>132613.4</c:v>
                </c:pt>
                <c:pt idx="23">
                  <c:v>187347.3</c:v>
                </c:pt>
                <c:pt idx="24">
                  <c:v>355203.3</c:v>
                </c:pt>
                <c:pt idx="25">
                  <c:v>804397.8</c:v>
                </c:pt>
                <c:pt idx="26">
                  <c:v>1311353.2</c:v>
                </c:pt>
                <c:pt idx="27">
                  <c:v>2983208.8</c:v>
                </c:pt>
                <c:pt idx="28">
                  <c:v>4522771</c:v>
                </c:pt>
                <c:pt idx="29">
                  <c:v>10964327</c:v>
                </c:pt>
                <c:pt idx="30">
                  <c:v>14169486</c:v>
                </c:pt>
                <c:pt idx="31">
                  <c:v>40205992</c:v>
                </c:pt>
                <c:pt idx="32">
                  <c:v>58998956</c:v>
                </c:pt>
                <c:pt idx="33">
                  <c:v>115401600</c:v>
                </c:pt>
                <c:pt idx="34">
                  <c:v>299686336</c:v>
                </c:pt>
                <c:pt idx="35">
                  <c:v>502436768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F-4695-998F-E84CCB543948}"/>
            </c:ext>
          </c:extLst>
        </c:ser>
        <c:ser>
          <c:idx val="3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Tabelle1!$A$70:$A$122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Tabelle1!$L$70:$L$122</c:f>
              <c:numCache>
                <c:formatCode>#,##0.00</c:formatCode>
                <c:ptCount val="53"/>
                <c:pt idx="0">
                  <c:v>3</c:v>
                </c:pt>
                <c:pt idx="1">
                  <c:v>6.5</c:v>
                </c:pt>
                <c:pt idx="2">
                  <c:v>10</c:v>
                </c:pt>
                <c:pt idx="3">
                  <c:v>13.1</c:v>
                </c:pt>
                <c:pt idx="4">
                  <c:v>16.899999999999999</c:v>
                </c:pt>
                <c:pt idx="5">
                  <c:v>20.399999999999999</c:v>
                </c:pt>
                <c:pt idx="6">
                  <c:v>24.9</c:v>
                </c:pt>
                <c:pt idx="7">
                  <c:v>30.6</c:v>
                </c:pt>
                <c:pt idx="8">
                  <c:v>34.5</c:v>
                </c:pt>
                <c:pt idx="9">
                  <c:v>43.6</c:v>
                </c:pt>
                <c:pt idx="10">
                  <c:v>41.7</c:v>
                </c:pt>
                <c:pt idx="11">
                  <c:v>65.099999999999994</c:v>
                </c:pt>
                <c:pt idx="12">
                  <c:v>70.099999999999994</c:v>
                </c:pt>
                <c:pt idx="13">
                  <c:v>160.69999999999999</c:v>
                </c:pt>
                <c:pt idx="14">
                  <c:v>165.4</c:v>
                </c:pt>
                <c:pt idx="15">
                  <c:v>155.19999999999999</c:v>
                </c:pt>
                <c:pt idx="16">
                  <c:v>151.69999999999999</c:v>
                </c:pt>
                <c:pt idx="17">
                  <c:v>144.4</c:v>
                </c:pt>
                <c:pt idx="18">
                  <c:v>460.6</c:v>
                </c:pt>
                <c:pt idx="19">
                  <c:v>556.5</c:v>
                </c:pt>
                <c:pt idx="20">
                  <c:v>722.9</c:v>
                </c:pt>
                <c:pt idx="21">
                  <c:v>2149</c:v>
                </c:pt>
                <c:pt idx="22">
                  <c:v>1823.5</c:v>
                </c:pt>
                <c:pt idx="23">
                  <c:v>1584.7</c:v>
                </c:pt>
                <c:pt idx="24">
                  <c:v>1647.6</c:v>
                </c:pt>
                <c:pt idx="25">
                  <c:v>3454.6</c:v>
                </c:pt>
                <c:pt idx="26">
                  <c:v>3500.5</c:v>
                </c:pt>
                <c:pt idx="27">
                  <c:v>9667.9</c:v>
                </c:pt>
                <c:pt idx="28">
                  <c:v>3518.2</c:v>
                </c:pt>
                <c:pt idx="29">
                  <c:v>20222.7</c:v>
                </c:pt>
                <c:pt idx="30">
                  <c:v>6973</c:v>
                </c:pt>
                <c:pt idx="31">
                  <c:v>19869.3</c:v>
                </c:pt>
                <c:pt idx="32">
                  <c:v>40815.1</c:v>
                </c:pt>
                <c:pt idx="33">
                  <c:v>40158.300000000003</c:v>
                </c:pt>
                <c:pt idx="34">
                  <c:v>72314.600000000006</c:v>
                </c:pt>
                <c:pt idx="35">
                  <c:v>43547.199999999997</c:v>
                </c:pt>
                <c:pt idx="36">
                  <c:v>71707.899999999994</c:v>
                </c:pt>
                <c:pt idx="37">
                  <c:v>213765.4</c:v>
                </c:pt>
                <c:pt idx="38">
                  <c:v>200919.8</c:v>
                </c:pt>
                <c:pt idx="39">
                  <c:v>198486</c:v>
                </c:pt>
                <c:pt idx="40">
                  <c:v>240339.4</c:v>
                </c:pt>
                <c:pt idx="41">
                  <c:v>580807.19999999995</c:v>
                </c:pt>
                <c:pt idx="42">
                  <c:v>641585.1</c:v>
                </c:pt>
                <c:pt idx="43">
                  <c:v>1330165.2</c:v>
                </c:pt>
                <c:pt idx="44">
                  <c:v>2821085.8</c:v>
                </c:pt>
                <c:pt idx="45">
                  <c:v>1396561</c:v>
                </c:pt>
                <c:pt idx="46">
                  <c:v>4069468</c:v>
                </c:pt>
                <c:pt idx="47">
                  <c:v>8905434</c:v>
                </c:pt>
                <c:pt idx="48">
                  <c:v>10907920</c:v>
                </c:pt>
                <c:pt idx="49">
                  <c:v>6212353.5</c:v>
                </c:pt>
                <c:pt idx="50">
                  <c:v>10516839</c:v>
                </c:pt>
                <c:pt idx="51">
                  <c:v>34452008</c:v>
                </c:pt>
                <c:pt idx="52">
                  <c:v>22008102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F-4695-998F-E84CCB543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519743"/>
        <c:axId val="678496863"/>
      </c:lineChart>
      <c:catAx>
        <c:axId val="67851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Suchtiefe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496863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78496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tx1"/>
                    </a:solidFill>
                  </a:rPr>
                  <a:t>Durchschnittlich erweiterte</a:t>
                </a:r>
                <a:r>
                  <a:rPr lang="de-DE" baseline="0">
                    <a:solidFill>
                      <a:schemeClr val="tx1"/>
                    </a:solidFill>
                  </a:rPr>
                  <a:t> Spielfelder</a:t>
                </a:r>
                <a:endParaRPr lang="de-DE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51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4"/>
          <c:order val="0"/>
          <c:tx>
            <c:v>A*Manhattan</c:v>
          </c:tx>
          <c:spPr>
            <a:ln w="127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val>
            <c:numRef>
              <c:f>Tabelle1!$B$3:$B$43</c:f>
              <c:numCache>
                <c:formatCode>General</c:formatCode>
                <c:ptCount val="41"/>
                <c:pt idx="0">
                  <c:v>9.3122999999999991E-3</c:v>
                </c:pt>
                <c:pt idx="1">
                  <c:v>1.12196E-2</c:v>
                </c:pt>
                <c:pt idx="2">
                  <c:v>1.3409200000000001E-2</c:v>
                </c:pt>
                <c:pt idx="3">
                  <c:v>1.1406100000000001E-2</c:v>
                </c:pt>
                <c:pt idx="4">
                  <c:v>1.26707E-2</c:v>
                </c:pt>
                <c:pt idx="5">
                  <c:v>1.53177E-2</c:v>
                </c:pt>
                <c:pt idx="6">
                  <c:v>1.3127E-2</c:v>
                </c:pt>
                <c:pt idx="7">
                  <c:v>1.5549500000000001E-2</c:v>
                </c:pt>
                <c:pt idx="8">
                  <c:v>1.8745999999999999E-2</c:v>
                </c:pt>
                <c:pt idx="9">
                  <c:v>2.3284599999999999E-2</c:v>
                </c:pt>
                <c:pt idx="10">
                  <c:v>2.2410200000000002E-2</c:v>
                </c:pt>
                <c:pt idx="11">
                  <c:v>3.2640599999999999E-2</c:v>
                </c:pt>
                <c:pt idx="12">
                  <c:v>3.9806899999999999E-2</c:v>
                </c:pt>
                <c:pt idx="13">
                  <c:v>6.8449309999999999E-2</c:v>
                </c:pt>
                <c:pt idx="14">
                  <c:v>8.0130369999999992E-2</c:v>
                </c:pt>
                <c:pt idx="15">
                  <c:v>7.5682029999999997E-2</c:v>
                </c:pt>
                <c:pt idx="16">
                  <c:v>8.5318399999999989E-2</c:v>
                </c:pt>
                <c:pt idx="17">
                  <c:v>7.8656630000000005E-2</c:v>
                </c:pt>
                <c:pt idx="18">
                  <c:v>0.28961009999999998</c:v>
                </c:pt>
                <c:pt idx="19">
                  <c:v>0.30422365999999995</c:v>
                </c:pt>
                <c:pt idx="20">
                  <c:v>0.52826874999999995</c:v>
                </c:pt>
                <c:pt idx="21">
                  <c:v>1.0504611000000001</c:v>
                </c:pt>
                <c:pt idx="22">
                  <c:v>1.0277931999999999</c:v>
                </c:pt>
                <c:pt idx="23">
                  <c:v>1.5056565</c:v>
                </c:pt>
                <c:pt idx="24">
                  <c:v>1.1043008999999999</c:v>
                </c:pt>
                <c:pt idx="25">
                  <c:v>4.4847014999999999</c:v>
                </c:pt>
                <c:pt idx="26">
                  <c:v>3.9780829999999998</c:v>
                </c:pt>
                <c:pt idx="27">
                  <c:v>8.4042100000000008</c:v>
                </c:pt>
                <c:pt idx="28">
                  <c:v>5.3330774999999999</c:v>
                </c:pt>
                <c:pt idx="29">
                  <c:v>24.299606000000001</c:v>
                </c:pt>
                <c:pt idx="30">
                  <c:v>15.179318</c:v>
                </c:pt>
                <c:pt idx="31">
                  <c:v>29.410119999999999</c:v>
                </c:pt>
                <c:pt idx="32">
                  <c:v>44.702012000000003</c:v>
                </c:pt>
                <c:pt idx="33">
                  <c:v>42.789700000000003</c:v>
                </c:pt>
                <c:pt idx="34">
                  <c:v>160.12255999999999</c:v>
                </c:pt>
                <c:pt idx="35">
                  <c:v>57.302860000000003</c:v>
                </c:pt>
                <c:pt idx="36">
                  <c:v>105.03264</c:v>
                </c:pt>
                <c:pt idx="37">
                  <c:v>338.42953599999998</c:v>
                </c:pt>
                <c:pt idx="38">
                  <c:v>306.97587199999998</c:v>
                </c:pt>
                <c:pt idx="39">
                  <c:v>425.688064</c:v>
                </c:pt>
                <c:pt idx="40">
                  <c:v>491.63526400000001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B3A-46C9-9B0B-5E282B35D109}"/>
            </c:ext>
          </c:extLst>
        </c:ser>
        <c:ser>
          <c:idx val="5"/>
          <c:order val="1"/>
          <c:tx>
            <c:v>A*Hamming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Tabelle1!$F$3:$F$31</c:f>
              <c:numCache>
                <c:formatCode>General</c:formatCode>
                <c:ptCount val="29"/>
                <c:pt idx="0">
                  <c:v>8.2762000000000009E-3</c:v>
                </c:pt>
                <c:pt idx="1">
                  <c:v>1.0756999999999999E-2</c:v>
                </c:pt>
                <c:pt idx="2">
                  <c:v>1.10131E-2</c:v>
                </c:pt>
                <c:pt idx="3">
                  <c:v>8.9616000000000001E-3</c:v>
                </c:pt>
                <c:pt idx="4">
                  <c:v>9.6773999999999992E-3</c:v>
                </c:pt>
                <c:pt idx="5">
                  <c:v>1.34133E-2</c:v>
                </c:pt>
                <c:pt idx="6">
                  <c:v>1.4371E-2</c:v>
                </c:pt>
                <c:pt idx="7">
                  <c:v>1.7188099999999998E-2</c:v>
                </c:pt>
                <c:pt idx="8">
                  <c:v>2.33931E-2</c:v>
                </c:pt>
                <c:pt idx="9">
                  <c:v>3.11214E-2</c:v>
                </c:pt>
                <c:pt idx="10">
                  <c:v>3.1040700000000001E-2</c:v>
                </c:pt>
                <c:pt idx="11">
                  <c:v>6.9444210000000006E-2</c:v>
                </c:pt>
                <c:pt idx="12">
                  <c:v>7.6448080000000002E-2</c:v>
                </c:pt>
                <c:pt idx="13">
                  <c:v>0.19257262</c:v>
                </c:pt>
                <c:pt idx="14">
                  <c:v>0.28411962000000002</c:v>
                </c:pt>
                <c:pt idx="15">
                  <c:v>0.393789</c:v>
                </c:pt>
                <c:pt idx="16">
                  <c:v>0.55455090000000007</c:v>
                </c:pt>
                <c:pt idx="17">
                  <c:v>0.8112414</c:v>
                </c:pt>
                <c:pt idx="18">
                  <c:v>2.4573757999999999</c:v>
                </c:pt>
                <c:pt idx="19">
                  <c:v>4.4632465000000003</c:v>
                </c:pt>
                <c:pt idx="20">
                  <c:v>12.205645000000001</c:v>
                </c:pt>
                <c:pt idx="21">
                  <c:v>23.317112000000002</c:v>
                </c:pt>
                <c:pt idx="22">
                  <c:v>40.656047999999998</c:v>
                </c:pt>
                <c:pt idx="23">
                  <c:v>62.955131999999999</c:v>
                </c:pt>
                <c:pt idx="24">
                  <c:v>115.477304</c:v>
                </c:pt>
                <c:pt idx="25">
                  <c:v>277.61545599999999</c:v>
                </c:pt>
                <c:pt idx="26">
                  <c:v>448.85814399999998</c:v>
                </c:pt>
                <c:pt idx="27">
                  <c:v>803.44038</c:v>
                </c:pt>
                <c:pt idx="28">
                  <c:v>1549.80531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B3A-46C9-9B0B-5E282B35D109}"/>
            </c:ext>
          </c:extLst>
        </c:ser>
        <c:ser>
          <c:idx val="6"/>
          <c:order val="2"/>
          <c:tx>
            <c:v>A*Linear</c:v>
          </c:tx>
          <c:spPr>
            <a:ln w="12700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val>
            <c:numRef>
              <c:f>Tabelle1!$K$3:$K$46</c:f>
              <c:numCache>
                <c:formatCode>General</c:formatCode>
                <c:ptCount val="44"/>
                <c:pt idx="0">
                  <c:v>1.01355E-2</c:v>
                </c:pt>
                <c:pt idx="1">
                  <c:v>1.35149E-2</c:v>
                </c:pt>
                <c:pt idx="2">
                  <c:v>1.5397200000000002E-2</c:v>
                </c:pt>
                <c:pt idx="3">
                  <c:v>1.3689799999999998E-2</c:v>
                </c:pt>
                <c:pt idx="4">
                  <c:v>1.60048E-2</c:v>
                </c:pt>
                <c:pt idx="5">
                  <c:v>2.2054199999999999E-2</c:v>
                </c:pt>
                <c:pt idx="6">
                  <c:v>2.0483299999999999E-2</c:v>
                </c:pt>
                <c:pt idx="7">
                  <c:v>2.4103299999999998E-2</c:v>
                </c:pt>
                <c:pt idx="8">
                  <c:v>3.1084599999999997E-2</c:v>
                </c:pt>
                <c:pt idx="9">
                  <c:v>3.3619599999999999E-2</c:v>
                </c:pt>
                <c:pt idx="10">
                  <c:v>3.4760699999999999E-2</c:v>
                </c:pt>
                <c:pt idx="11">
                  <c:v>4.43507E-2</c:v>
                </c:pt>
                <c:pt idx="12">
                  <c:v>5.3387300000000006E-2</c:v>
                </c:pt>
                <c:pt idx="13">
                  <c:v>0.10105404</c:v>
                </c:pt>
                <c:pt idx="14">
                  <c:v>0.115081266</c:v>
                </c:pt>
                <c:pt idx="15">
                  <c:v>9.7230089999999991E-2</c:v>
                </c:pt>
                <c:pt idx="16">
                  <c:v>0.10959555999999999</c:v>
                </c:pt>
                <c:pt idx="17">
                  <c:v>0.11885164999999999</c:v>
                </c:pt>
                <c:pt idx="18">
                  <c:v>0.31179228000000003</c:v>
                </c:pt>
                <c:pt idx="19">
                  <c:v>0.24346485999999998</c:v>
                </c:pt>
                <c:pt idx="20">
                  <c:v>0.45038974999999998</c:v>
                </c:pt>
                <c:pt idx="21">
                  <c:v>0.96214409999999995</c:v>
                </c:pt>
                <c:pt idx="22">
                  <c:v>0.90046499999999996</c:v>
                </c:pt>
                <c:pt idx="23">
                  <c:v>1.1804338000000001</c:v>
                </c:pt>
                <c:pt idx="24">
                  <c:v>0.9078399399999999</c:v>
                </c:pt>
                <c:pt idx="25">
                  <c:v>2.5742662000000003</c:v>
                </c:pt>
                <c:pt idx="26">
                  <c:v>1.9034116000000001</c:v>
                </c:pt>
                <c:pt idx="27">
                  <c:v>3.7739389999999999</c:v>
                </c:pt>
                <c:pt idx="28">
                  <c:v>1.5456890000000001</c:v>
                </c:pt>
                <c:pt idx="29">
                  <c:v>10.207648000000001</c:v>
                </c:pt>
                <c:pt idx="30">
                  <c:v>5.9383344999999998</c:v>
                </c:pt>
                <c:pt idx="31">
                  <c:v>10.459339999999999</c:v>
                </c:pt>
                <c:pt idx="32">
                  <c:v>21.167940000000002</c:v>
                </c:pt>
                <c:pt idx="33">
                  <c:v>20.250094000000001</c:v>
                </c:pt>
                <c:pt idx="34">
                  <c:v>46.622056000000001</c:v>
                </c:pt>
                <c:pt idx="35">
                  <c:v>26.060974000000002</c:v>
                </c:pt>
                <c:pt idx="36">
                  <c:v>56.718511999999997</c:v>
                </c:pt>
                <c:pt idx="37">
                  <c:v>95.176544000000007</c:v>
                </c:pt>
                <c:pt idx="38">
                  <c:v>120.413968</c:v>
                </c:pt>
                <c:pt idx="39">
                  <c:v>109.32182400000001</c:v>
                </c:pt>
                <c:pt idx="40">
                  <c:v>129.45948799999999</c:v>
                </c:pt>
                <c:pt idx="41">
                  <c:v>322.93407999999999</c:v>
                </c:pt>
                <c:pt idx="42">
                  <c:v>309.82899200000003</c:v>
                </c:pt>
                <c:pt idx="43">
                  <c:v>711.88179000000002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B3A-46C9-9B0B-5E282B35D109}"/>
            </c:ext>
          </c:extLst>
        </c:ser>
        <c:ser>
          <c:idx val="0"/>
          <c:order val="3"/>
          <c:tx>
            <c:v>IDA*Manhattan</c:v>
          </c:tx>
          <c:spPr>
            <a:ln w="12700" cap="rnd">
              <a:solidFill>
                <a:srgbClr val="ED7D3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Tabelle1!$B$70:$B$122</c:f>
              <c:numCache>
                <c:formatCode>General</c:formatCode>
                <c:ptCount val="53"/>
                <c:pt idx="0">
                  <c:v>7.5319999999999996E-3</c:v>
                </c:pt>
                <c:pt idx="1">
                  <c:v>7.7047000000000001E-3</c:v>
                </c:pt>
                <c:pt idx="2">
                  <c:v>9.5063999999999999E-3</c:v>
                </c:pt>
                <c:pt idx="3">
                  <c:v>9.2107999999999999E-3</c:v>
                </c:pt>
                <c:pt idx="4">
                  <c:v>1.09491E-2</c:v>
                </c:pt>
                <c:pt idx="5">
                  <c:v>1.3148999999999999E-2</c:v>
                </c:pt>
                <c:pt idx="6">
                  <c:v>1.46511E-2</c:v>
                </c:pt>
                <c:pt idx="7">
                  <c:v>1.6737599999999998E-2</c:v>
                </c:pt>
                <c:pt idx="8">
                  <c:v>1.9279900000000003E-2</c:v>
                </c:pt>
                <c:pt idx="9">
                  <c:v>2.34392E-2</c:v>
                </c:pt>
                <c:pt idx="10">
                  <c:v>2.1360400000000002E-2</c:v>
                </c:pt>
                <c:pt idx="11">
                  <c:v>3.55018E-2</c:v>
                </c:pt>
                <c:pt idx="12">
                  <c:v>3.83475E-2</c:v>
                </c:pt>
                <c:pt idx="13">
                  <c:v>8.0325804999999986E-2</c:v>
                </c:pt>
                <c:pt idx="14">
                  <c:v>8.6702016000000007E-2</c:v>
                </c:pt>
                <c:pt idx="15">
                  <c:v>8.4418869999999993E-2</c:v>
                </c:pt>
                <c:pt idx="16">
                  <c:v>8.5595335999999994E-2</c:v>
                </c:pt>
                <c:pt idx="17">
                  <c:v>6.7623199999999994E-2</c:v>
                </c:pt>
                <c:pt idx="18">
                  <c:v>0.29621234000000002</c:v>
                </c:pt>
                <c:pt idx="19">
                  <c:v>0.38112028000000003</c:v>
                </c:pt>
                <c:pt idx="20">
                  <c:v>0.7231520600000001</c:v>
                </c:pt>
                <c:pt idx="21">
                  <c:v>1.5573788</c:v>
                </c:pt>
                <c:pt idx="22">
                  <c:v>1.251652</c:v>
                </c:pt>
                <c:pt idx="23">
                  <c:v>1.1421555000000001</c:v>
                </c:pt>
                <c:pt idx="24">
                  <c:v>1.6510832</c:v>
                </c:pt>
                <c:pt idx="25">
                  <c:v>4.2930004999999998</c:v>
                </c:pt>
                <c:pt idx="26">
                  <c:v>4.3101504999999998</c:v>
                </c:pt>
                <c:pt idx="27">
                  <c:v>13.674753000000001</c:v>
                </c:pt>
                <c:pt idx="28">
                  <c:v>6.983085</c:v>
                </c:pt>
                <c:pt idx="29">
                  <c:v>32.58126</c:v>
                </c:pt>
                <c:pt idx="30">
                  <c:v>13.730992000000001</c:v>
                </c:pt>
                <c:pt idx="31">
                  <c:v>44.101543999999997</c:v>
                </c:pt>
                <c:pt idx="32">
                  <c:v>64.916027999999997</c:v>
                </c:pt>
                <c:pt idx="33">
                  <c:v>52.987971999999999</c:v>
                </c:pt>
                <c:pt idx="34">
                  <c:v>155.04352</c:v>
                </c:pt>
                <c:pt idx="35">
                  <c:v>88.854584000000003</c:v>
                </c:pt>
                <c:pt idx="36">
                  <c:v>149.55150399999999</c:v>
                </c:pt>
                <c:pt idx="37">
                  <c:v>329.6096</c:v>
                </c:pt>
                <c:pt idx="38">
                  <c:v>318.89744000000002</c:v>
                </c:pt>
                <c:pt idx="39">
                  <c:v>511.62540799999999</c:v>
                </c:pt>
                <c:pt idx="40">
                  <c:v>616.69082000000003</c:v>
                </c:pt>
                <c:pt idx="41">
                  <c:v>1090.96397</c:v>
                </c:pt>
                <c:pt idx="42">
                  <c:v>1482.8510699999999</c:v>
                </c:pt>
                <c:pt idx="43">
                  <c:v>1985.1907799999999</c:v>
                </c:pt>
                <c:pt idx="44">
                  <c:v>6450.5303000000004</c:v>
                </c:pt>
                <c:pt idx="45">
                  <c:v>4573.5245000000004</c:v>
                </c:pt>
                <c:pt idx="46">
                  <c:v>7666.0479999999998</c:v>
                </c:pt>
                <c:pt idx="47">
                  <c:v>23438.3217</c:v>
                </c:pt>
                <c:pt idx="48">
                  <c:v>36704.756000000001</c:v>
                </c:pt>
                <c:pt idx="49">
                  <c:v>21176.119299999998</c:v>
                </c:pt>
                <c:pt idx="50">
                  <c:v>23978.977299999999</c:v>
                </c:pt>
                <c:pt idx="51">
                  <c:v>46206.063000000002</c:v>
                </c:pt>
                <c:pt idx="52">
                  <c:v>84754.17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E0E-4F94-AD5B-57F6AD5F38CF}"/>
            </c:ext>
          </c:extLst>
        </c:ser>
        <c:ser>
          <c:idx val="1"/>
          <c:order val="4"/>
          <c:tx>
            <c:v>IDA*Hamming</c:v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Tabelle1!$F$70:$F$105</c:f>
              <c:numCache>
                <c:formatCode>General</c:formatCode>
                <c:ptCount val="36"/>
                <c:pt idx="0">
                  <c:v>7.6726000000000008E-3</c:v>
                </c:pt>
                <c:pt idx="1">
                  <c:v>7.4809999999999998E-3</c:v>
                </c:pt>
                <c:pt idx="2">
                  <c:v>9.6799999999999994E-3</c:v>
                </c:pt>
                <c:pt idx="3">
                  <c:v>9.2969000000000003E-3</c:v>
                </c:pt>
                <c:pt idx="4">
                  <c:v>1.0231700000000002E-2</c:v>
                </c:pt>
                <c:pt idx="5">
                  <c:v>1.41149E-2</c:v>
                </c:pt>
                <c:pt idx="6">
                  <c:v>1.8005799999999999E-2</c:v>
                </c:pt>
                <c:pt idx="7">
                  <c:v>2.1548999999999999E-2</c:v>
                </c:pt>
                <c:pt idx="8">
                  <c:v>3.0854700000000002E-2</c:v>
                </c:pt>
                <c:pt idx="9">
                  <c:v>4.21775E-2</c:v>
                </c:pt>
                <c:pt idx="10">
                  <c:v>3.8712999999999997E-2</c:v>
                </c:pt>
                <c:pt idx="11">
                  <c:v>0.12159083</c:v>
                </c:pt>
                <c:pt idx="12">
                  <c:v>0.12146771000000001</c:v>
                </c:pt>
                <c:pt idx="13">
                  <c:v>0.34202100000000002</c:v>
                </c:pt>
                <c:pt idx="14">
                  <c:v>0.49142178000000003</c:v>
                </c:pt>
                <c:pt idx="15">
                  <c:v>0.7265163</c:v>
                </c:pt>
                <c:pt idx="16">
                  <c:v>1.02103944</c:v>
                </c:pt>
                <c:pt idx="17">
                  <c:v>1.225004</c:v>
                </c:pt>
                <c:pt idx="18">
                  <c:v>4.0190574999999997</c:v>
                </c:pt>
                <c:pt idx="19">
                  <c:v>9.0175879999999999</c:v>
                </c:pt>
                <c:pt idx="20">
                  <c:v>17.371379999999998</c:v>
                </c:pt>
                <c:pt idx="21">
                  <c:v>46.455424000000001</c:v>
                </c:pt>
                <c:pt idx="22">
                  <c:v>61.819844000000003</c:v>
                </c:pt>
                <c:pt idx="23">
                  <c:v>83.213903999999999</c:v>
                </c:pt>
                <c:pt idx="24">
                  <c:v>161.32878400000001</c:v>
                </c:pt>
                <c:pt idx="25">
                  <c:v>338.88476800000001</c:v>
                </c:pt>
                <c:pt idx="26">
                  <c:v>555.00063999999998</c:v>
                </c:pt>
                <c:pt idx="27">
                  <c:v>1221.9074599999999</c:v>
                </c:pt>
                <c:pt idx="28">
                  <c:v>1866.3272999999999</c:v>
                </c:pt>
                <c:pt idx="29">
                  <c:v>3497.8831399999999</c:v>
                </c:pt>
                <c:pt idx="30">
                  <c:v>4554.5947999999999</c:v>
                </c:pt>
                <c:pt idx="31">
                  <c:v>13169.1459</c:v>
                </c:pt>
                <c:pt idx="32">
                  <c:v>19515.0602</c:v>
                </c:pt>
                <c:pt idx="33">
                  <c:v>38747.553999999996</c:v>
                </c:pt>
                <c:pt idx="34">
                  <c:v>101749.072</c:v>
                </c:pt>
                <c:pt idx="35">
                  <c:v>168110.45699999999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E0E-4F94-AD5B-57F6AD5F38CF}"/>
            </c:ext>
          </c:extLst>
        </c:ser>
        <c:ser>
          <c:idx val="2"/>
          <c:order val="5"/>
          <c:tx>
            <c:v>IDA*Linear</c:v>
          </c:tx>
          <c:spPr>
            <a:ln w="12700" cap="rnd">
              <a:solidFill>
                <a:srgbClr val="70AD47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Tabelle1!$K$70:$K$122</c:f>
              <c:numCache>
                <c:formatCode>General</c:formatCode>
                <c:ptCount val="53"/>
                <c:pt idx="0">
                  <c:v>1.0467299999999999E-2</c:v>
                </c:pt>
                <c:pt idx="1">
                  <c:v>1.11961E-2</c:v>
                </c:pt>
                <c:pt idx="2">
                  <c:v>1.4528299999999999E-2</c:v>
                </c:pt>
                <c:pt idx="3">
                  <c:v>1.4328200000000001E-2</c:v>
                </c:pt>
                <c:pt idx="4">
                  <c:v>1.7419299999999999E-2</c:v>
                </c:pt>
                <c:pt idx="5">
                  <c:v>1.92464E-2</c:v>
                </c:pt>
                <c:pt idx="6">
                  <c:v>2.3702299999999999E-2</c:v>
                </c:pt>
                <c:pt idx="7">
                  <c:v>2.67259E-2</c:v>
                </c:pt>
                <c:pt idx="8">
                  <c:v>3.1871900000000002E-2</c:v>
                </c:pt>
                <c:pt idx="9">
                  <c:v>3.5788899999999998E-2</c:v>
                </c:pt>
                <c:pt idx="10">
                  <c:v>3.4683600000000002E-2</c:v>
                </c:pt>
                <c:pt idx="11">
                  <c:v>4.99975E-2</c:v>
                </c:pt>
                <c:pt idx="12">
                  <c:v>5.2800300000000001E-2</c:v>
                </c:pt>
                <c:pt idx="13">
                  <c:v>0.11566035000000001</c:v>
                </c:pt>
                <c:pt idx="14">
                  <c:v>0.11904333</c:v>
                </c:pt>
                <c:pt idx="15">
                  <c:v>0.11305727</c:v>
                </c:pt>
                <c:pt idx="16">
                  <c:v>0.11259701600000001</c:v>
                </c:pt>
                <c:pt idx="17">
                  <c:v>0.10865299</c:v>
                </c:pt>
                <c:pt idx="18">
                  <c:v>0.32893740000000005</c:v>
                </c:pt>
                <c:pt idx="19">
                  <c:v>0.38747590000000004</c:v>
                </c:pt>
                <c:pt idx="20">
                  <c:v>0.51245315999999996</c:v>
                </c:pt>
                <c:pt idx="21">
                  <c:v>1.5103538000000001</c:v>
                </c:pt>
                <c:pt idx="22">
                  <c:v>1.287687</c:v>
                </c:pt>
                <c:pt idx="23">
                  <c:v>1.1063166</c:v>
                </c:pt>
                <c:pt idx="24">
                  <c:v>1.1386065000000001</c:v>
                </c:pt>
                <c:pt idx="25">
                  <c:v>2.5001579999999999</c:v>
                </c:pt>
                <c:pt idx="26">
                  <c:v>2.5612330000000001</c:v>
                </c:pt>
                <c:pt idx="27">
                  <c:v>7.6798359999999999</c:v>
                </c:pt>
                <c:pt idx="28">
                  <c:v>2.5034182</c:v>
                </c:pt>
                <c:pt idx="29">
                  <c:v>16.796126000000001</c:v>
                </c:pt>
                <c:pt idx="30">
                  <c:v>5.4419060000000004</c:v>
                </c:pt>
                <c:pt idx="31">
                  <c:v>16.74156</c:v>
                </c:pt>
                <c:pt idx="32">
                  <c:v>34.011612</c:v>
                </c:pt>
                <c:pt idx="33">
                  <c:v>34.347695999999999</c:v>
                </c:pt>
                <c:pt idx="34">
                  <c:v>60.438132000000003</c:v>
                </c:pt>
                <c:pt idx="35">
                  <c:v>38.347732000000001</c:v>
                </c:pt>
                <c:pt idx="36">
                  <c:v>58.092024000000002</c:v>
                </c:pt>
                <c:pt idx="37">
                  <c:v>164.73156800000001</c:v>
                </c:pt>
                <c:pt idx="38">
                  <c:v>156.15833599999999</c:v>
                </c:pt>
                <c:pt idx="39">
                  <c:v>154.20984000000001</c:v>
                </c:pt>
                <c:pt idx="40">
                  <c:v>185.41638399999999</c:v>
                </c:pt>
                <c:pt idx="41">
                  <c:v>442.55699199999998</c:v>
                </c:pt>
                <c:pt idx="42">
                  <c:v>493.14716800000002</c:v>
                </c:pt>
                <c:pt idx="43">
                  <c:v>1022.65414</c:v>
                </c:pt>
                <c:pt idx="44">
                  <c:v>1800.87987</c:v>
                </c:pt>
                <c:pt idx="45">
                  <c:v>876.35775999999998</c:v>
                </c:pt>
                <c:pt idx="46">
                  <c:v>2561.9993599999998</c:v>
                </c:pt>
                <c:pt idx="47">
                  <c:v>5709.1383999999998</c:v>
                </c:pt>
                <c:pt idx="48">
                  <c:v>7074.1018000000004</c:v>
                </c:pt>
                <c:pt idx="49">
                  <c:v>3730.1744600000002</c:v>
                </c:pt>
                <c:pt idx="50">
                  <c:v>6395.4544999999998</c:v>
                </c:pt>
                <c:pt idx="51">
                  <c:v>21790.977999999999</c:v>
                </c:pt>
                <c:pt idx="52">
                  <c:v>13311.472599999999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E0E-4F94-AD5B-57F6AD5F3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72688"/>
        <c:axId val="1314875600"/>
      </c:lineChart>
      <c:catAx>
        <c:axId val="131487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Suchtiefe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56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314875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Durchschnittliche Zeit in ms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4"/>
          <c:order val="0"/>
          <c:tx>
            <c:v>A*Manhattan</c:v>
          </c:tx>
          <c:spPr>
            <a:ln w="1270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val>
            <c:numRef>
              <c:f>Tabelle1!$C$3:$C$43</c:f>
              <c:numCache>
                <c:formatCode>0.0</c:formatCode>
                <c:ptCount val="41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10.1</c:v>
                </c:pt>
                <c:pt idx="4">
                  <c:v>12.9</c:v>
                </c:pt>
                <c:pt idx="5">
                  <c:v>16.8</c:v>
                </c:pt>
                <c:pt idx="6">
                  <c:v>18.3</c:v>
                </c:pt>
                <c:pt idx="7">
                  <c:v>23.1</c:v>
                </c:pt>
                <c:pt idx="8">
                  <c:v>27.5</c:v>
                </c:pt>
                <c:pt idx="9">
                  <c:v>35.299999999999997</c:v>
                </c:pt>
                <c:pt idx="10">
                  <c:v>34.5</c:v>
                </c:pt>
                <c:pt idx="11">
                  <c:v>51.9</c:v>
                </c:pt>
                <c:pt idx="12">
                  <c:v>67</c:v>
                </c:pt>
                <c:pt idx="13">
                  <c:v>120.3</c:v>
                </c:pt>
                <c:pt idx="14">
                  <c:v>144.5</c:v>
                </c:pt>
                <c:pt idx="15">
                  <c:v>134.5</c:v>
                </c:pt>
                <c:pt idx="16">
                  <c:v>154.30000000000001</c:v>
                </c:pt>
                <c:pt idx="17">
                  <c:v>141</c:v>
                </c:pt>
                <c:pt idx="18">
                  <c:v>507.4</c:v>
                </c:pt>
                <c:pt idx="19">
                  <c:v>523.5</c:v>
                </c:pt>
                <c:pt idx="20">
                  <c:v>890.6</c:v>
                </c:pt>
                <c:pt idx="21">
                  <c:v>1760.5</c:v>
                </c:pt>
                <c:pt idx="22">
                  <c:v>1715.2</c:v>
                </c:pt>
                <c:pt idx="23">
                  <c:v>2100.1</c:v>
                </c:pt>
                <c:pt idx="24">
                  <c:v>1918.6</c:v>
                </c:pt>
                <c:pt idx="25">
                  <c:v>5522.8</c:v>
                </c:pt>
                <c:pt idx="26">
                  <c:v>4774.6000000000004</c:v>
                </c:pt>
                <c:pt idx="27">
                  <c:v>9093.2999999999993</c:v>
                </c:pt>
                <c:pt idx="28">
                  <c:v>6487.1</c:v>
                </c:pt>
                <c:pt idx="29">
                  <c:v>23865.1</c:v>
                </c:pt>
                <c:pt idx="30">
                  <c:v>15890.1</c:v>
                </c:pt>
                <c:pt idx="31">
                  <c:v>30068.400000000001</c:v>
                </c:pt>
                <c:pt idx="32">
                  <c:v>40063.1</c:v>
                </c:pt>
                <c:pt idx="33">
                  <c:v>40421.4</c:v>
                </c:pt>
                <c:pt idx="34">
                  <c:v>118639.7</c:v>
                </c:pt>
                <c:pt idx="35">
                  <c:v>54068.3</c:v>
                </c:pt>
                <c:pt idx="36">
                  <c:v>94614.3</c:v>
                </c:pt>
                <c:pt idx="37" formatCode="General">
                  <c:v>239363.4</c:v>
                </c:pt>
                <c:pt idx="38" formatCode="General">
                  <c:v>215069.7</c:v>
                </c:pt>
                <c:pt idx="39" formatCode="General">
                  <c:v>330097</c:v>
                </c:pt>
                <c:pt idx="40" formatCode="General">
                  <c:v>340542.5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B3A-46C9-9B0B-5E282B35D109}"/>
            </c:ext>
          </c:extLst>
        </c:ser>
        <c:ser>
          <c:idx val="5"/>
          <c:order val="1"/>
          <c:tx>
            <c:v>A*Hamming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Tabelle1!$G$3:$G$31</c:f>
              <c:numCache>
                <c:formatCode>#,##0.00</c:formatCode>
                <c:ptCount val="29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10.3</c:v>
                </c:pt>
                <c:pt idx="4">
                  <c:v>12.9</c:v>
                </c:pt>
                <c:pt idx="5">
                  <c:v>19.399999999999999</c:v>
                </c:pt>
                <c:pt idx="6">
                  <c:v>22.1</c:v>
                </c:pt>
                <c:pt idx="7">
                  <c:v>26.8</c:v>
                </c:pt>
                <c:pt idx="8">
                  <c:v>37.200000000000003</c:v>
                </c:pt>
                <c:pt idx="9">
                  <c:v>53.7</c:v>
                </c:pt>
                <c:pt idx="10">
                  <c:v>52.9</c:v>
                </c:pt>
                <c:pt idx="11">
                  <c:v>127.6</c:v>
                </c:pt>
                <c:pt idx="12">
                  <c:v>139.6</c:v>
                </c:pt>
                <c:pt idx="13">
                  <c:v>353.2</c:v>
                </c:pt>
                <c:pt idx="14">
                  <c:v>523</c:v>
                </c:pt>
                <c:pt idx="15">
                  <c:v>708.4</c:v>
                </c:pt>
                <c:pt idx="16">
                  <c:v>992.2</c:v>
                </c:pt>
                <c:pt idx="17">
                  <c:v>1457.4</c:v>
                </c:pt>
                <c:pt idx="18">
                  <c:v>3815.2</c:v>
                </c:pt>
                <c:pt idx="19">
                  <c:v>5896.3</c:v>
                </c:pt>
                <c:pt idx="20">
                  <c:v>13212.6</c:v>
                </c:pt>
                <c:pt idx="21">
                  <c:v>25539.8</c:v>
                </c:pt>
                <c:pt idx="22">
                  <c:v>41619.5</c:v>
                </c:pt>
                <c:pt idx="23">
                  <c:v>59887.199999999997</c:v>
                </c:pt>
                <c:pt idx="24">
                  <c:v>103802.5</c:v>
                </c:pt>
                <c:pt idx="25">
                  <c:v>213875.3</c:v>
                </c:pt>
                <c:pt idx="26">
                  <c:v>319551.09999999998</c:v>
                </c:pt>
                <c:pt idx="27">
                  <c:v>559267.6</c:v>
                </c:pt>
                <c:pt idx="28">
                  <c:v>968225.3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B3A-46C9-9B0B-5E282B35D109}"/>
            </c:ext>
          </c:extLst>
        </c:ser>
        <c:ser>
          <c:idx val="6"/>
          <c:order val="2"/>
          <c:tx>
            <c:v>A*Linear</c:v>
          </c:tx>
          <c:spPr>
            <a:ln w="12700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val>
            <c:numRef>
              <c:f>Tabelle1!$L$3:$L$43</c:f>
              <c:numCache>
                <c:formatCode>0.0</c:formatCode>
                <c:ptCount val="41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10.1</c:v>
                </c:pt>
                <c:pt idx="4">
                  <c:v>12.9</c:v>
                </c:pt>
                <c:pt idx="5">
                  <c:v>16.8</c:v>
                </c:pt>
                <c:pt idx="6">
                  <c:v>18.3</c:v>
                </c:pt>
                <c:pt idx="7">
                  <c:v>23.1</c:v>
                </c:pt>
                <c:pt idx="8">
                  <c:v>27.1</c:v>
                </c:pt>
                <c:pt idx="9">
                  <c:v>33.299999999999997</c:v>
                </c:pt>
                <c:pt idx="10">
                  <c:v>34.5</c:v>
                </c:pt>
                <c:pt idx="11">
                  <c:v>46.2</c:v>
                </c:pt>
                <c:pt idx="12">
                  <c:v>57.5</c:v>
                </c:pt>
                <c:pt idx="13">
                  <c:v>108.3</c:v>
                </c:pt>
                <c:pt idx="14">
                  <c:v>127.3</c:v>
                </c:pt>
                <c:pt idx="15">
                  <c:v>109.4</c:v>
                </c:pt>
                <c:pt idx="16">
                  <c:v>120.6</c:v>
                </c:pt>
                <c:pt idx="17">
                  <c:v>131.6</c:v>
                </c:pt>
                <c:pt idx="18">
                  <c:v>352.8</c:v>
                </c:pt>
                <c:pt idx="19">
                  <c:v>284.60000000000002</c:v>
                </c:pt>
                <c:pt idx="20">
                  <c:v>513.9</c:v>
                </c:pt>
                <c:pt idx="21">
                  <c:v>1076.3</c:v>
                </c:pt>
                <c:pt idx="22">
                  <c:v>1006.9</c:v>
                </c:pt>
                <c:pt idx="23">
                  <c:v>1116.3</c:v>
                </c:pt>
                <c:pt idx="24">
                  <c:v>1046</c:v>
                </c:pt>
                <c:pt idx="25">
                  <c:v>2378.1</c:v>
                </c:pt>
                <c:pt idx="26">
                  <c:v>1829.9</c:v>
                </c:pt>
                <c:pt idx="27">
                  <c:v>3497.1</c:v>
                </c:pt>
                <c:pt idx="28">
                  <c:v>1723.3</c:v>
                </c:pt>
                <c:pt idx="29">
                  <c:v>8307</c:v>
                </c:pt>
                <c:pt idx="30">
                  <c:v>5130.6000000000004</c:v>
                </c:pt>
                <c:pt idx="31">
                  <c:v>8274.5</c:v>
                </c:pt>
                <c:pt idx="32">
                  <c:v>15553.3</c:v>
                </c:pt>
                <c:pt idx="33">
                  <c:v>15176.7</c:v>
                </c:pt>
                <c:pt idx="34">
                  <c:v>34097.699999999997</c:v>
                </c:pt>
                <c:pt idx="35">
                  <c:v>18795.8</c:v>
                </c:pt>
                <c:pt idx="36">
                  <c:v>39008.699999999997</c:v>
                </c:pt>
                <c:pt idx="37">
                  <c:v>64236.3</c:v>
                </c:pt>
                <c:pt idx="38" formatCode="General">
                  <c:v>74642.600000000006</c:v>
                </c:pt>
                <c:pt idx="39" formatCode="General">
                  <c:v>74666</c:v>
                </c:pt>
                <c:pt idx="40" formatCode="General">
                  <c:v>83323.899999999994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B3A-46C9-9B0B-5E282B35D109}"/>
            </c:ext>
          </c:extLst>
        </c:ser>
        <c:ser>
          <c:idx val="0"/>
          <c:order val="3"/>
          <c:tx>
            <c:v>IDA*Manhattan</c:v>
          </c:tx>
          <c:spPr>
            <a:ln w="12700" cap="rnd">
              <a:solidFill>
                <a:srgbClr val="ED7D3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Tabelle1!$C$70:$C$122</c:f>
              <c:numCache>
                <c:formatCode>#,##0.00</c:formatCode>
                <c:ptCount val="53"/>
                <c:pt idx="0">
                  <c:v>3</c:v>
                </c:pt>
                <c:pt idx="1">
                  <c:v>6.5</c:v>
                </c:pt>
                <c:pt idx="2">
                  <c:v>10</c:v>
                </c:pt>
                <c:pt idx="3">
                  <c:v>13.1</c:v>
                </c:pt>
                <c:pt idx="4">
                  <c:v>16.899999999999999</c:v>
                </c:pt>
                <c:pt idx="5">
                  <c:v>20.399999999999999</c:v>
                </c:pt>
                <c:pt idx="6">
                  <c:v>24.9</c:v>
                </c:pt>
                <c:pt idx="7">
                  <c:v>30.6</c:v>
                </c:pt>
                <c:pt idx="8">
                  <c:v>35.5</c:v>
                </c:pt>
                <c:pt idx="9">
                  <c:v>44.9</c:v>
                </c:pt>
                <c:pt idx="10">
                  <c:v>41.7</c:v>
                </c:pt>
                <c:pt idx="11">
                  <c:v>75.5</c:v>
                </c:pt>
                <c:pt idx="12">
                  <c:v>84.9</c:v>
                </c:pt>
                <c:pt idx="13">
                  <c:v>188.5</c:v>
                </c:pt>
                <c:pt idx="14">
                  <c:v>204.9</c:v>
                </c:pt>
                <c:pt idx="15">
                  <c:v>195.9</c:v>
                </c:pt>
                <c:pt idx="16">
                  <c:v>194.9</c:v>
                </c:pt>
                <c:pt idx="17">
                  <c:v>152.69999999999999</c:v>
                </c:pt>
                <c:pt idx="18">
                  <c:v>707</c:v>
                </c:pt>
                <c:pt idx="19">
                  <c:v>893.4</c:v>
                </c:pt>
                <c:pt idx="20">
                  <c:v>1691.5</c:v>
                </c:pt>
                <c:pt idx="21">
                  <c:v>3674.2</c:v>
                </c:pt>
                <c:pt idx="22">
                  <c:v>2876.4</c:v>
                </c:pt>
                <c:pt idx="23">
                  <c:v>2644.4</c:v>
                </c:pt>
                <c:pt idx="24">
                  <c:v>3828.8</c:v>
                </c:pt>
                <c:pt idx="25">
                  <c:v>9579.7999999999993</c:v>
                </c:pt>
                <c:pt idx="26">
                  <c:v>9527.6</c:v>
                </c:pt>
                <c:pt idx="27">
                  <c:v>27339.599999999999</c:v>
                </c:pt>
                <c:pt idx="28">
                  <c:v>14548.6</c:v>
                </c:pt>
                <c:pt idx="29">
                  <c:v>62176.5</c:v>
                </c:pt>
                <c:pt idx="30">
                  <c:v>27832.5</c:v>
                </c:pt>
                <c:pt idx="31">
                  <c:v>83969.9</c:v>
                </c:pt>
                <c:pt idx="32">
                  <c:v>131273.79999999999</c:v>
                </c:pt>
                <c:pt idx="33">
                  <c:v>101431.9</c:v>
                </c:pt>
                <c:pt idx="34">
                  <c:v>308355.59999999998</c:v>
                </c:pt>
                <c:pt idx="35">
                  <c:v>169263.3</c:v>
                </c:pt>
                <c:pt idx="36">
                  <c:v>286272.2</c:v>
                </c:pt>
                <c:pt idx="37">
                  <c:v>656609.30000000005</c:v>
                </c:pt>
                <c:pt idx="38">
                  <c:v>640633.80000000005</c:v>
                </c:pt>
                <c:pt idx="39">
                  <c:v>1055475.5</c:v>
                </c:pt>
                <c:pt idx="40">
                  <c:v>1241860.3999999999</c:v>
                </c:pt>
                <c:pt idx="41">
                  <c:v>2560803.7999999998</c:v>
                </c:pt>
                <c:pt idx="42">
                  <c:v>3500483.5</c:v>
                </c:pt>
                <c:pt idx="43">
                  <c:v>4588001.5</c:v>
                </c:pt>
                <c:pt idx="44">
                  <c:v>16476445</c:v>
                </c:pt>
                <c:pt idx="45">
                  <c:v>11731956</c:v>
                </c:pt>
                <c:pt idx="46">
                  <c:v>19537916</c:v>
                </c:pt>
                <c:pt idx="47">
                  <c:v>58738456</c:v>
                </c:pt>
                <c:pt idx="48">
                  <c:v>95542000</c:v>
                </c:pt>
                <c:pt idx="49">
                  <c:v>55894388</c:v>
                </c:pt>
                <c:pt idx="50">
                  <c:v>62115372</c:v>
                </c:pt>
                <c:pt idx="51">
                  <c:v>115941744</c:v>
                </c:pt>
                <c:pt idx="52">
                  <c:v>221874864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1F-4375-B9CD-0682EB8BFB60}"/>
            </c:ext>
          </c:extLst>
        </c:ser>
        <c:ser>
          <c:idx val="1"/>
          <c:order val="4"/>
          <c:tx>
            <c:v>IDA*Hamming</c:v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Tabelle1!$G$70:$G$105</c:f>
              <c:numCache>
                <c:formatCode>#,##0.00</c:formatCode>
                <c:ptCount val="36"/>
                <c:pt idx="0">
                  <c:v>3</c:v>
                </c:pt>
                <c:pt idx="1">
                  <c:v>6.5</c:v>
                </c:pt>
                <c:pt idx="2">
                  <c:v>10</c:v>
                </c:pt>
                <c:pt idx="3">
                  <c:v>13.3</c:v>
                </c:pt>
                <c:pt idx="4">
                  <c:v>16.899999999999999</c:v>
                </c:pt>
                <c:pt idx="5">
                  <c:v>27.4</c:v>
                </c:pt>
                <c:pt idx="6">
                  <c:v>36.299999999999997</c:v>
                </c:pt>
                <c:pt idx="7">
                  <c:v>45.8</c:v>
                </c:pt>
                <c:pt idx="8">
                  <c:v>71.3</c:v>
                </c:pt>
                <c:pt idx="9">
                  <c:v>105</c:v>
                </c:pt>
                <c:pt idx="10">
                  <c:v>92.8</c:v>
                </c:pt>
                <c:pt idx="11">
                  <c:v>314.8</c:v>
                </c:pt>
                <c:pt idx="12">
                  <c:v>318.2</c:v>
                </c:pt>
                <c:pt idx="13">
                  <c:v>919.6</c:v>
                </c:pt>
                <c:pt idx="14">
                  <c:v>1322.8</c:v>
                </c:pt>
                <c:pt idx="15">
                  <c:v>1954.8</c:v>
                </c:pt>
                <c:pt idx="16">
                  <c:v>2682.3</c:v>
                </c:pt>
                <c:pt idx="17">
                  <c:v>3240.3</c:v>
                </c:pt>
                <c:pt idx="18">
                  <c:v>10188.4</c:v>
                </c:pt>
                <c:pt idx="19">
                  <c:v>19595.8</c:v>
                </c:pt>
                <c:pt idx="20">
                  <c:v>38408</c:v>
                </c:pt>
                <c:pt idx="21">
                  <c:v>98689.7</c:v>
                </c:pt>
                <c:pt idx="22">
                  <c:v>132613.4</c:v>
                </c:pt>
                <c:pt idx="23">
                  <c:v>187347.3</c:v>
                </c:pt>
                <c:pt idx="24">
                  <c:v>355203.3</c:v>
                </c:pt>
                <c:pt idx="25">
                  <c:v>804397.8</c:v>
                </c:pt>
                <c:pt idx="26">
                  <c:v>1311353.2</c:v>
                </c:pt>
                <c:pt idx="27">
                  <c:v>2983208.8</c:v>
                </c:pt>
                <c:pt idx="28">
                  <c:v>4522771</c:v>
                </c:pt>
                <c:pt idx="29">
                  <c:v>10964327</c:v>
                </c:pt>
                <c:pt idx="30">
                  <c:v>14169486</c:v>
                </c:pt>
                <c:pt idx="31">
                  <c:v>40205992</c:v>
                </c:pt>
                <c:pt idx="32">
                  <c:v>58998956</c:v>
                </c:pt>
                <c:pt idx="33">
                  <c:v>115401600</c:v>
                </c:pt>
                <c:pt idx="34">
                  <c:v>299686336</c:v>
                </c:pt>
                <c:pt idx="35">
                  <c:v>502436768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1F-4375-B9CD-0682EB8BFB60}"/>
            </c:ext>
          </c:extLst>
        </c:ser>
        <c:ser>
          <c:idx val="2"/>
          <c:order val="5"/>
          <c:tx>
            <c:v>IDA*Linear</c:v>
          </c:tx>
          <c:spPr>
            <a:ln w="12700" cap="rnd">
              <a:solidFill>
                <a:srgbClr val="70AD47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Tabelle1!$L$70:$L$122</c:f>
              <c:numCache>
                <c:formatCode>#,##0.00</c:formatCode>
                <c:ptCount val="53"/>
                <c:pt idx="0">
                  <c:v>3</c:v>
                </c:pt>
                <c:pt idx="1">
                  <c:v>6.5</c:v>
                </c:pt>
                <c:pt idx="2">
                  <c:v>10</c:v>
                </c:pt>
                <c:pt idx="3">
                  <c:v>13.1</c:v>
                </c:pt>
                <c:pt idx="4">
                  <c:v>16.899999999999999</c:v>
                </c:pt>
                <c:pt idx="5">
                  <c:v>20.399999999999999</c:v>
                </c:pt>
                <c:pt idx="6">
                  <c:v>24.9</c:v>
                </c:pt>
                <c:pt idx="7">
                  <c:v>30.6</c:v>
                </c:pt>
                <c:pt idx="8">
                  <c:v>34.5</c:v>
                </c:pt>
                <c:pt idx="9">
                  <c:v>43.6</c:v>
                </c:pt>
                <c:pt idx="10">
                  <c:v>41.7</c:v>
                </c:pt>
                <c:pt idx="11">
                  <c:v>65.099999999999994</c:v>
                </c:pt>
                <c:pt idx="12">
                  <c:v>70.099999999999994</c:v>
                </c:pt>
                <c:pt idx="13">
                  <c:v>160.69999999999999</c:v>
                </c:pt>
                <c:pt idx="14">
                  <c:v>165.4</c:v>
                </c:pt>
                <c:pt idx="15">
                  <c:v>155.19999999999999</c:v>
                </c:pt>
                <c:pt idx="16">
                  <c:v>151.69999999999999</c:v>
                </c:pt>
                <c:pt idx="17">
                  <c:v>144.4</c:v>
                </c:pt>
                <c:pt idx="18">
                  <c:v>460.6</c:v>
                </c:pt>
                <c:pt idx="19">
                  <c:v>556.5</c:v>
                </c:pt>
                <c:pt idx="20">
                  <c:v>722.9</c:v>
                </c:pt>
                <c:pt idx="21">
                  <c:v>2149</c:v>
                </c:pt>
                <c:pt idx="22">
                  <c:v>1823.5</c:v>
                </c:pt>
                <c:pt idx="23">
                  <c:v>1584.7</c:v>
                </c:pt>
                <c:pt idx="24">
                  <c:v>1647.6</c:v>
                </c:pt>
                <c:pt idx="25">
                  <c:v>3454.6</c:v>
                </c:pt>
                <c:pt idx="26">
                  <c:v>3500.5</c:v>
                </c:pt>
                <c:pt idx="27">
                  <c:v>9667.9</c:v>
                </c:pt>
                <c:pt idx="28">
                  <c:v>3518.2</c:v>
                </c:pt>
                <c:pt idx="29">
                  <c:v>20222.7</c:v>
                </c:pt>
                <c:pt idx="30">
                  <c:v>6973</c:v>
                </c:pt>
                <c:pt idx="31">
                  <c:v>19869.3</c:v>
                </c:pt>
                <c:pt idx="32">
                  <c:v>40815.1</c:v>
                </c:pt>
                <c:pt idx="33">
                  <c:v>40158.300000000003</c:v>
                </c:pt>
                <c:pt idx="34">
                  <c:v>72314.600000000006</c:v>
                </c:pt>
                <c:pt idx="35">
                  <c:v>43547.199999999997</c:v>
                </c:pt>
                <c:pt idx="36">
                  <c:v>71707.899999999994</c:v>
                </c:pt>
                <c:pt idx="37">
                  <c:v>213765.4</c:v>
                </c:pt>
                <c:pt idx="38">
                  <c:v>200919.8</c:v>
                </c:pt>
                <c:pt idx="39">
                  <c:v>198486</c:v>
                </c:pt>
                <c:pt idx="40">
                  <c:v>240339.4</c:v>
                </c:pt>
                <c:pt idx="41">
                  <c:v>580807.19999999995</c:v>
                </c:pt>
                <c:pt idx="42">
                  <c:v>641585.1</c:v>
                </c:pt>
                <c:pt idx="43">
                  <c:v>1330165.2</c:v>
                </c:pt>
                <c:pt idx="44">
                  <c:v>2821085.8</c:v>
                </c:pt>
                <c:pt idx="45">
                  <c:v>1396561</c:v>
                </c:pt>
                <c:pt idx="46">
                  <c:v>4069468</c:v>
                </c:pt>
                <c:pt idx="47">
                  <c:v>8905434</c:v>
                </c:pt>
                <c:pt idx="48">
                  <c:v>10907920</c:v>
                </c:pt>
                <c:pt idx="49">
                  <c:v>6212353.5</c:v>
                </c:pt>
                <c:pt idx="50">
                  <c:v>10516839</c:v>
                </c:pt>
                <c:pt idx="51">
                  <c:v>34452008</c:v>
                </c:pt>
                <c:pt idx="52">
                  <c:v>22008102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1F-4375-B9CD-0682EB8BF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72688"/>
        <c:axId val="1314875600"/>
      </c:lineChart>
      <c:catAx>
        <c:axId val="131487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Suchtiefe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5600"/>
        <c:crossesAt val="1"/>
        <c:auto val="1"/>
        <c:lblAlgn val="ctr"/>
        <c:lblOffset val="100"/>
        <c:tickLblSkip val="2"/>
        <c:tickMarkSkip val="1"/>
        <c:noMultiLvlLbl val="0"/>
      </c:catAx>
      <c:valAx>
        <c:axId val="1314875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baseline="0">
                    <a:effectLst/>
                  </a:rPr>
                  <a:t>Durchschnittlich erweiterte Spielfelder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87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919161</xdr:colOff>
      <xdr:row>46</xdr:row>
      <xdr:rowOff>161925</xdr:rowOff>
    </xdr:from>
    <xdr:to>
      <xdr:col>9</xdr:col>
      <xdr:colOff>301605</xdr:colOff>
      <xdr:row>63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EB2713A-E43F-ECD3-3E12-29A40B7B5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595312</xdr:colOff>
      <xdr:row>126</xdr:row>
      <xdr:rowOff>176212</xdr:rowOff>
    </xdr:from>
    <xdr:to>
      <xdr:col>9</xdr:col>
      <xdr:colOff>0</xdr:colOff>
      <xdr:row>143</xdr:row>
      <xdr:rowOff>114300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BADE5B9-A496-107F-C134-98287200F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542924</xdr:colOff>
      <xdr:row>46</xdr:row>
      <xdr:rowOff>176212</xdr:rowOff>
    </xdr:from>
    <xdr:to>
      <xdr:col>16</xdr:col>
      <xdr:colOff>152399</xdr:colOff>
      <xdr:row>63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E15A1A3-A2C7-7685-6C37-4AA2F90D0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276225</xdr:colOff>
      <xdr:row>126</xdr:row>
      <xdr:rowOff>180975</xdr:rowOff>
    </xdr:from>
    <xdr:to>
      <xdr:col>15</xdr:col>
      <xdr:colOff>647700</xdr:colOff>
      <xdr:row>143</xdr:row>
      <xdr:rowOff>100013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986D70B-F27C-4EB8-9BBB-EA87E804A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1142999</xdr:colOff>
      <xdr:row>3</xdr:row>
      <xdr:rowOff>12326</xdr:rowOff>
    </xdr:from>
    <xdr:to>
      <xdr:col>27</xdr:col>
      <xdr:colOff>69672</xdr:colOff>
      <xdr:row>27</xdr:row>
      <xdr:rowOff>61609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B17AE43-8389-69D5-7670-E7960191E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1154205</xdr:colOff>
      <xdr:row>28</xdr:row>
      <xdr:rowOff>78441</xdr:rowOff>
    </xdr:from>
    <xdr:to>
      <xdr:col>27</xdr:col>
      <xdr:colOff>80878</xdr:colOff>
      <xdr:row>52</xdr:row>
      <xdr:rowOff>127724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E97AD81A-D7EB-4A92-B846-EA047FD28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B67A-28C0-434B-9EBB-EB6749549DF1}">
  <dimension ref="A1:Z124"/>
  <sheetViews>
    <sheetView tabSelected="1" zoomScale="115" zoomScaleNormal="115" workbookViewId="0">
      <selection activeCell="U107" sqref="U107"/>
    </sheetView>
  </sheetViews>
  <sheetFormatPr baseColWidth="10" defaultRowHeight="15" x14ac:dyDescent="0.25"/>
  <cols>
    <col min="2" max="2" width="13.7109375" customWidth="1"/>
    <col min="3" max="3" width="16.28515625" customWidth="1"/>
    <col min="6" max="6" width="13.42578125" customWidth="1"/>
    <col min="7" max="7" width="17.42578125" customWidth="1"/>
    <col min="11" max="11" width="14.140625" customWidth="1"/>
    <col min="12" max="12" width="17" customWidth="1"/>
    <col min="17" max="17" width="11.28515625" customWidth="1"/>
    <col min="19" max="19" width="20.42578125" customWidth="1"/>
    <col min="20" max="20" width="9.140625" customWidth="1"/>
    <col min="21" max="21" width="19.42578125" customWidth="1"/>
    <col min="22" max="23" width="15" customWidth="1"/>
    <col min="24" max="24" width="15.140625" customWidth="1"/>
    <col min="25" max="25" width="12.7109375" bestFit="1" customWidth="1"/>
    <col min="26" max="26" width="13.42578125" customWidth="1"/>
  </cols>
  <sheetData>
    <row r="1" spans="1:18" x14ac:dyDescent="0.25">
      <c r="A1" t="s">
        <v>2</v>
      </c>
      <c r="B1" t="s">
        <v>0</v>
      </c>
      <c r="C1" t="s">
        <v>4</v>
      </c>
      <c r="E1" t="s">
        <v>2</v>
      </c>
      <c r="F1" t="s">
        <v>0</v>
      </c>
      <c r="G1" t="s">
        <v>5</v>
      </c>
      <c r="J1" t="s">
        <v>2</v>
      </c>
      <c r="K1" t="s">
        <v>0</v>
      </c>
      <c r="L1" t="s">
        <v>6</v>
      </c>
      <c r="P1" t="s">
        <v>4</v>
      </c>
      <c r="Q1" t="s">
        <v>5</v>
      </c>
      <c r="R1" t="s">
        <v>6</v>
      </c>
    </row>
    <row r="2" spans="1:18" x14ac:dyDescent="0.25">
      <c r="A2" t="s">
        <v>7</v>
      </c>
      <c r="B2" t="s">
        <v>1</v>
      </c>
      <c r="C2" t="s">
        <v>3</v>
      </c>
      <c r="E2" t="s">
        <v>7</v>
      </c>
      <c r="F2" t="s">
        <v>1</v>
      </c>
      <c r="G2" t="s">
        <v>3</v>
      </c>
      <c r="J2" t="s">
        <v>7</v>
      </c>
      <c r="K2" t="s">
        <v>1</v>
      </c>
      <c r="L2" t="s">
        <v>3</v>
      </c>
      <c r="P2" t="s">
        <v>8</v>
      </c>
      <c r="Q2" t="s">
        <v>8</v>
      </c>
      <c r="R2" t="s">
        <v>8</v>
      </c>
    </row>
    <row r="3" spans="1:18" x14ac:dyDescent="0.25">
      <c r="A3">
        <v>1</v>
      </c>
      <c r="B3">
        <f t="shared" ref="B3:B43" si="0">P3/1000000</f>
        <v>9.3122999999999991E-3</v>
      </c>
      <c r="C3" s="1">
        <v>3</v>
      </c>
      <c r="D3" t="b">
        <f>B3&lt;=B70</f>
        <v>0</v>
      </c>
      <c r="E3">
        <v>1</v>
      </c>
      <c r="F3">
        <f t="shared" ref="F3:F31" si="1">SUM(Q3/1000000)</f>
        <v>8.2762000000000009E-3</v>
      </c>
      <c r="G3" s="3">
        <v>3</v>
      </c>
      <c r="H3" t="b">
        <f>F3&lt;=F70</f>
        <v>0</v>
      </c>
      <c r="J3">
        <v>1</v>
      </c>
      <c r="K3">
        <f t="shared" ref="K3:K46" si="2">SUM(R3/1000000)</f>
        <v>1.01355E-2</v>
      </c>
      <c r="L3" s="1">
        <v>3</v>
      </c>
      <c r="M3" t="b">
        <f>K3&lt;=K70</f>
        <v>1</v>
      </c>
      <c r="P3">
        <v>9312.2999999999993</v>
      </c>
      <c r="Q3">
        <v>8276.2000000000007</v>
      </c>
      <c r="R3">
        <v>10135.5</v>
      </c>
    </row>
    <row r="4" spans="1:18" x14ac:dyDescent="0.25">
      <c r="A4">
        <v>2</v>
      </c>
      <c r="B4">
        <f t="shared" si="0"/>
        <v>1.12196E-2</v>
      </c>
      <c r="C4" s="1">
        <v>5.5</v>
      </c>
      <c r="D4" t="b">
        <f t="shared" ref="D4:D43" si="3">B4&lt;=B71</f>
        <v>0</v>
      </c>
      <c r="E4">
        <v>2</v>
      </c>
      <c r="F4">
        <f t="shared" si="1"/>
        <v>1.0756999999999999E-2</v>
      </c>
      <c r="G4" s="3">
        <v>5.5</v>
      </c>
      <c r="H4" t="b">
        <f t="shared" ref="H4:H31" si="4">F4&lt;=F71</f>
        <v>0</v>
      </c>
      <c r="J4">
        <v>2</v>
      </c>
      <c r="K4">
        <f t="shared" si="2"/>
        <v>1.35149E-2</v>
      </c>
      <c r="L4" s="1">
        <v>5.5</v>
      </c>
      <c r="M4" t="b">
        <f t="shared" ref="M4:M46" si="5">K4&lt;=K71</f>
        <v>0</v>
      </c>
      <c r="P4">
        <v>11219.6</v>
      </c>
      <c r="Q4">
        <v>10757</v>
      </c>
      <c r="R4">
        <v>13514.9</v>
      </c>
    </row>
    <row r="5" spans="1:18" x14ac:dyDescent="0.25">
      <c r="A5">
        <v>3</v>
      </c>
      <c r="B5">
        <f t="shared" si="0"/>
        <v>1.3409200000000001E-2</v>
      </c>
      <c r="C5" s="1">
        <v>8</v>
      </c>
      <c r="D5" t="b">
        <f t="shared" si="3"/>
        <v>0</v>
      </c>
      <c r="E5">
        <v>3</v>
      </c>
      <c r="F5">
        <f t="shared" si="1"/>
        <v>1.10131E-2</v>
      </c>
      <c r="G5" s="3">
        <v>8</v>
      </c>
      <c r="H5" t="b">
        <f t="shared" si="4"/>
        <v>0</v>
      </c>
      <c r="J5">
        <v>3</v>
      </c>
      <c r="K5">
        <f t="shared" si="2"/>
        <v>1.5397200000000002E-2</v>
      </c>
      <c r="L5" s="1">
        <v>8</v>
      </c>
      <c r="M5" t="b">
        <f t="shared" si="5"/>
        <v>0</v>
      </c>
      <c r="P5">
        <v>13409.2</v>
      </c>
      <c r="Q5">
        <v>11013.1</v>
      </c>
      <c r="R5">
        <v>15397.2</v>
      </c>
    </row>
    <row r="6" spans="1:18" x14ac:dyDescent="0.25">
      <c r="A6">
        <v>4</v>
      </c>
      <c r="B6">
        <f t="shared" si="0"/>
        <v>1.1406100000000001E-2</v>
      </c>
      <c r="C6" s="1">
        <v>10.1</v>
      </c>
      <c r="D6" t="b">
        <f t="shared" si="3"/>
        <v>0</v>
      </c>
      <c r="E6">
        <v>4</v>
      </c>
      <c r="F6">
        <f t="shared" si="1"/>
        <v>8.9616000000000001E-3</v>
      </c>
      <c r="G6" s="3">
        <v>10.3</v>
      </c>
      <c r="H6" t="b">
        <f t="shared" si="4"/>
        <v>1</v>
      </c>
      <c r="J6">
        <v>4</v>
      </c>
      <c r="K6">
        <f t="shared" si="2"/>
        <v>1.3689799999999998E-2</v>
      </c>
      <c r="L6" s="1">
        <v>10.1</v>
      </c>
      <c r="M6" t="b">
        <f t="shared" si="5"/>
        <v>1</v>
      </c>
      <c r="P6">
        <v>11406.1</v>
      </c>
      <c r="Q6">
        <v>8961.6</v>
      </c>
      <c r="R6">
        <v>13689.8</v>
      </c>
    </row>
    <row r="7" spans="1:18" x14ac:dyDescent="0.25">
      <c r="A7">
        <v>5</v>
      </c>
      <c r="B7">
        <f t="shared" si="0"/>
        <v>1.26707E-2</v>
      </c>
      <c r="C7" s="1">
        <v>12.9</v>
      </c>
      <c r="D7" t="b">
        <f t="shared" si="3"/>
        <v>0</v>
      </c>
      <c r="E7">
        <v>5</v>
      </c>
      <c r="F7">
        <f t="shared" si="1"/>
        <v>9.6773999999999992E-3</v>
      </c>
      <c r="G7" s="3">
        <v>12.9</v>
      </c>
      <c r="H7" t="b">
        <f t="shared" si="4"/>
        <v>1</v>
      </c>
      <c r="J7">
        <v>5</v>
      </c>
      <c r="K7">
        <f t="shared" si="2"/>
        <v>1.60048E-2</v>
      </c>
      <c r="L7" s="1">
        <v>12.9</v>
      </c>
      <c r="M7" t="b">
        <f t="shared" si="5"/>
        <v>1</v>
      </c>
      <c r="P7">
        <v>12670.7</v>
      </c>
      <c r="Q7">
        <v>9677.4</v>
      </c>
      <c r="R7">
        <v>16004.8</v>
      </c>
    </row>
    <row r="8" spans="1:18" x14ac:dyDescent="0.25">
      <c r="A8">
        <v>6</v>
      </c>
      <c r="B8">
        <f t="shared" si="0"/>
        <v>1.53177E-2</v>
      </c>
      <c r="C8" s="1">
        <v>16.8</v>
      </c>
      <c r="D8" t="b">
        <f t="shared" si="3"/>
        <v>0</v>
      </c>
      <c r="E8">
        <v>6</v>
      </c>
      <c r="F8">
        <f t="shared" si="1"/>
        <v>1.34133E-2</v>
      </c>
      <c r="G8" s="3">
        <v>19.399999999999999</v>
      </c>
      <c r="H8" t="b">
        <f t="shared" si="4"/>
        <v>1</v>
      </c>
      <c r="J8">
        <v>6</v>
      </c>
      <c r="K8">
        <f t="shared" si="2"/>
        <v>2.2054199999999999E-2</v>
      </c>
      <c r="L8" s="1">
        <v>16.8</v>
      </c>
      <c r="M8" t="b">
        <f t="shared" si="5"/>
        <v>0</v>
      </c>
      <c r="P8">
        <v>15317.7</v>
      </c>
      <c r="Q8">
        <v>13413.3</v>
      </c>
      <c r="R8">
        <v>22054.2</v>
      </c>
    </row>
    <row r="9" spans="1:18" x14ac:dyDescent="0.25">
      <c r="A9">
        <v>7</v>
      </c>
      <c r="B9">
        <f t="shared" si="0"/>
        <v>1.3127E-2</v>
      </c>
      <c r="C9" s="1">
        <v>18.3</v>
      </c>
      <c r="D9" t="b">
        <f t="shared" si="3"/>
        <v>1</v>
      </c>
      <c r="E9">
        <v>7</v>
      </c>
      <c r="F9">
        <f t="shared" si="1"/>
        <v>1.4371E-2</v>
      </c>
      <c r="G9" s="3">
        <v>22.1</v>
      </c>
      <c r="H9" t="b">
        <f t="shared" si="4"/>
        <v>1</v>
      </c>
      <c r="J9">
        <v>7</v>
      </c>
      <c r="K9">
        <f t="shared" si="2"/>
        <v>2.0483299999999999E-2</v>
      </c>
      <c r="L9" s="1">
        <v>18.3</v>
      </c>
      <c r="M9" t="b">
        <f t="shared" si="5"/>
        <v>1</v>
      </c>
      <c r="P9">
        <v>13127</v>
      </c>
      <c r="Q9">
        <v>14371</v>
      </c>
      <c r="R9">
        <v>20483.3</v>
      </c>
    </row>
    <row r="10" spans="1:18" x14ac:dyDescent="0.25">
      <c r="A10">
        <v>8</v>
      </c>
      <c r="B10">
        <f t="shared" si="0"/>
        <v>1.5549500000000001E-2</v>
      </c>
      <c r="C10" s="1">
        <v>23.1</v>
      </c>
      <c r="D10" t="b">
        <f t="shared" si="3"/>
        <v>1</v>
      </c>
      <c r="E10">
        <v>8</v>
      </c>
      <c r="F10">
        <f t="shared" si="1"/>
        <v>1.7188099999999998E-2</v>
      </c>
      <c r="G10" s="3">
        <v>26.8</v>
      </c>
      <c r="H10" t="b">
        <f t="shared" si="4"/>
        <v>1</v>
      </c>
      <c r="J10">
        <v>8</v>
      </c>
      <c r="K10">
        <f t="shared" si="2"/>
        <v>2.4103299999999998E-2</v>
      </c>
      <c r="L10" s="1">
        <v>23.1</v>
      </c>
      <c r="M10" t="b">
        <f t="shared" si="5"/>
        <v>1</v>
      </c>
      <c r="P10">
        <v>15549.5</v>
      </c>
      <c r="Q10">
        <v>17188.099999999999</v>
      </c>
      <c r="R10">
        <v>24103.3</v>
      </c>
    </row>
    <row r="11" spans="1:18" x14ac:dyDescent="0.25">
      <c r="A11">
        <v>9</v>
      </c>
      <c r="B11">
        <f t="shared" si="0"/>
        <v>1.8745999999999999E-2</v>
      </c>
      <c r="C11" s="1">
        <v>27.5</v>
      </c>
      <c r="D11" t="b">
        <f t="shared" si="3"/>
        <v>1</v>
      </c>
      <c r="E11">
        <v>9</v>
      </c>
      <c r="F11">
        <f t="shared" si="1"/>
        <v>2.33931E-2</v>
      </c>
      <c r="G11" s="3">
        <v>37.200000000000003</v>
      </c>
      <c r="H11" t="b">
        <f t="shared" si="4"/>
        <v>1</v>
      </c>
      <c r="J11">
        <v>9</v>
      </c>
      <c r="K11">
        <f t="shared" si="2"/>
        <v>3.1084599999999997E-2</v>
      </c>
      <c r="L11" s="1">
        <v>27.1</v>
      </c>
      <c r="M11" t="b">
        <f t="shared" si="5"/>
        <v>1</v>
      </c>
      <c r="P11">
        <v>18746</v>
      </c>
      <c r="Q11">
        <v>23393.1</v>
      </c>
      <c r="R11">
        <v>31084.6</v>
      </c>
    </row>
    <row r="12" spans="1:18" x14ac:dyDescent="0.25">
      <c r="A12">
        <v>10</v>
      </c>
      <c r="B12">
        <f t="shared" si="0"/>
        <v>2.3284599999999999E-2</v>
      </c>
      <c r="C12" s="1">
        <v>35.299999999999997</v>
      </c>
      <c r="D12" t="b">
        <f t="shared" si="3"/>
        <v>1</v>
      </c>
      <c r="E12">
        <v>10</v>
      </c>
      <c r="F12">
        <f t="shared" si="1"/>
        <v>3.11214E-2</v>
      </c>
      <c r="G12" s="3">
        <v>53.7</v>
      </c>
      <c r="H12" t="b">
        <f t="shared" si="4"/>
        <v>1</v>
      </c>
      <c r="J12">
        <v>10</v>
      </c>
      <c r="K12">
        <f t="shared" si="2"/>
        <v>3.3619599999999999E-2</v>
      </c>
      <c r="L12" s="1">
        <v>33.299999999999997</v>
      </c>
      <c r="M12" t="b">
        <f t="shared" si="5"/>
        <v>1</v>
      </c>
      <c r="P12">
        <v>23284.6</v>
      </c>
      <c r="Q12">
        <v>31121.4</v>
      </c>
      <c r="R12">
        <v>33619.599999999999</v>
      </c>
    </row>
    <row r="13" spans="1:18" x14ac:dyDescent="0.25">
      <c r="A13">
        <v>11</v>
      </c>
      <c r="B13">
        <f t="shared" si="0"/>
        <v>2.2410200000000002E-2</v>
      </c>
      <c r="C13" s="1">
        <v>34.5</v>
      </c>
      <c r="D13" t="b">
        <f t="shared" si="3"/>
        <v>0</v>
      </c>
      <c r="E13">
        <v>11</v>
      </c>
      <c r="F13">
        <f t="shared" si="1"/>
        <v>3.1040700000000001E-2</v>
      </c>
      <c r="G13" s="3">
        <v>52.9</v>
      </c>
      <c r="H13" t="b">
        <f t="shared" si="4"/>
        <v>1</v>
      </c>
      <c r="J13">
        <v>11</v>
      </c>
      <c r="K13">
        <f t="shared" si="2"/>
        <v>3.4760699999999999E-2</v>
      </c>
      <c r="L13" s="1">
        <v>34.5</v>
      </c>
      <c r="M13" t="b">
        <f t="shared" si="5"/>
        <v>0</v>
      </c>
      <c r="P13">
        <v>22410.2</v>
      </c>
      <c r="Q13">
        <v>31040.7</v>
      </c>
      <c r="R13">
        <v>34760.699999999997</v>
      </c>
    </row>
    <row r="14" spans="1:18" x14ac:dyDescent="0.25">
      <c r="A14">
        <v>12</v>
      </c>
      <c r="B14">
        <f t="shared" si="0"/>
        <v>3.2640599999999999E-2</v>
      </c>
      <c r="C14" s="1">
        <v>51.9</v>
      </c>
      <c r="D14" t="b">
        <f t="shared" si="3"/>
        <v>1</v>
      </c>
      <c r="E14">
        <v>12</v>
      </c>
      <c r="F14">
        <f t="shared" si="1"/>
        <v>6.9444210000000006E-2</v>
      </c>
      <c r="G14" s="3">
        <v>127.6</v>
      </c>
      <c r="H14" t="b">
        <f t="shared" si="4"/>
        <v>1</v>
      </c>
      <c r="J14">
        <v>12</v>
      </c>
      <c r="K14">
        <f t="shared" si="2"/>
        <v>4.43507E-2</v>
      </c>
      <c r="L14" s="1">
        <v>46.2</v>
      </c>
      <c r="M14" t="b">
        <f t="shared" si="5"/>
        <v>1</v>
      </c>
      <c r="P14">
        <v>32640.6</v>
      </c>
      <c r="Q14">
        <v>69444.210000000006</v>
      </c>
      <c r="R14">
        <v>44350.7</v>
      </c>
    </row>
    <row r="15" spans="1:18" x14ac:dyDescent="0.25">
      <c r="A15">
        <v>13</v>
      </c>
      <c r="B15">
        <f t="shared" si="0"/>
        <v>3.9806899999999999E-2</v>
      </c>
      <c r="C15" s="1">
        <v>67</v>
      </c>
      <c r="D15" t="b">
        <f t="shared" si="3"/>
        <v>0</v>
      </c>
      <c r="E15">
        <v>13</v>
      </c>
      <c r="F15">
        <f t="shared" si="1"/>
        <v>7.6448080000000002E-2</v>
      </c>
      <c r="G15" s="3">
        <v>139.6</v>
      </c>
      <c r="H15" t="b">
        <f t="shared" si="4"/>
        <v>1</v>
      </c>
      <c r="J15">
        <v>13</v>
      </c>
      <c r="K15">
        <f t="shared" si="2"/>
        <v>5.3387300000000006E-2</v>
      </c>
      <c r="L15" s="1">
        <v>57.5</v>
      </c>
      <c r="M15" t="b">
        <f t="shared" si="5"/>
        <v>0</v>
      </c>
      <c r="P15">
        <v>39806.9</v>
      </c>
      <c r="Q15">
        <v>76448.08</v>
      </c>
      <c r="R15">
        <v>53387.3</v>
      </c>
    </row>
    <row r="16" spans="1:18" x14ac:dyDescent="0.25">
      <c r="A16">
        <v>14</v>
      </c>
      <c r="B16">
        <f t="shared" si="0"/>
        <v>6.8449309999999999E-2</v>
      </c>
      <c r="C16" s="1">
        <v>120.3</v>
      </c>
      <c r="D16" t="b">
        <f t="shared" si="3"/>
        <v>1</v>
      </c>
      <c r="E16">
        <v>14</v>
      </c>
      <c r="F16">
        <f t="shared" si="1"/>
        <v>0.19257262</v>
      </c>
      <c r="G16" s="3">
        <v>353.2</v>
      </c>
      <c r="H16" t="b">
        <f t="shared" si="4"/>
        <v>1</v>
      </c>
      <c r="J16">
        <v>14</v>
      </c>
      <c r="K16">
        <f t="shared" si="2"/>
        <v>0.10105404</v>
      </c>
      <c r="L16" s="1">
        <v>108.3</v>
      </c>
      <c r="M16" t="b">
        <f t="shared" si="5"/>
        <v>1</v>
      </c>
      <c r="P16">
        <v>68449.31</v>
      </c>
      <c r="Q16">
        <v>192572.62</v>
      </c>
      <c r="R16">
        <v>101054.04</v>
      </c>
    </row>
    <row r="17" spans="1:18" x14ac:dyDescent="0.25">
      <c r="A17">
        <v>15</v>
      </c>
      <c r="B17">
        <f t="shared" si="0"/>
        <v>8.0130369999999992E-2</v>
      </c>
      <c r="C17" s="1">
        <v>144.5</v>
      </c>
      <c r="D17" t="b">
        <f t="shared" si="3"/>
        <v>1</v>
      </c>
      <c r="E17">
        <v>15</v>
      </c>
      <c r="F17">
        <f t="shared" si="1"/>
        <v>0.28411962000000002</v>
      </c>
      <c r="G17" s="3">
        <v>523</v>
      </c>
      <c r="H17" t="b">
        <f t="shared" si="4"/>
        <v>1</v>
      </c>
      <c r="J17">
        <v>15</v>
      </c>
      <c r="K17">
        <f t="shared" si="2"/>
        <v>0.115081266</v>
      </c>
      <c r="L17" s="1">
        <v>127.3</v>
      </c>
      <c r="M17" t="b">
        <f t="shared" si="5"/>
        <v>1</v>
      </c>
      <c r="P17">
        <v>80130.37</v>
      </c>
      <c r="Q17">
        <v>284119.62</v>
      </c>
      <c r="R17">
        <v>115081.266</v>
      </c>
    </row>
    <row r="18" spans="1:18" x14ac:dyDescent="0.25">
      <c r="A18">
        <v>16</v>
      </c>
      <c r="B18">
        <f t="shared" si="0"/>
        <v>7.5682029999999997E-2</v>
      </c>
      <c r="C18" s="1">
        <v>134.5</v>
      </c>
      <c r="D18" t="b">
        <f t="shared" si="3"/>
        <v>1</v>
      </c>
      <c r="E18">
        <v>16</v>
      </c>
      <c r="F18">
        <f t="shared" si="1"/>
        <v>0.393789</v>
      </c>
      <c r="G18" s="3">
        <v>708.4</v>
      </c>
      <c r="H18" t="b">
        <f t="shared" si="4"/>
        <v>1</v>
      </c>
      <c r="J18">
        <v>16</v>
      </c>
      <c r="K18">
        <f t="shared" si="2"/>
        <v>9.7230089999999991E-2</v>
      </c>
      <c r="L18" s="1">
        <v>109.4</v>
      </c>
      <c r="M18" t="b">
        <f t="shared" si="5"/>
        <v>1</v>
      </c>
      <c r="P18">
        <v>75682.03</v>
      </c>
      <c r="Q18">
        <v>393789</v>
      </c>
      <c r="R18">
        <v>97230.09</v>
      </c>
    </row>
    <row r="19" spans="1:18" x14ac:dyDescent="0.25">
      <c r="A19">
        <v>17</v>
      </c>
      <c r="B19">
        <f t="shared" si="0"/>
        <v>8.5318399999999989E-2</v>
      </c>
      <c r="C19" s="1">
        <v>154.30000000000001</v>
      </c>
      <c r="D19" t="b">
        <f t="shared" si="3"/>
        <v>1</v>
      </c>
      <c r="E19">
        <v>17</v>
      </c>
      <c r="F19">
        <f t="shared" si="1"/>
        <v>0.55455090000000007</v>
      </c>
      <c r="G19" s="3">
        <v>992.2</v>
      </c>
      <c r="H19" t="b">
        <f t="shared" si="4"/>
        <v>1</v>
      </c>
      <c r="J19">
        <v>17</v>
      </c>
      <c r="K19">
        <f t="shared" si="2"/>
        <v>0.10959555999999999</v>
      </c>
      <c r="L19" s="1">
        <v>120.6</v>
      </c>
      <c r="M19" t="b">
        <f t="shared" si="5"/>
        <v>1</v>
      </c>
      <c r="P19">
        <v>85318.399999999994</v>
      </c>
      <c r="Q19">
        <v>554550.9</v>
      </c>
      <c r="R19">
        <v>109595.56</v>
      </c>
    </row>
    <row r="20" spans="1:18" x14ac:dyDescent="0.25">
      <c r="A20">
        <v>18</v>
      </c>
      <c r="B20">
        <f t="shared" si="0"/>
        <v>7.8656630000000005E-2</v>
      </c>
      <c r="C20" s="1">
        <v>141</v>
      </c>
      <c r="D20" t="b">
        <f t="shared" si="3"/>
        <v>0</v>
      </c>
      <c r="E20">
        <v>18</v>
      </c>
      <c r="F20">
        <f t="shared" si="1"/>
        <v>0.8112414</v>
      </c>
      <c r="G20" s="3">
        <v>1457.4</v>
      </c>
      <c r="H20" t="b">
        <f t="shared" si="4"/>
        <v>1</v>
      </c>
      <c r="J20">
        <v>18</v>
      </c>
      <c r="K20">
        <f t="shared" si="2"/>
        <v>0.11885164999999999</v>
      </c>
      <c r="L20" s="1">
        <v>131.6</v>
      </c>
      <c r="M20" t="b">
        <f t="shared" si="5"/>
        <v>0</v>
      </c>
      <c r="P20">
        <v>78656.63</v>
      </c>
      <c r="Q20">
        <v>811241.4</v>
      </c>
      <c r="R20">
        <v>118851.65</v>
      </c>
    </row>
    <row r="21" spans="1:18" x14ac:dyDescent="0.25">
      <c r="A21">
        <v>19</v>
      </c>
      <c r="B21">
        <f t="shared" si="0"/>
        <v>0.28961009999999998</v>
      </c>
      <c r="C21" s="1">
        <v>507.4</v>
      </c>
      <c r="D21" t="b">
        <f t="shared" si="3"/>
        <v>1</v>
      </c>
      <c r="E21">
        <v>19</v>
      </c>
      <c r="F21">
        <f t="shared" si="1"/>
        <v>2.4573757999999999</v>
      </c>
      <c r="G21" s="3">
        <v>3815.2</v>
      </c>
      <c r="H21" t="b">
        <f t="shared" si="4"/>
        <v>1</v>
      </c>
      <c r="J21">
        <v>19</v>
      </c>
      <c r="K21">
        <f t="shared" si="2"/>
        <v>0.31179228000000003</v>
      </c>
      <c r="L21" s="1">
        <v>352.8</v>
      </c>
      <c r="M21" t="b">
        <f t="shared" si="5"/>
        <v>1</v>
      </c>
      <c r="P21">
        <v>289610.09999999998</v>
      </c>
      <c r="Q21">
        <v>2457375.7999999998</v>
      </c>
      <c r="R21">
        <v>311792.28000000003</v>
      </c>
    </row>
    <row r="22" spans="1:18" x14ac:dyDescent="0.25">
      <c r="A22">
        <v>20</v>
      </c>
      <c r="B22">
        <f t="shared" si="0"/>
        <v>0.30422365999999995</v>
      </c>
      <c r="C22" s="1">
        <v>523.5</v>
      </c>
      <c r="D22" t="b">
        <f t="shared" si="3"/>
        <v>1</v>
      </c>
      <c r="E22">
        <v>20</v>
      </c>
      <c r="F22">
        <f t="shared" si="1"/>
        <v>4.4632465000000003</v>
      </c>
      <c r="G22" s="3">
        <v>5896.3</v>
      </c>
      <c r="H22" t="b">
        <f t="shared" si="4"/>
        <v>1</v>
      </c>
      <c r="J22">
        <v>20</v>
      </c>
      <c r="K22">
        <f t="shared" si="2"/>
        <v>0.24346485999999998</v>
      </c>
      <c r="L22" s="1">
        <v>284.60000000000002</v>
      </c>
      <c r="M22" t="b">
        <f t="shared" si="5"/>
        <v>1</v>
      </c>
      <c r="P22">
        <v>304223.65999999997</v>
      </c>
      <c r="Q22">
        <v>4463246.5</v>
      </c>
      <c r="R22">
        <v>243464.86</v>
      </c>
    </row>
    <row r="23" spans="1:18" x14ac:dyDescent="0.25">
      <c r="A23">
        <v>21</v>
      </c>
      <c r="B23">
        <f t="shared" si="0"/>
        <v>0.52826874999999995</v>
      </c>
      <c r="C23" s="1">
        <v>890.6</v>
      </c>
      <c r="D23" t="b">
        <f t="shared" si="3"/>
        <v>1</v>
      </c>
      <c r="E23">
        <v>21</v>
      </c>
      <c r="F23">
        <f t="shared" si="1"/>
        <v>12.205645000000001</v>
      </c>
      <c r="G23" s="3">
        <v>13212.6</v>
      </c>
      <c r="H23" t="b">
        <f t="shared" si="4"/>
        <v>1</v>
      </c>
      <c r="J23">
        <v>21</v>
      </c>
      <c r="K23">
        <f t="shared" si="2"/>
        <v>0.45038974999999998</v>
      </c>
      <c r="L23" s="1">
        <v>513.9</v>
      </c>
      <c r="M23" t="b">
        <f t="shared" si="5"/>
        <v>1</v>
      </c>
      <c r="P23">
        <v>528268.75</v>
      </c>
      <c r="Q23" s="2">
        <v>12205645</v>
      </c>
      <c r="R23">
        <v>450389.75</v>
      </c>
    </row>
    <row r="24" spans="1:18" x14ac:dyDescent="0.25">
      <c r="A24">
        <v>22</v>
      </c>
      <c r="B24">
        <f t="shared" si="0"/>
        <v>1.0504611000000001</v>
      </c>
      <c r="C24" s="1">
        <v>1760.5</v>
      </c>
      <c r="D24" t="b">
        <f t="shared" si="3"/>
        <v>1</v>
      </c>
      <c r="E24">
        <v>22</v>
      </c>
      <c r="F24">
        <f t="shared" si="1"/>
        <v>23.317112000000002</v>
      </c>
      <c r="G24" s="3">
        <v>25539.8</v>
      </c>
      <c r="H24" t="b">
        <f t="shared" si="4"/>
        <v>1</v>
      </c>
      <c r="J24">
        <v>22</v>
      </c>
      <c r="K24">
        <f t="shared" si="2"/>
        <v>0.96214409999999995</v>
      </c>
      <c r="L24" s="1">
        <v>1076.3</v>
      </c>
      <c r="M24" t="b">
        <f t="shared" si="5"/>
        <v>1</v>
      </c>
      <c r="P24">
        <v>1050461.1000000001</v>
      </c>
      <c r="Q24" s="2">
        <v>23317112</v>
      </c>
      <c r="R24">
        <v>962144.1</v>
      </c>
    </row>
    <row r="25" spans="1:18" x14ac:dyDescent="0.25">
      <c r="A25">
        <v>23</v>
      </c>
      <c r="B25">
        <f t="shared" si="0"/>
        <v>1.0277931999999999</v>
      </c>
      <c r="C25" s="1">
        <v>1715.2</v>
      </c>
      <c r="D25" t="b">
        <f t="shared" si="3"/>
        <v>1</v>
      </c>
      <c r="E25">
        <v>23</v>
      </c>
      <c r="F25">
        <f t="shared" si="1"/>
        <v>40.656047999999998</v>
      </c>
      <c r="G25" s="3">
        <v>41619.5</v>
      </c>
      <c r="H25" t="b">
        <f t="shared" si="4"/>
        <v>1</v>
      </c>
      <c r="J25">
        <v>23</v>
      </c>
      <c r="K25">
        <f t="shared" si="2"/>
        <v>0.90046499999999996</v>
      </c>
      <c r="L25" s="1">
        <v>1006.9</v>
      </c>
      <c r="M25" t="b">
        <f t="shared" si="5"/>
        <v>1</v>
      </c>
      <c r="P25">
        <v>1027793.2</v>
      </c>
      <c r="Q25" s="2">
        <v>40656048</v>
      </c>
      <c r="R25">
        <v>900465</v>
      </c>
    </row>
    <row r="26" spans="1:18" x14ac:dyDescent="0.25">
      <c r="A26">
        <v>24</v>
      </c>
      <c r="B26">
        <f t="shared" si="0"/>
        <v>1.5056565</v>
      </c>
      <c r="C26" s="1">
        <v>2100.1</v>
      </c>
      <c r="D26" t="b">
        <f t="shared" si="3"/>
        <v>0</v>
      </c>
      <c r="E26">
        <v>24</v>
      </c>
      <c r="F26">
        <f t="shared" si="1"/>
        <v>62.955131999999999</v>
      </c>
      <c r="G26" s="3">
        <v>59887.199999999997</v>
      </c>
      <c r="H26" t="b">
        <f t="shared" si="4"/>
        <v>1</v>
      </c>
      <c r="J26">
        <v>24</v>
      </c>
      <c r="K26">
        <f t="shared" si="2"/>
        <v>1.1804338000000001</v>
      </c>
      <c r="L26" s="1">
        <v>1116.3</v>
      </c>
      <c r="M26" t="b">
        <f t="shared" si="5"/>
        <v>0</v>
      </c>
      <c r="P26">
        <v>1505656.5</v>
      </c>
      <c r="Q26" s="2">
        <v>62955132</v>
      </c>
      <c r="R26">
        <v>1180433.8</v>
      </c>
    </row>
    <row r="27" spans="1:18" x14ac:dyDescent="0.25">
      <c r="A27">
        <v>25</v>
      </c>
      <c r="B27">
        <f t="shared" si="0"/>
        <v>1.1043008999999999</v>
      </c>
      <c r="C27" s="1">
        <v>1918.6</v>
      </c>
      <c r="D27" t="b">
        <f t="shared" si="3"/>
        <v>1</v>
      </c>
      <c r="E27">
        <v>25</v>
      </c>
      <c r="F27">
        <f t="shared" si="1"/>
        <v>115.477304</v>
      </c>
      <c r="G27" s="3">
        <v>103802.5</v>
      </c>
      <c r="H27" t="b">
        <f t="shared" si="4"/>
        <v>1</v>
      </c>
      <c r="J27">
        <v>25</v>
      </c>
      <c r="K27">
        <f t="shared" si="2"/>
        <v>0.9078399399999999</v>
      </c>
      <c r="L27" s="1">
        <v>1046</v>
      </c>
      <c r="M27" t="b">
        <f t="shared" si="5"/>
        <v>1</v>
      </c>
      <c r="O27" s="2"/>
      <c r="P27">
        <v>1104300.8999999999</v>
      </c>
      <c r="Q27" s="2">
        <v>115477304</v>
      </c>
      <c r="R27">
        <v>907839.94</v>
      </c>
    </row>
    <row r="28" spans="1:18" x14ac:dyDescent="0.25">
      <c r="A28">
        <v>26</v>
      </c>
      <c r="B28">
        <f t="shared" si="0"/>
        <v>4.4847014999999999</v>
      </c>
      <c r="C28" s="1">
        <v>5522.8</v>
      </c>
      <c r="D28" t="b">
        <f t="shared" si="3"/>
        <v>0</v>
      </c>
      <c r="E28">
        <v>26</v>
      </c>
      <c r="F28">
        <f t="shared" si="1"/>
        <v>277.61545599999999</v>
      </c>
      <c r="G28" s="3">
        <v>213875.3</v>
      </c>
      <c r="H28" t="b">
        <f t="shared" si="4"/>
        <v>1</v>
      </c>
      <c r="J28">
        <v>26</v>
      </c>
      <c r="K28">
        <f t="shared" si="2"/>
        <v>2.5742662000000003</v>
      </c>
      <c r="L28" s="1">
        <v>2378.1</v>
      </c>
      <c r="M28" t="b">
        <f t="shared" si="5"/>
        <v>0</v>
      </c>
      <c r="P28">
        <v>4484701.5</v>
      </c>
      <c r="Q28" s="2">
        <v>277615456</v>
      </c>
      <c r="R28">
        <v>2574266.2000000002</v>
      </c>
    </row>
    <row r="29" spans="1:18" x14ac:dyDescent="0.25">
      <c r="A29">
        <v>27</v>
      </c>
      <c r="B29">
        <f t="shared" si="0"/>
        <v>3.9780829999999998</v>
      </c>
      <c r="C29" s="1">
        <v>4774.6000000000004</v>
      </c>
      <c r="D29" t="b">
        <f t="shared" si="3"/>
        <v>1</v>
      </c>
      <c r="E29">
        <v>27</v>
      </c>
      <c r="F29">
        <f t="shared" si="1"/>
        <v>448.85814399999998</v>
      </c>
      <c r="G29" s="3">
        <v>319551.09999999998</v>
      </c>
      <c r="H29" t="b">
        <f t="shared" si="4"/>
        <v>1</v>
      </c>
      <c r="J29">
        <v>27</v>
      </c>
      <c r="K29">
        <f t="shared" si="2"/>
        <v>1.9034116000000001</v>
      </c>
      <c r="L29" s="1">
        <v>1829.9</v>
      </c>
      <c r="M29" t="b">
        <f t="shared" si="5"/>
        <v>1</v>
      </c>
      <c r="P29">
        <v>3978083</v>
      </c>
      <c r="Q29" s="2">
        <v>448858144</v>
      </c>
      <c r="R29">
        <v>1903411.6</v>
      </c>
    </row>
    <row r="30" spans="1:18" x14ac:dyDescent="0.25">
      <c r="A30">
        <v>28</v>
      </c>
      <c r="B30">
        <f t="shared" si="0"/>
        <v>8.4042100000000008</v>
      </c>
      <c r="C30" s="1">
        <v>9093.2999999999993</v>
      </c>
      <c r="D30" t="b">
        <f t="shared" si="3"/>
        <v>1</v>
      </c>
      <c r="E30">
        <v>28</v>
      </c>
      <c r="F30">
        <f t="shared" si="1"/>
        <v>803.44038</v>
      </c>
      <c r="G30" s="3">
        <v>559267.6</v>
      </c>
      <c r="H30" t="b">
        <f t="shared" si="4"/>
        <v>1</v>
      </c>
      <c r="J30">
        <v>28</v>
      </c>
      <c r="K30">
        <f t="shared" si="2"/>
        <v>3.7739389999999999</v>
      </c>
      <c r="L30" s="1">
        <v>3497.1</v>
      </c>
      <c r="M30" t="b">
        <f t="shared" si="5"/>
        <v>1</v>
      </c>
      <c r="P30">
        <v>8404210</v>
      </c>
      <c r="Q30" s="2">
        <v>803440380</v>
      </c>
      <c r="R30">
        <v>3773939</v>
      </c>
    </row>
    <row r="31" spans="1:18" x14ac:dyDescent="0.25">
      <c r="A31">
        <v>29</v>
      </c>
      <c r="B31">
        <f t="shared" si="0"/>
        <v>5.3330774999999999</v>
      </c>
      <c r="C31" s="1">
        <v>6487.1</v>
      </c>
      <c r="D31" t="b">
        <f t="shared" si="3"/>
        <v>1</v>
      </c>
      <c r="E31">
        <v>29</v>
      </c>
      <c r="F31">
        <f t="shared" si="1"/>
        <v>1549.80531</v>
      </c>
      <c r="G31" s="3">
        <v>968225.3</v>
      </c>
      <c r="H31" t="b">
        <f t="shared" si="4"/>
        <v>1</v>
      </c>
      <c r="J31">
        <v>29</v>
      </c>
      <c r="K31">
        <f t="shared" si="2"/>
        <v>1.5456890000000001</v>
      </c>
      <c r="L31" s="1">
        <v>1723.3</v>
      </c>
      <c r="M31" t="b">
        <f t="shared" si="5"/>
        <v>1</v>
      </c>
      <c r="P31">
        <v>5333077.5</v>
      </c>
      <c r="Q31" s="2">
        <v>1549805310</v>
      </c>
      <c r="R31">
        <v>1545689</v>
      </c>
    </row>
    <row r="32" spans="1:18" x14ac:dyDescent="0.25">
      <c r="A32">
        <v>30</v>
      </c>
      <c r="B32">
        <f t="shared" si="0"/>
        <v>24.299606000000001</v>
      </c>
      <c r="C32" s="1">
        <v>23865.1</v>
      </c>
      <c r="D32" t="b">
        <f t="shared" si="3"/>
        <v>1</v>
      </c>
      <c r="E32">
        <v>30</v>
      </c>
      <c r="F32" t="s">
        <v>9</v>
      </c>
      <c r="G32" t="s">
        <v>9</v>
      </c>
      <c r="J32">
        <v>30</v>
      </c>
      <c r="K32">
        <f t="shared" si="2"/>
        <v>10.207648000000001</v>
      </c>
      <c r="L32" s="1">
        <v>8307</v>
      </c>
      <c r="M32" t="b">
        <f t="shared" si="5"/>
        <v>1</v>
      </c>
      <c r="P32" s="2">
        <v>24299606</v>
      </c>
      <c r="Q32" s="2"/>
      <c r="R32" s="2">
        <v>10207648</v>
      </c>
    </row>
    <row r="33" spans="1:18" x14ac:dyDescent="0.25">
      <c r="A33">
        <v>31</v>
      </c>
      <c r="B33">
        <f t="shared" si="0"/>
        <v>15.179318</v>
      </c>
      <c r="C33" s="1">
        <v>15890.1</v>
      </c>
      <c r="D33" t="b">
        <f t="shared" si="3"/>
        <v>0</v>
      </c>
      <c r="E33">
        <v>31</v>
      </c>
      <c r="F33" t="s">
        <v>9</v>
      </c>
      <c r="G33" t="s">
        <v>9</v>
      </c>
      <c r="J33">
        <v>31</v>
      </c>
      <c r="K33">
        <f t="shared" si="2"/>
        <v>5.9383344999999998</v>
      </c>
      <c r="L33" s="1">
        <v>5130.6000000000004</v>
      </c>
      <c r="M33" t="b">
        <f t="shared" si="5"/>
        <v>0</v>
      </c>
      <c r="P33" s="2">
        <v>15179318</v>
      </c>
      <c r="R33">
        <v>5938334.5</v>
      </c>
    </row>
    <row r="34" spans="1:18" x14ac:dyDescent="0.25">
      <c r="A34">
        <v>32</v>
      </c>
      <c r="B34">
        <f t="shared" si="0"/>
        <v>29.410119999999999</v>
      </c>
      <c r="C34" s="1">
        <v>30068.400000000001</v>
      </c>
      <c r="D34" t="b">
        <f t="shared" si="3"/>
        <v>1</v>
      </c>
      <c r="E34">
        <v>32</v>
      </c>
      <c r="F34" t="s">
        <v>9</v>
      </c>
      <c r="G34" t="s">
        <v>9</v>
      </c>
      <c r="J34">
        <v>32</v>
      </c>
      <c r="K34">
        <f t="shared" si="2"/>
        <v>10.459339999999999</v>
      </c>
      <c r="L34" s="1">
        <v>8274.5</v>
      </c>
      <c r="M34" t="b">
        <f t="shared" si="5"/>
        <v>1</v>
      </c>
      <c r="P34" s="2">
        <v>29410120</v>
      </c>
      <c r="R34" s="2">
        <v>10459340</v>
      </c>
    </row>
    <row r="35" spans="1:18" x14ac:dyDescent="0.25">
      <c r="A35">
        <v>33</v>
      </c>
      <c r="B35">
        <f t="shared" si="0"/>
        <v>44.702012000000003</v>
      </c>
      <c r="C35" s="1">
        <v>40063.1</v>
      </c>
      <c r="D35" t="b">
        <f t="shared" si="3"/>
        <v>1</v>
      </c>
      <c r="E35">
        <v>33</v>
      </c>
      <c r="F35" t="s">
        <v>9</v>
      </c>
      <c r="G35" t="s">
        <v>9</v>
      </c>
      <c r="J35">
        <v>33</v>
      </c>
      <c r="K35">
        <f t="shared" si="2"/>
        <v>21.167940000000002</v>
      </c>
      <c r="L35" s="1">
        <v>15553.3</v>
      </c>
      <c r="M35" t="b">
        <f t="shared" si="5"/>
        <v>1</v>
      </c>
      <c r="P35" s="2">
        <v>44702012</v>
      </c>
      <c r="R35" s="2">
        <v>21167940</v>
      </c>
    </row>
    <row r="36" spans="1:18" x14ac:dyDescent="0.25">
      <c r="A36">
        <v>34</v>
      </c>
      <c r="B36">
        <f t="shared" si="0"/>
        <v>42.789700000000003</v>
      </c>
      <c r="C36" s="1">
        <v>40421.4</v>
      </c>
      <c r="D36" t="b">
        <f t="shared" si="3"/>
        <v>1</v>
      </c>
      <c r="E36">
        <v>34</v>
      </c>
      <c r="F36" t="s">
        <v>9</v>
      </c>
      <c r="G36" t="s">
        <v>9</v>
      </c>
      <c r="J36">
        <v>34</v>
      </c>
      <c r="K36">
        <f t="shared" si="2"/>
        <v>20.250094000000001</v>
      </c>
      <c r="L36" s="1">
        <v>15176.7</v>
      </c>
      <c r="M36" t="b">
        <f t="shared" si="5"/>
        <v>1</v>
      </c>
      <c r="P36" s="2">
        <v>42789700</v>
      </c>
      <c r="R36" s="2">
        <v>20250094</v>
      </c>
    </row>
    <row r="37" spans="1:18" x14ac:dyDescent="0.25">
      <c r="A37">
        <v>35</v>
      </c>
      <c r="B37">
        <f t="shared" si="0"/>
        <v>160.12255999999999</v>
      </c>
      <c r="C37" s="1">
        <v>118639.7</v>
      </c>
      <c r="D37" t="b">
        <f t="shared" si="3"/>
        <v>0</v>
      </c>
      <c r="E37">
        <v>35</v>
      </c>
      <c r="F37" t="s">
        <v>9</v>
      </c>
      <c r="G37" t="s">
        <v>9</v>
      </c>
      <c r="J37">
        <v>35</v>
      </c>
      <c r="K37">
        <f t="shared" si="2"/>
        <v>46.622056000000001</v>
      </c>
      <c r="L37" s="1">
        <v>34097.699999999997</v>
      </c>
      <c r="M37" t="b">
        <f t="shared" si="5"/>
        <v>1</v>
      </c>
      <c r="P37" s="2">
        <v>160122560</v>
      </c>
      <c r="R37" s="2">
        <v>46622056</v>
      </c>
    </row>
    <row r="38" spans="1:18" x14ac:dyDescent="0.25">
      <c r="A38">
        <v>36</v>
      </c>
      <c r="B38">
        <f t="shared" si="0"/>
        <v>57.302860000000003</v>
      </c>
      <c r="C38" s="1">
        <v>54068.3</v>
      </c>
      <c r="D38" t="b">
        <f t="shared" si="3"/>
        <v>1</v>
      </c>
      <c r="E38">
        <v>36</v>
      </c>
      <c r="F38" t="s">
        <v>9</v>
      </c>
      <c r="G38" t="s">
        <v>9</v>
      </c>
      <c r="J38">
        <v>36</v>
      </c>
      <c r="K38">
        <f t="shared" si="2"/>
        <v>26.060974000000002</v>
      </c>
      <c r="L38" s="1">
        <v>18795.8</v>
      </c>
      <c r="M38" t="b">
        <f t="shared" si="5"/>
        <v>1</v>
      </c>
      <c r="P38" s="2">
        <v>57302860</v>
      </c>
      <c r="R38" s="2">
        <v>26060974</v>
      </c>
    </row>
    <row r="39" spans="1:18" x14ac:dyDescent="0.25">
      <c r="A39">
        <v>37</v>
      </c>
      <c r="B39">
        <f t="shared" si="0"/>
        <v>105.03264</v>
      </c>
      <c r="C39" s="1">
        <v>94614.3</v>
      </c>
      <c r="D39" t="b">
        <f t="shared" si="3"/>
        <v>1</v>
      </c>
      <c r="E39">
        <v>37</v>
      </c>
      <c r="F39" t="s">
        <v>9</v>
      </c>
      <c r="G39" t="s">
        <v>9</v>
      </c>
      <c r="J39">
        <v>37</v>
      </c>
      <c r="K39">
        <f t="shared" si="2"/>
        <v>56.718511999999997</v>
      </c>
      <c r="L39" s="1">
        <v>39008.699999999997</v>
      </c>
      <c r="M39" t="b">
        <f t="shared" si="5"/>
        <v>1</v>
      </c>
      <c r="P39" s="2">
        <v>105032640</v>
      </c>
      <c r="R39" s="2">
        <v>56718512</v>
      </c>
    </row>
    <row r="40" spans="1:18" x14ac:dyDescent="0.25">
      <c r="A40">
        <v>38</v>
      </c>
      <c r="B40">
        <f t="shared" si="0"/>
        <v>338.42953599999998</v>
      </c>
      <c r="C40">
        <v>239363.4</v>
      </c>
      <c r="D40" t="b">
        <f t="shared" si="3"/>
        <v>0</v>
      </c>
      <c r="E40">
        <v>38</v>
      </c>
      <c r="F40" t="s">
        <v>9</v>
      </c>
      <c r="G40" t="s">
        <v>9</v>
      </c>
      <c r="J40">
        <v>38</v>
      </c>
      <c r="K40">
        <f t="shared" si="2"/>
        <v>95.176544000000007</v>
      </c>
      <c r="L40" s="1">
        <v>64236.3</v>
      </c>
      <c r="M40" t="b">
        <f t="shared" si="5"/>
        <v>1</v>
      </c>
      <c r="P40" s="2">
        <v>338429536</v>
      </c>
      <c r="R40" s="2">
        <v>95176544</v>
      </c>
    </row>
    <row r="41" spans="1:18" x14ac:dyDescent="0.25">
      <c r="A41">
        <v>39</v>
      </c>
      <c r="B41">
        <f t="shared" si="0"/>
        <v>306.97587199999998</v>
      </c>
      <c r="C41">
        <v>215069.7</v>
      </c>
      <c r="D41" t="b">
        <f t="shared" si="3"/>
        <v>1</v>
      </c>
      <c r="E41">
        <v>39</v>
      </c>
      <c r="F41" t="s">
        <v>9</v>
      </c>
      <c r="G41" t="s">
        <v>9</v>
      </c>
      <c r="J41">
        <v>39</v>
      </c>
      <c r="K41">
        <f t="shared" si="2"/>
        <v>120.413968</v>
      </c>
      <c r="L41">
        <v>74642.600000000006</v>
      </c>
      <c r="M41" t="b">
        <f t="shared" si="5"/>
        <v>1</v>
      </c>
      <c r="P41" s="2">
        <v>306975872</v>
      </c>
      <c r="R41" s="2">
        <v>120413968</v>
      </c>
    </row>
    <row r="42" spans="1:18" x14ac:dyDescent="0.25">
      <c r="A42">
        <v>40</v>
      </c>
      <c r="B42">
        <f t="shared" si="0"/>
        <v>425.688064</v>
      </c>
      <c r="C42">
        <v>330097</v>
      </c>
      <c r="D42" t="b">
        <f t="shared" si="3"/>
        <v>1</v>
      </c>
      <c r="E42">
        <v>40</v>
      </c>
      <c r="F42" t="s">
        <v>9</v>
      </c>
      <c r="G42" t="s">
        <v>9</v>
      </c>
      <c r="J42">
        <v>40</v>
      </c>
      <c r="K42">
        <f t="shared" si="2"/>
        <v>109.32182400000001</v>
      </c>
      <c r="L42">
        <v>74666</v>
      </c>
      <c r="M42" t="b">
        <f t="shared" si="5"/>
        <v>1</v>
      </c>
      <c r="P42" s="2">
        <v>425688064</v>
      </c>
      <c r="R42" s="2">
        <v>109321824</v>
      </c>
    </row>
    <row r="43" spans="1:18" x14ac:dyDescent="0.25">
      <c r="A43">
        <v>41</v>
      </c>
      <c r="B43">
        <f t="shared" si="0"/>
        <v>491.63526400000001</v>
      </c>
      <c r="C43">
        <v>340542.5</v>
      </c>
      <c r="D43" t="b">
        <f t="shared" si="3"/>
        <v>1</v>
      </c>
      <c r="E43">
        <v>41</v>
      </c>
      <c r="F43" t="s">
        <v>9</v>
      </c>
      <c r="G43" t="s">
        <v>9</v>
      </c>
      <c r="J43">
        <v>41</v>
      </c>
      <c r="K43">
        <f t="shared" si="2"/>
        <v>129.45948799999999</v>
      </c>
      <c r="L43">
        <v>83323.899999999994</v>
      </c>
      <c r="M43" t="b">
        <f t="shared" si="5"/>
        <v>1</v>
      </c>
      <c r="P43" s="2">
        <v>491635264</v>
      </c>
      <c r="R43" s="2">
        <v>129459488</v>
      </c>
    </row>
    <row r="44" spans="1:18" x14ac:dyDescent="0.25">
      <c r="J44">
        <v>42</v>
      </c>
      <c r="K44">
        <f t="shared" si="2"/>
        <v>322.93407999999999</v>
      </c>
      <c r="L44">
        <v>199309.7</v>
      </c>
      <c r="M44" t="b">
        <f t="shared" si="5"/>
        <v>1</v>
      </c>
      <c r="R44" s="2">
        <v>322934080</v>
      </c>
    </row>
    <row r="45" spans="1:18" x14ac:dyDescent="0.25">
      <c r="J45">
        <v>43</v>
      </c>
      <c r="K45">
        <f t="shared" si="2"/>
        <v>309.82899200000003</v>
      </c>
      <c r="L45">
        <v>183497.4</v>
      </c>
      <c r="M45" t="b">
        <f t="shared" si="5"/>
        <v>1</v>
      </c>
      <c r="R45" s="2">
        <v>309828992</v>
      </c>
    </row>
    <row r="46" spans="1:18" x14ac:dyDescent="0.25">
      <c r="J46">
        <v>44</v>
      </c>
      <c r="K46">
        <f t="shared" si="2"/>
        <v>711.88179000000002</v>
      </c>
      <c r="L46">
        <v>362665.5</v>
      </c>
      <c r="M46" t="b">
        <f t="shared" si="5"/>
        <v>1</v>
      </c>
      <c r="R46" s="2">
        <v>711881790</v>
      </c>
    </row>
    <row r="49" spans="20:26" x14ac:dyDescent="0.25">
      <c r="T49" s="4"/>
    </row>
    <row r="50" spans="20:26" x14ac:dyDescent="0.25">
      <c r="T50" s="4"/>
    </row>
    <row r="53" spans="20:26" x14ac:dyDescent="0.25">
      <c r="U53" s="11"/>
      <c r="V53" s="11"/>
      <c r="W53" s="11"/>
      <c r="X53" s="11"/>
      <c r="Y53" s="11"/>
      <c r="Z53" s="11"/>
    </row>
    <row r="54" spans="20:26" x14ac:dyDescent="0.25">
      <c r="T54" s="4"/>
    </row>
    <row r="55" spans="20:26" x14ac:dyDescent="0.25">
      <c r="T55" s="4"/>
      <c r="U55" s="3"/>
      <c r="V55" s="3"/>
      <c r="W55" s="3"/>
      <c r="X55" s="3"/>
      <c r="Y55" s="3"/>
      <c r="Z55" s="3"/>
    </row>
    <row r="59" spans="20:26" x14ac:dyDescent="0.25">
      <c r="V59" s="17" t="s">
        <v>14</v>
      </c>
      <c r="W59" s="18"/>
      <c r="X59" s="19"/>
    </row>
    <row r="60" spans="20:26" x14ac:dyDescent="0.25">
      <c r="U60" s="5" t="s">
        <v>21</v>
      </c>
      <c r="V60" s="5" t="s">
        <v>15</v>
      </c>
      <c r="W60" s="5" t="s">
        <v>16</v>
      </c>
      <c r="X60" s="5" t="s">
        <v>17</v>
      </c>
    </row>
    <row r="61" spans="20:26" x14ac:dyDescent="0.25">
      <c r="T61" s="20" t="s">
        <v>24</v>
      </c>
      <c r="U61" s="9" t="s">
        <v>20</v>
      </c>
      <c r="V61" s="16" cm="1">
        <f t="array" ref="V61">SUM(B3:B31/29)</f>
        <v>0.98750080517241368</v>
      </c>
      <c r="W61" s="16" cm="1">
        <f t="array" ref="W61">SUM(F3:F31/29)</f>
        <v>115.30388041482757</v>
      </c>
      <c r="X61" s="16" cm="1">
        <f t="array" ref="X61">SUM(K3:K31/29)</f>
        <v>0.5389046219310345</v>
      </c>
    </row>
    <row r="62" spans="20:26" x14ac:dyDescent="0.25">
      <c r="T62" s="21"/>
      <c r="U62" s="9" t="s">
        <v>13</v>
      </c>
      <c r="V62" s="10" cm="1">
        <f t="array" ref="V62">SUM(C3:C31/29)</f>
        <v>1251.8</v>
      </c>
      <c r="W62" s="10" cm="1">
        <f t="array" ref="W62">SUM(G3:G31/29)</f>
        <v>79973.986206896545</v>
      </c>
      <c r="X62" s="10" cm="1">
        <f t="array" ref="X62">SUM(L3:L31/29)</f>
        <v>542.02413793103449</v>
      </c>
    </row>
    <row r="63" spans="20:26" x14ac:dyDescent="0.25">
      <c r="T63" s="20" t="s">
        <v>22</v>
      </c>
      <c r="U63" s="9" t="s">
        <v>20</v>
      </c>
      <c r="V63" s="16" cm="1">
        <f t="array" ref="V63">SUM(B3:B43/41)</f>
        <v>50.492806715853654</v>
      </c>
      <c r="W63" s="8" t="s">
        <v>19</v>
      </c>
      <c r="X63" s="16" cm="1">
        <f t="array" ref="X63">SUM(K3:K43/41)</f>
        <v>16.278657476487805</v>
      </c>
    </row>
    <row r="64" spans="20:26" x14ac:dyDescent="0.25">
      <c r="T64" s="21"/>
      <c r="U64" s="9" t="s">
        <v>13</v>
      </c>
      <c r="V64" s="10" cm="1">
        <f t="array" ref="V64">SUM(C3:C43/41)</f>
        <v>38512.321951219514</v>
      </c>
      <c r="W64" s="8" t="s">
        <v>19</v>
      </c>
      <c r="X64" s="10" cm="1">
        <f t="array" ref="X64">SUM(L3:L43/41)</f>
        <v>11144.678048780488</v>
      </c>
    </row>
    <row r="65" spans="1:24" x14ac:dyDescent="0.25">
      <c r="T65" s="20" t="s">
        <v>26</v>
      </c>
      <c r="U65" s="9" t="s">
        <v>20</v>
      </c>
      <c r="V65" s="8" t="s">
        <v>19</v>
      </c>
      <c r="W65" s="8" t="s">
        <v>19</v>
      </c>
      <c r="X65" s="16" cm="1">
        <f t="array" ref="X65">SUM(K3:K46/44)</f>
        <v>45.72885951218182</v>
      </c>
    </row>
    <row r="66" spans="1:24" x14ac:dyDescent="0.25">
      <c r="T66" s="21"/>
      <c r="U66" s="9" t="s">
        <v>13</v>
      </c>
      <c r="V66" s="8" t="s">
        <v>19</v>
      </c>
      <c r="W66" s="8" t="s">
        <v>19</v>
      </c>
      <c r="X66" s="10" cm="1">
        <f t="array" ref="X66">SUM(L3:L46/44)</f>
        <v>27327.372727272726</v>
      </c>
    </row>
    <row r="67" spans="1:24" x14ac:dyDescent="0.25">
      <c r="T67" s="12"/>
    </row>
    <row r="68" spans="1:24" x14ac:dyDescent="0.25">
      <c r="A68" t="s">
        <v>10</v>
      </c>
      <c r="B68" t="s">
        <v>0</v>
      </c>
      <c r="C68" t="s">
        <v>4</v>
      </c>
      <c r="E68" t="s">
        <v>10</v>
      </c>
      <c r="F68" t="s">
        <v>0</v>
      </c>
      <c r="G68" t="s">
        <v>5</v>
      </c>
      <c r="J68" t="s">
        <v>10</v>
      </c>
      <c r="K68" t="s">
        <v>0</v>
      </c>
      <c r="L68" t="s">
        <v>6</v>
      </c>
      <c r="P68" t="s">
        <v>4</v>
      </c>
      <c r="Q68" t="s">
        <v>5</v>
      </c>
      <c r="R68" t="s">
        <v>6</v>
      </c>
    </row>
    <row r="69" spans="1:24" x14ac:dyDescent="0.25">
      <c r="A69" t="s">
        <v>7</v>
      </c>
      <c r="B69" t="s">
        <v>1</v>
      </c>
      <c r="C69" t="s">
        <v>3</v>
      </c>
      <c r="E69" t="s">
        <v>7</v>
      </c>
      <c r="F69" t="s">
        <v>1</v>
      </c>
      <c r="G69" t="s">
        <v>3</v>
      </c>
      <c r="J69" t="s">
        <v>7</v>
      </c>
      <c r="K69" t="s">
        <v>1</v>
      </c>
      <c r="L69" t="s">
        <v>3</v>
      </c>
      <c r="P69" t="s">
        <v>8</v>
      </c>
      <c r="Q69" t="s">
        <v>8</v>
      </c>
      <c r="R69" t="s">
        <v>8</v>
      </c>
    </row>
    <row r="70" spans="1:24" x14ac:dyDescent="0.25">
      <c r="A70">
        <v>1</v>
      </c>
      <c r="B70">
        <f>SUM(P70/1000000)</f>
        <v>7.5319999999999996E-3</v>
      </c>
      <c r="C70" s="3">
        <v>3</v>
      </c>
      <c r="D70" t="b">
        <f>C70&lt;C3</f>
        <v>0</v>
      </c>
      <c r="E70">
        <v>1</v>
      </c>
      <c r="F70">
        <f>SUM(Q70/1000000)</f>
        <v>7.6726000000000008E-3</v>
      </c>
      <c r="G70" s="3">
        <v>3</v>
      </c>
      <c r="H70" t="b">
        <f>G70&lt;G3</f>
        <v>0</v>
      </c>
      <c r="J70">
        <v>1</v>
      </c>
      <c r="K70">
        <f>SUM(R70/1000000)</f>
        <v>1.0467299999999999E-2</v>
      </c>
      <c r="L70" s="3">
        <v>3</v>
      </c>
      <c r="M70" t="b">
        <f>L70&lt;L3</f>
        <v>0</v>
      </c>
      <c r="P70">
        <v>7532</v>
      </c>
      <c r="Q70">
        <v>7672.6</v>
      </c>
      <c r="R70">
        <v>10467.299999999999</v>
      </c>
    </row>
    <row r="71" spans="1:24" x14ac:dyDescent="0.25">
      <c r="A71">
        <v>2</v>
      </c>
      <c r="B71">
        <f t="shared" ref="B71:B122" si="6">SUM(P71/1000000)</f>
        <v>7.7047000000000001E-3</v>
      </c>
      <c r="C71" s="3">
        <v>6.5</v>
      </c>
      <c r="D71" t="b">
        <f t="shared" ref="D71:D110" si="7">C71&lt;C4</f>
        <v>0</v>
      </c>
      <c r="E71">
        <v>2</v>
      </c>
      <c r="F71">
        <f t="shared" ref="F71:F105" si="8">SUM(Q71/1000000)</f>
        <v>7.4809999999999998E-3</v>
      </c>
      <c r="G71" s="3">
        <v>6.5</v>
      </c>
      <c r="H71" t="b">
        <f t="shared" ref="H71:H98" si="9">G71&lt;G4</f>
        <v>0</v>
      </c>
      <c r="J71">
        <v>2</v>
      </c>
      <c r="K71">
        <f t="shared" ref="K71:K122" si="10">SUM(R71/1000000)</f>
        <v>1.11961E-2</v>
      </c>
      <c r="L71" s="3">
        <v>6.5</v>
      </c>
      <c r="M71" t="b">
        <f t="shared" ref="M71:M113" si="11">L71&lt;L4</f>
        <v>0</v>
      </c>
      <c r="P71">
        <v>7704.7</v>
      </c>
      <c r="Q71">
        <v>7481</v>
      </c>
      <c r="R71">
        <v>11196.1</v>
      </c>
    </row>
    <row r="72" spans="1:24" x14ac:dyDescent="0.25">
      <c r="A72">
        <v>3</v>
      </c>
      <c r="B72">
        <f t="shared" si="6"/>
        <v>9.5063999999999999E-3</v>
      </c>
      <c r="C72" s="3">
        <v>10</v>
      </c>
      <c r="D72" t="b">
        <f t="shared" si="7"/>
        <v>0</v>
      </c>
      <c r="E72">
        <v>3</v>
      </c>
      <c r="F72">
        <f t="shared" si="8"/>
        <v>9.6799999999999994E-3</v>
      </c>
      <c r="G72" s="3">
        <v>10</v>
      </c>
      <c r="H72" t="b">
        <f t="shared" si="9"/>
        <v>0</v>
      </c>
      <c r="J72">
        <v>3</v>
      </c>
      <c r="K72">
        <f t="shared" si="10"/>
        <v>1.4528299999999999E-2</v>
      </c>
      <c r="L72" s="3">
        <v>10</v>
      </c>
      <c r="M72" t="b">
        <f t="shared" si="11"/>
        <v>0</v>
      </c>
      <c r="P72">
        <v>9506.4</v>
      </c>
      <c r="Q72">
        <v>9680</v>
      </c>
      <c r="R72">
        <v>14528.3</v>
      </c>
    </row>
    <row r="73" spans="1:24" x14ac:dyDescent="0.25">
      <c r="A73">
        <v>4</v>
      </c>
      <c r="B73">
        <f t="shared" si="6"/>
        <v>9.2107999999999999E-3</v>
      </c>
      <c r="C73" s="3">
        <v>13.1</v>
      </c>
      <c r="D73" t="b">
        <f t="shared" si="7"/>
        <v>0</v>
      </c>
      <c r="E73">
        <v>4</v>
      </c>
      <c r="F73">
        <f t="shared" si="8"/>
        <v>9.2969000000000003E-3</v>
      </c>
      <c r="G73" s="3">
        <v>13.3</v>
      </c>
      <c r="H73" t="b">
        <f t="shared" si="9"/>
        <v>0</v>
      </c>
      <c r="J73">
        <v>4</v>
      </c>
      <c r="K73">
        <f t="shared" si="10"/>
        <v>1.4328200000000001E-2</v>
      </c>
      <c r="L73" s="3">
        <v>13.1</v>
      </c>
      <c r="M73" t="b">
        <f t="shared" si="11"/>
        <v>0</v>
      </c>
      <c r="P73">
        <v>9210.7999999999993</v>
      </c>
      <c r="Q73">
        <v>9296.9</v>
      </c>
      <c r="R73">
        <v>14328.2</v>
      </c>
      <c r="T73" s="12"/>
      <c r="V73" s="13" t="s">
        <v>18</v>
      </c>
      <c r="W73" s="14"/>
      <c r="X73" s="15"/>
    </row>
    <row r="74" spans="1:24" x14ac:dyDescent="0.25">
      <c r="A74">
        <v>5</v>
      </c>
      <c r="B74">
        <f t="shared" si="6"/>
        <v>1.09491E-2</v>
      </c>
      <c r="C74" s="3">
        <v>16.899999999999999</v>
      </c>
      <c r="D74" t="b">
        <f t="shared" si="7"/>
        <v>0</v>
      </c>
      <c r="E74">
        <v>5</v>
      </c>
      <c r="F74">
        <f t="shared" si="8"/>
        <v>1.0231700000000002E-2</v>
      </c>
      <c r="G74" s="3">
        <v>16.899999999999999</v>
      </c>
      <c r="H74" t="b">
        <f t="shared" si="9"/>
        <v>0</v>
      </c>
      <c r="J74">
        <v>5</v>
      </c>
      <c r="K74">
        <f t="shared" si="10"/>
        <v>1.7419299999999999E-2</v>
      </c>
      <c r="L74" s="3">
        <v>16.899999999999999</v>
      </c>
      <c r="M74" t="b">
        <f t="shared" si="11"/>
        <v>0</v>
      </c>
      <c r="P74">
        <v>10949.1</v>
      </c>
      <c r="Q74">
        <v>10231.700000000001</v>
      </c>
      <c r="R74">
        <v>17419.3</v>
      </c>
      <c r="T74" s="12"/>
      <c r="U74" s="5" t="s">
        <v>21</v>
      </c>
      <c r="V74" s="5" t="s">
        <v>15</v>
      </c>
      <c r="W74" s="5" t="s">
        <v>16</v>
      </c>
      <c r="X74" s="5" t="s">
        <v>17</v>
      </c>
    </row>
    <row r="75" spans="1:24" x14ac:dyDescent="0.25">
      <c r="A75">
        <v>6</v>
      </c>
      <c r="B75">
        <f t="shared" si="6"/>
        <v>1.3148999999999999E-2</v>
      </c>
      <c r="C75" s="3">
        <v>20.399999999999999</v>
      </c>
      <c r="D75" t="b">
        <f t="shared" si="7"/>
        <v>0</v>
      </c>
      <c r="E75">
        <v>6</v>
      </c>
      <c r="F75">
        <f t="shared" si="8"/>
        <v>1.41149E-2</v>
      </c>
      <c r="G75" s="3">
        <v>27.4</v>
      </c>
      <c r="H75" t="b">
        <f t="shared" si="9"/>
        <v>0</v>
      </c>
      <c r="J75">
        <v>6</v>
      </c>
      <c r="K75">
        <f t="shared" si="10"/>
        <v>1.92464E-2</v>
      </c>
      <c r="L75" s="3">
        <v>20.399999999999999</v>
      </c>
      <c r="M75" t="b">
        <f t="shared" si="11"/>
        <v>0</v>
      </c>
      <c r="P75">
        <v>13149</v>
      </c>
      <c r="Q75">
        <v>14114.9</v>
      </c>
      <c r="R75">
        <v>19246.400000000001</v>
      </c>
      <c r="T75" s="20" t="s">
        <v>25</v>
      </c>
      <c r="U75" s="6" t="s">
        <v>12</v>
      </c>
      <c r="V75" s="16" cm="1">
        <f t="array" ref="V75">SUM(B70:B98/29)</f>
        <v>1.2722682036896551</v>
      </c>
      <c r="W75" s="16" cm="1">
        <f t="array" ref="W75">SUM(F70:F98/29)</f>
        <v>150.67603405724137</v>
      </c>
      <c r="X75" s="16" cm="1">
        <f t="array" ref="X75">SUM(K70:K98/29)</f>
        <v>0.77338767296551736</v>
      </c>
    </row>
    <row r="76" spans="1:24" x14ac:dyDescent="0.25">
      <c r="A76">
        <v>7</v>
      </c>
      <c r="B76">
        <f t="shared" si="6"/>
        <v>1.46511E-2</v>
      </c>
      <c r="C76" s="3">
        <v>24.9</v>
      </c>
      <c r="D76" t="b">
        <f t="shared" si="7"/>
        <v>0</v>
      </c>
      <c r="E76">
        <v>7</v>
      </c>
      <c r="F76">
        <f t="shared" si="8"/>
        <v>1.8005799999999999E-2</v>
      </c>
      <c r="G76" s="3">
        <v>36.299999999999997</v>
      </c>
      <c r="H76" t="b">
        <f t="shared" si="9"/>
        <v>0</v>
      </c>
      <c r="J76">
        <v>7</v>
      </c>
      <c r="K76">
        <f t="shared" si="10"/>
        <v>2.3702299999999999E-2</v>
      </c>
      <c r="L76" s="3">
        <v>24.9</v>
      </c>
      <c r="M76" t="b">
        <f t="shared" si="11"/>
        <v>0</v>
      </c>
      <c r="P76">
        <v>14651.1</v>
      </c>
      <c r="Q76">
        <v>18005.8</v>
      </c>
      <c r="R76">
        <v>23702.3</v>
      </c>
      <c r="T76" s="21"/>
      <c r="U76" s="7" t="s">
        <v>13</v>
      </c>
      <c r="V76" s="10" cm="1">
        <f t="array" ref="V76">SUM(C70:C98/29)</f>
        <v>2712.279310344828</v>
      </c>
      <c r="W76" s="10" cm="1">
        <f t="array" ref="W76">SUM(G70:G98/29)</f>
        <v>361205.44137931033</v>
      </c>
      <c r="X76" s="10" cm="1">
        <f t="array" ref="X76">SUM(L70:L98/29)</f>
        <v>1042.8896551724138</v>
      </c>
    </row>
    <row r="77" spans="1:24" x14ac:dyDescent="0.25">
      <c r="A77">
        <v>8</v>
      </c>
      <c r="B77">
        <f t="shared" si="6"/>
        <v>1.6737599999999998E-2</v>
      </c>
      <c r="C77" s="3">
        <v>30.6</v>
      </c>
      <c r="D77" t="b">
        <f t="shared" si="7"/>
        <v>0</v>
      </c>
      <c r="E77">
        <v>8</v>
      </c>
      <c r="F77">
        <f t="shared" si="8"/>
        <v>2.1548999999999999E-2</v>
      </c>
      <c r="G77" s="3">
        <v>45.8</v>
      </c>
      <c r="H77" t="b">
        <f t="shared" si="9"/>
        <v>0</v>
      </c>
      <c r="J77">
        <v>8</v>
      </c>
      <c r="K77">
        <f t="shared" si="10"/>
        <v>2.67259E-2</v>
      </c>
      <c r="L77" s="3">
        <v>30.6</v>
      </c>
      <c r="M77" t="b">
        <f t="shared" si="11"/>
        <v>0</v>
      </c>
      <c r="P77">
        <v>16737.599999999999</v>
      </c>
      <c r="Q77">
        <v>21549</v>
      </c>
      <c r="R77">
        <v>26725.9</v>
      </c>
      <c r="T77" s="20" t="s">
        <v>27</v>
      </c>
      <c r="U77" s="6" t="s">
        <v>12</v>
      </c>
      <c r="V77" s="16" cm="1">
        <f t="array" ref="V77">SUM(B70:B105/36)</f>
        <v>13.586435497416666</v>
      </c>
      <c r="W77" s="16" cm="1">
        <f t="array" ref="W77">SUM(F70:F105/36)</f>
        <v>9825.371445212777</v>
      </c>
      <c r="X77" s="16" cm="1">
        <f t="array" ref="X77">SUM(K70:K105/36)</f>
        <v>6.3486946254444447</v>
      </c>
    </row>
    <row r="78" spans="1:24" x14ac:dyDescent="0.25">
      <c r="A78">
        <v>9</v>
      </c>
      <c r="B78">
        <f t="shared" si="6"/>
        <v>1.9279900000000003E-2</v>
      </c>
      <c r="C78" s="3">
        <v>35.5</v>
      </c>
      <c r="D78" t="b">
        <f t="shared" si="7"/>
        <v>0</v>
      </c>
      <c r="E78">
        <v>9</v>
      </c>
      <c r="F78">
        <f t="shared" si="8"/>
        <v>3.0854700000000002E-2</v>
      </c>
      <c r="G78" s="3">
        <v>71.3</v>
      </c>
      <c r="H78" t="b">
        <f t="shared" si="9"/>
        <v>0</v>
      </c>
      <c r="J78">
        <v>9</v>
      </c>
      <c r="K78">
        <f t="shared" si="10"/>
        <v>3.1871900000000002E-2</v>
      </c>
      <c r="L78" s="3">
        <v>34.5</v>
      </c>
      <c r="M78" t="b">
        <f t="shared" si="11"/>
        <v>0</v>
      </c>
      <c r="P78">
        <v>19279.900000000001</v>
      </c>
      <c r="Q78">
        <v>30854.7</v>
      </c>
      <c r="R78">
        <v>31871.9</v>
      </c>
      <c r="T78" s="21"/>
      <c r="U78" s="7" t="s">
        <v>13</v>
      </c>
      <c r="V78" s="10" cm="1">
        <f t="array" ref="V78">SUM(C70:C105/36)</f>
        <v>26748.877777777772</v>
      </c>
      <c r="W78" s="10" cm="1">
        <f t="array" ref="W78">SUM(G70:G105/36)</f>
        <v>29231622.855555557</v>
      </c>
      <c r="X78" s="10" cm="1">
        <f t="array" ref="X78">SUM(L70:L105/36)</f>
        <v>7615.1111111111104</v>
      </c>
    </row>
    <row r="79" spans="1:24" ht="15" customHeight="1" x14ac:dyDescent="0.25">
      <c r="A79">
        <v>10</v>
      </c>
      <c r="B79">
        <f t="shared" si="6"/>
        <v>2.34392E-2</v>
      </c>
      <c r="C79" s="3">
        <v>44.9</v>
      </c>
      <c r="D79" t="b">
        <f t="shared" si="7"/>
        <v>0</v>
      </c>
      <c r="E79">
        <v>10</v>
      </c>
      <c r="F79">
        <f t="shared" si="8"/>
        <v>4.21775E-2</v>
      </c>
      <c r="G79" s="3">
        <v>105</v>
      </c>
      <c r="H79" t="b">
        <f t="shared" si="9"/>
        <v>0</v>
      </c>
      <c r="J79">
        <v>10</v>
      </c>
      <c r="K79">
        <f t="shared" si="10"/>
        <v>3.5788899999999998E-2</v>
      </c>
      <c r="L79" s="3">
        <v>43.6</v>
      </c>
      <c r="M79" t="b">
        <f t="shared" si="11"/>
        <v>0</v>
      </c>
      <c r="P79">
        <v>23439.200000000001</v>
      </c>
      <c r="Q79">
        <v>42177.5</v>
      </c>
      <c r="R79">
        <v>35788.9</v>
      </c>
      <c r="T79" s="20" t="s">
        <v>22</v>
      </c>
      <c r="U79" s="9" t="s">
        <v>20</v>
      </c>
      <c r="V79" s="16" cm="1">
        <f t="array" ref="V79">SUM(B70:B110/41)</f>
        <v>58.914303656268288</v>
      </c>
      <c r="W79" s="16" t="s">
        <v>19</v>
      </c>
      <c r="X79" s="16" cm="1">
        <f t="array" ref="X79">SUM(K70:K110/41)</f>
        <v>23.101491671121948</v>
      </c>
    </row>
    <row r="80" spans="1:24" x14ac:dyDescent="0.25">
      <c r="A80">
        <v>11</v>
      </c>
      <c r="B80">
        <f t="shared" si="6"/>
        <v>2.1360400000000002E-2</v>
      </c>
      <c r="C80" s="3">
        <v>41.7</v>
      </c>
      <c r="D80" t="b">
        <f t="shared" si="7"/>
        <v>0</v>
      </c>
      <c r="E80">
        <v>11</v>
      </c>
      <c r="F80">
        <f t="shared" si="8"/>
        <v>3.8712999999999997E-2</v>
      </c>
      <c r="G80" s="3">
        <v>92.8</v>
      </c>
      <c r="H80" t="b">
        <f t="shared" si="9"/>
        <v>0</v>
      </c>
      <c r="J80">
        <v>11</v>
      </c>
      <c r="K80">
        <f t="shared" si="10"/>
        <v>3.4683600000000002E-2</v>
      </c>
      <c r="L80" s="3">
        <v>41.7</v>
      </c>
      <c r="M80" t="b">
        <f t="shared" si="11"/>
        <v>0</v>
      </c>
      <c r="P80">
        <v>21360.400000000001</v>
      </c>
      <c r="Q80">
        <v>38713</v>
      </c>
      <c r="R80">
        <v>34683.599999999999</v>
      </c>
      <c r="T80" s="21"/>
      <c r="U80" s="9" t="s">
        <v>13</v>
      </c>
      <c r="V80" s="10" cm="1">
        <f t="array" ref="V80">SUM(C70:C110/41)</f>
        <v>118141.7268292683</v>
      </c>
      <c r="W80" s="8" t="s">
        <v>19</v>
      </c>
      <c r="X80" s="10" cm="1">
        <f t="array" ref="X80">SUM(L70:L110/41)</f>
        <v>29252.743902439022</v>
      </c>
    </row>
    <row r="81" spans="1:24" ht="15" customHeight="1" x14ac:dyDescent="0.25">
      <c r="A81">
        <v>12</v>
      </c>
      <c r="B81">
        <f t="shared" si="6"/>
        <v>3.55018E-2</v>
      </c>
      <c r="C81" s="3">
        <v>75.5</v>
      </c>
      <c r="D81" t="b">
        <f t="shared" si="7"/>
        <v>0</v>
      </c>
      <c r="E81">
        <v>12</v>
      </c>
      <c r="F81">
        <f t="shared" si="8"/>
        <v>0.12159083</v>
      </c>
      <c r="G81" s="3">
        <v>314.8</v>
      </c>
      <c r="H81" t="b">
        <f t="shared" si="9"/>
        <v>0</v>
      </c>
      <c r="J81">
        <v>12</v>
      </c>
      <c r="K81">
        <f t="shared" si="10"/>
        <v>4.99975E-2</v>
      </c>
      <c r="L81" s="3">
        <v>65.099999999999994</v>
      </c>
      <c r="M81" t="b">
        <f t="shared" si="11"/>
        <v>0</v>
      </c>
      <c r="P81">
        <v>35501.800000000003</v>
      </c>
      <c r="Q81">
        <v>121590.83</v>
      </c>
      <c r="R81">
        <v>49997.5</v>
      </c>
      <c r="T81" s="20" t="s">
        <v>26</v>
      </c>
      <c r="U81" s="9" t="s">
        <v>20</v>
      </c>
      <c r="V81" s="16" cm="1">
        <f t="array" ref="V81">SUM(B70:B113/44)</f>
        <v>158.51118795243181</v>
      </c>
      <c r="W81" s="16" t="s">
        <v>19</v>
      </c>
      <c r="X81" s="16" cm="1">
        <f t="array" ref="X81">SUM(K70:K113/44)</f>
        <v>66.034533148090915</v>
      </c>
    </row>
    <row r="82" spans="1:24" x14ac:dyDescent="0.25">
      <c r="A82">
        <v>13</v>
      </c>
      <c r="B82">
        <f t="shared" si="6"/>
        <v>3.83475E-2</v>
      </c>
      <c r="C82" s="3">
        <v>84.9</v>
      </c>
      <c r="D82" t="b">
        <f t="shared" si="7"/>
        <v>0</v>
      </c>
      <c r="E82">
        <v>13</v>
      </c>
      <c r="F82">
        <f t="shared" si="8"/>
        <v>0.12146771000000001</v>
      </c>
      <c r="G82" s="3">
        <v>318.2</v>
      </c>
      <c r="H82" t="b">
        <f t="shared" si="9"/>
        <v>0</v>
      </c>
      <c r="J82">
        <v>13</v>
      </c>
      <c r="K82">
        <f t="shared" si="10"/>
        <v>5.2800300000000001E-2</v>
      </c>
      <c r="L82" s="3">
        <v>70.099999999999994</v>
      </c>
      <c r="M82" t="b">
        <f t="shared" si="11"/>
        <v>0</v>
      </c>
      <c r="P82">
        <v>38347.5</v>
      </c>
      <c r="Q82">
        <v>121467.71</v>
      </c>
      <c r="R82">
        <v>52800.3</v>
      </c>
      <c r="T82" s="21"/>
      <c r="U82" s="9" t="s">
        <v>13</v>
      </c>
      <c r="V82" s="10" cm="1">
        <f t="array" ref="V82">SUM(C70:C113/44)</f>
        <v>352115.9</v>
      </c>
      <c r="W82" s="8" t="s">
        <v>19</v>
      </c>
      <c r="X82" s="10" cm="1">
        <f t="array" ref="X82">SUM(L70:L113/44)</f>
        <v>85270.909090909088</v>
      </c>
    </row>
    <row r="83" spans="1:24" ht="15" customHeight="1" x14ac:dyDescent="0.25">
      <c r="A83">
        <v>14</v>
      </c>
      <c r="B83">
        <f t="shared" si="6"/>
        <v>8.0325804999999986E-2</v>
      </c>
      <c r="C83" s="3">
        <v>188.5</v>
      </c>
      <c r="D83" t="b">
        <f t="shared" si="7"/>
        <v>0</v>
      </c>
      <c r="E83">
        <v>14</v>
      </c>
      <c r="F83">
        <f t="shared" si="8"/>
        <v>0.34202100000000002</v>
      </c>
      <c r="G83" s="3">
        <v>919.6</v>
      </c>
      <c r="H83" t="b">
        <f t="shared" si="9"/>
        <v>0</v>
      </c>
      <c r="J83">
        <v>14</v>
      </c>
      <c r="K83">
        <f t="shared" si="10"/>
        <v>0.11566035000000001</v>
      </c>
      <c r="L83" s="3">
        <v>160.69999999999999</v>
      </c>
      <c r="M83" t="b">
        <f t="shared" si="11"/>
        <v>0</v>
      </c>
      <c r="P83">
        <v>80325.804999999993</v>
      </c>
      <c r="Q83">
        <v>342021</v>
      </c>
      <c r="R83">
        <v>115660.35</v>
      </c>
      <c r="T83" s="20" t="s">
        <v>23</v>
      </c>
      <c r="U83" s="9" t="s">
        <v>20</v>
      </c>
      <c r="V83" s="16" cm="1">
        <f t="array" ref="V83">SUM(B70:B122/53)</f>
        <v>4941.9434409416417</v>
      </c>
      <c r="W83" s="16" t="s">
        <v>19</v>
      </c>
      <c r="X83" s="16" cm="1">
        <f t="array" ref="X83">SUM(K70:K122/53)</f>
        <v>1248.2278529908679</v>
      </c>
    </row>
    <row r="84" spans="1:24" x14ac:dyDescent="0.25">
      <c r="A84">
        <v>15</v>
      </c>
      <c r="B84">
        <f t="shared" si="6"/>
        <v>8.6702016000000007E-2</v>
      </c>
      <c r="C84" s="3">
        <v>204.9</v>
      </c>
      <c r="D84" t="b">
        <f t="shared" si="7"/>
        <v>0</v>
      </c>
      <c r="E84">
        <v>15</v>
      </c>
      <c r="F84">
        <f t="shared" si="8"/>
        <v>0.49142178000000003</v>
      </c>
      <c r="G84" s="3">
        <v>1322.8</v>
      </c>
      <c r="H84" t="b">
        <f t="shared" si="9"/>
        <v>0</v>
      </c>
      <c r="J84">
        <v>15</v>
      </c>
      <c r="K84">
        <f t="shared" si="10"/>
        <v>0.11904333</v>
      </c>
      <c r="L84" s="3">
        <v>165.4</v>
      </c>
      <c r="M84" t="b">
        <f t="shared" si="11"/>
        <v>0</v>
      </c>
      <c r="P84">
        <v>86702.016000000003</v>
      </c>
      <c r="Q84">
        <v>491421.78</v>
      </c>
      <c r="R84">
        <v>119043.33</v>
      </c>
      <c r="T84" s="21"/>
      <c r="U84" s="9" t="s">
        <v>13</v>
      </c>
      <c r="V84" s="10" cm="1">
        <f t="array" ref="V84">SUM(C70:C122/53)</f>
        <v>12704646.049056605</v>
      </c>
      <c r="W84" s="8" t="s">
        <v>19</v>
      </c>
      <c r="X84" s="10" cm="1">
        <f t="array" ref="X84">SUM(L70:L122/53)</f>
        <v>1981918.7037735849</v>
      </c>
    </row>
    <row r="85" spans="1:24" x14ac:dyDescent="0.25">
      <c r="A85">
        <v>16</v>
      </c>
      <c r="B85">
        <f t="shared" si="6"/>
        <v>8.4418869999999993E-2</v>
      </c>
      <c r="C85" s="3">
        <v>195.9</v>
      </c>
      <c r="D85" t="b">
        <f t="shared" si="7"/>
        <v>0</v>
      </c>
      <c r="E85">
        <v>16</v>
      </c>
      <c r="F85">
        <f t="shared" si="8"/>
        <v>0.7265163</v>
      </c>
      <c r="G85" s="3">
        <v>1954.8</v>
      </c>
      <c r="H85" t="b">
        <f t="shared" si="9"/>
        <v>0</v>
      </c>
      <c r="J85">
        <v>16</v>
      </c>
      <c r="K85">
        <f t="shared" si="10"/>
        <v>0.11305727</v>
      </c>
      <c r="L85" s="3">
        <v>155.19999999999999</v>
      </c>
      <c r="M85" t="b">
        <f t="shared" si="11"/>
        <v>0</v>
      </c>
      <c r="P85">
        <v>84418.87</v>
      </c>
      <c r="Q85">
        <v>726516.3</v>
      </c>
      <c r="R85">
        <v>113057.27</v>
      </c>
    </row>
    <row r="86" spans="1:24" x14ac:dyDescent="0.25">
      <c r="A86">
        <v>17</v>
      </c>
      <c r="B86">
        <f t="shared" si="6"/>
        <v>8.5595335999999994E-2</v>
      </c>
      <c r="C86" s="3">
        <v>194.9</v>
      </c>
      <c r="D86" t="b">
        <f t="shared" si="7"/>
        <v>0</v>
      </c>
      <c r="E86">
        <v>17</v>
      </c>
      <c r="F86">
        <f t="shared" si="8"/>
        <v>1.02103944</v>
      </c>
      <c r="G86" s="3">
        <v>2682.3</v>
      </c>
      <c r="H86" t="b">
        <f t="shared" si="9"/>
        <v>0</v>
      </c>
      <c r="J86">
        <v>17</v>
      </c>
      <c r="K86">
        <f t="shared" si="10"/>
        <v>0.11259701600000001</v>
      </c>
      <c r="L86" s="3">
        <v>151.69999999999999</v>
      </c>
      <c r="M86" t="b">
        <f t="shared" si="11"/>
        <v>0</v>
      </c>
      <c r="P86">
        <v>85595.335999999996</v>
      </c>
      <c r="Q86">
        <v>1021039.44</v>
      </c>
      <c r="R86">
        <v>112597.016</v>
      </c>
    </row>
    <row r="87" spans="1:24" x14ac:dyDescent="0.25">
      <c r="A87">
        <v>18</v>
      </c>
      <c r="B87">
        <f t="shared" si="6"/>
        <v>6.7623199999999994E-2</v>
      </c>
      <c r="C87" s="3">
        <v>152.69999999999999</v>
      </c>
      <c r="D87" t="b">
        <f t="shared" si="7"/>
        <v>0</v>
      </c>
      <c r="E87">
        <v>18</v>
      </c>
      <c r="F87">
        <f t="shared" si="8"/>
        <v>1.225004</v>
      </c>
      <c r="G87" s="3">
        <v>3240.3</v>
      </c>
      <c r="H87" t="b">
        <f t="shared" si="9"/>
        <v>0</v>
      </c>
      <c r="J87">
        <v>18</v>
      </c>
      <c r="K87">
        <f t="shared" si="10"/>
        <v>0.10865299</v>
      </c>
      <c r="L87" s="3">
        <v>144.4</v>
      </c>
      <c r="M87" t="b">
        <f t="shared" si="11"/>
        <v>0</v>
      </c>
      <c r="P87">
        <v>67623.199999999997</v>
      </c>
      <c r="Q87">
        <v>1225004</v>
      </c>
      <c r="R87">
        <v>108652.99</v>
      </c>
    </row>
    <row r="88" spans="1:24" x14ac:dyDescent="0.25">
      <c r="A88">
        <v>19</v>
      </c>
      <c r="B88">
        <f t="shared" si="6"/>
        <v>0.29621234000000002</v>
      </c>
      <c r="C88" s="3">
        <v>707</v>
      </c>
      <c r="D88" t="b">
        <f t="shared" si="7"/>
        <v>0</v>
      </c>
      <c r="E88">
        <v>19</v>
      </c>
      <c r="F88">
        <f t="shared" si="8"/>
        <v>4.0190574999999997</v>
      </c>
      <c r="G88" s="3">
        <v>10188.4</v>
      </c>
      <c r="H88" t="b">
        <f t="shared" si="9"/>
        <v>0</v>
      </c>
      <c r="J88">
        <v>19</v>
      </c>
      <c r="K88">
        <f t="shared" si="10"/>
        <v>0.32893740000000005</v>
      </c>
      <c r="L88" s="3">
        <v>460.6</v>
      </c>
      <c r="M88" t="b">
        <f t="shared" si="11"/>
        <v>0</v>
      </c>
      <c r="P88">
        <v>296212.34000000003</v>
      </c>
      <c r="Q88">
        <v>4019057.5</v>
      </c>
      <c r="R88">
        <v>328937.40000000002</v>
      </c>
    </row>
    <row r="89" spans="1:24" x14ac:dyDescent="0.25">
      <c r="A89">
        <v>20</v>
      </c>
      <c r="B89">
        <f t="shared" si="6"/>
        <v>0.38112028000000003</v>
      </c>
      <c r="C89" s="3">
        <v>893.4</v>
      </c>
      <c r="D89" t="b">
        <f t="shared" si="7"/>
        <v>0</v>
      </c>
      <c r="E89">
        <v>20</v>
      </c>
      <c r="F89">
        <f t="shared" si="8"/>
        <v>9.0175879999999999</v>
      </c>
      <c r="G89" s="3">
        <v>19595.8</v>
      </c>
      <c r="H89" t="b">
        <f t="shared" si="9"/>
        <v>0</v>
      </c>
      <c r="J89">
        <v>20</v>
      </c>
      <c r="K89">
        <f t="shared" si="10"/>
        <v>0.38747590000000004</v>
      </c>
      <c r="L89" s="3">
        <v>556.5</v>
      </c>
      <c r="M89" t="b">
        <f t="shared" si="11"/>
        <v>0</v>
      </c>
      <c r="P89">
        <v>381120.28</v>
      </c>
      <c r="Q89">
        <v>9017588</v>
      </c>
      <c r="R89">
        <v>387475.9</v>
      </c>
    </row>
    <row r="90" spans="1:24" x14ac:dyDescent="0.25">
      <c r="A90">
        <v>21</v>
      </c>
      <c r="B90">
        <f t="shared" si="6"/>
        <v>0.7231520600000001</v>
      </c>
      <c r="C90" s="3">
        <v>1691.5</v>
      </c>
      <c r="D90" t="b">
        <f t="shared" si="7"/>
        <v>0</v>
      </c>
      <c r="E90">
        <v>21</v>
      </c>
      <c r="F90">
        <f t="shared" si="8"/>
        <v>17.371379999999998</v>
      </c>
      <c r="G90" s="3">
        <v>38408</v>
      </c>
      <c r="H90" t="b">
        <f t="shared" si="9"/>
        <v>0</v>
      </c>
      <c r="J90">
        <v>21</v>
      </c>
      <c r="K90">
        <f t="shared" si="10"/>
        <v>0.51245315999999996</v>
      </c>
      <c r="L90" s="3">
        <v>722.9</v>
      </c>
      <c r="M90" t="b">
        <f t="shared" si="11"/>
        <v>0</v>
      </c>
      <c r="P90">
        <v>723152.06</v>
      </c>
      <c r="Q90" s="2">
        <v>17371380</v>
      </c>
      <c r="R90">
        <v>512453.16</v>
      </c>
    </row>
    <row r="91" spans="1:24" x14ac:dyDescent="0.25">
      <c r="A91">
        <v>22</v>
      </c>
      <c r="B91">
        <f t="shared" si="6"/>
        <v>1.5573788</v>
      </c>
      <c r="C91" s="3">
        <v>3674.2</v>
      </c>
      <c r="D91" t="b">
        <f t="shared" si="7"/>
        <v>0</v>
      </c>
      <c r="E91">
        <v>22</v>
      </c>
      <c r="F91">
        <f t="shared" si="8"/>
        <v>46.455424000000001</v>
      </c>
      <c r="G91" s="3">
        <v>98689.7</v>
      </c>
      <c r="H91" t="b">
        <f t="shared" si="9"/>
        <v>0</v>
      </c>
      <c r="J91">
        <v>22</v>
      </c>
      <c r="K91">
        <f t="shared" si="10"/>
        <v>1.5103538000000001</v>
      </c>
      <c r="L91" s="3">
        <v>2149</v>
      </c>
      <c r="M91" t="b">
        <f t="shared" si="11"/>
        <v>0</v>
      </c>
      <c r="P91">
        <v>1557378.8</v>
      </c>
      <c r="Q91" s="2">
        <v>46455424</v>
      </c>
      <c r="R91">
        <v>1510353.8</v>
      </c>
    </row>
    <row r="92" spans="1:24" x14ac:dyDescent="0.25">
      <c r="A92">
        <v>23</v>
      </c>
      <c r="B92">
        <f t="shared" si="6"/>
        <v>1.251652</v>
      </c>
      <c r="C92" s="3">
        <v>2876.4</v>
      </c>
      <c r="D92" t="b">
        <f t="shared" si="7"/>
        <v>0</v>
      </c>
      <c r="E92">
        <v>23</v>
      </c>
      <c r="F92">
        <f t="shared" si="8"/>
        <v>61.819844000000003</v>
      </c>
      <c r="G92" s="3">
        <v>132613.4</v>
      </c>
      <c r="H92" t="b">
        <f t="shared" si="9"/>
        <v>0</v>
      </c>
      <c r="J92">
        <v>23</v>
      </c>
      <c r="K92">
        <f t="shared" si="10"/>
        <v>1.287687</v>
      </c>
      <c r="L92" s="3">
        <v>1823.5</v>
      </c>
      <c r="M92" t="b">
        <f t="shared" si="11"/>
        <v>0</v>
      </c>
      <c r="P92">
        <v>1251652</v>
      </c>
      <c r="Q92" s="2">
        <v>61819844</v>
      </c>
      <c r="R92">
        <v>1287687</v>
      </c>
    </row>
    <row r="93" spans="1:24" x14ac:dyDescent="0.25">
      <c r="A93">
        <v>24</v>
      </c>
      <c r="B93">
        <f t="shared" si="6"/>
        <v>1.1421555000000001</v>
      </c>
      <c r="C93" s="3">
        <v>2644.4</v>
      </c>
      <c r="D93" t="b">
        <f t="shared" si="7"/>
        <v>0</v>
      </c>
      <c r="E93">
        <v>24</v>
      </c>
      <c r="F93">
        <f t="shared" si="8"/>
        <v>83.213903999999999</v>
      </c>
      <c r="G93" s="3">
        <v>187347.3</v>
      </c>
      <c r="H93" t="b">
        <f t="shared" si="9"/>
        <v>0</v>
      </c>
      <c r="J93">
        <v>24</v>
      </c>
      <c r="K93">
        <f t="shared" si="10"/>
        <v>1.1063166</v>
      </c>
      <c r="L93" s="3">
        <v>1584.7</v>
      </c>
      <c r="M93" t="b">
        <f t="shared" si="11"/>
        <v>0</v>
      </c>
      <c r="P93">
        <v>1142155.5</v>
      </c>
      <c r="Q93" s="2">
        <v>83213904</v>
      </c>
      <c r="R93">
        <v>1106316.6000000001</v>
      </c>
    </row>
    <row r="94" spans="1:24" x14ac:dyDescent="0.25">
      <c r="A94">
        <v>25</v>
      </c>
      <c r="B94">
        <f t="shared" si="6"/>
        <v>1.6510832</v>
      </c>
      <c r="C94" s="3">
        <v>3828.8</v>
      </c>
      <c r="D94" t="b">
        <f t="shared" si="7"/>
        <v>0</v>
      </c>
      <c r="E94">
        <v>25</v>
      </c>
      <c r="F94">
        <f t="shared" si="8"/>
        <v>161.32878400000001</v>
      </c>
      <c r="G94" s="3">
        <v>355203.3</v>
      </c>
      <c r="H94" t="b">
        <f t="shared" si="9"/>
        <v>0</v>
      </c>
      <c r="J94">
        <v>25</v>
      </c>
      <c r="K94">
        <f t="shared" si="10"/>
        <v>1.1386065000000001</v>
      </c>
      <c r="L94" s="3">
        <v>1647.6</v>
      </c>
      <c r="M94" t="b">
        <f t="shared" si="11"/>
        <v>0</v>
      </c>
      <c r="P94">
        <v>1651083.2</v>
      </c>
      <c r="Q94" s="2">
        <v>161328784</v>
      </c>
      <c r="R94">
        <v>1138606.5</v>
      </c>
    </row>
    <row r="95" spans="1:24" x14ac:dyDescent="0.25">
      <c r="A95">
        <v>26</v>
      </c>
      <c r="B95">
        <f t="shared" si="6"/>
        <v>4.2930004999999998</v>
      </c>
      <c r="C95" s="3">
        <v>9579.7999999999993</v>
      </c>
      <c r="D95" t="b">
        <f t="shared" si="7"/>
        <v>0</v>
      </c>
      <c r="E95">
        <v>26</v>
      </c>
      <c r="F95">
        <f t="shared" si="8"/>
        <v>338.88476800000001</v>
      </c>
      <c r="G95" s="3">
        <v>804397.8</v>
      </c>
      <c r="H95" t="b">
        <f t="shared" si="9"/>
        <v>0</v>
      </c>
      <c r="J95">
        <v>26</v>
      </c>
      <c r="K95">
        <f t="shared" si="10"/>
        <v>2.5001579999999999</v>
      </c>
      <c r="L95" s="3">
        <v>3454.6</v>
      </c>
      <c r="M95" t="b">
        <f t="shared" si="11"/>
        <v>0</v>
      </c>
      <c r="P95">
        <v>4293000.5</v>
      </c>
      <c r="Q95" s="2">
        <v>338884768</v>
      </c>
      <c r="R95">
        <v>2500158</v>
      </c>
    </row>
    <row r="96" spans="1:24" x14ac:dyDescent="0.25">
      <c r="A96">
        <v>27</v>
      </c>
      <c r="B96">
        <f t="shared" si="6"/>
        <v>4.3101504999999998</v>
      </c>
      <c r="C96" s="3">
        <v>9527.6</v>
      </c>
      <c r="D96" t="b">
        <f t="shared" si="7"/>
        <v>0</v>
      </c>
      <c r="E96">
        <v>27</v>
      </c>
      <c r="F96">
        <f t="shared" si="8"/>
        <v>555.00063999999998</v>
      </c>
      <c r="G96" s="3">
        <v>1311353.2</v>
      </c>
      <c r="H96" t="b">
        <f t="shared" si="9"/>
        <v>0</v>
      </c>
      <c r="J96">
        <v>27</v>
      </c>
      <c r="K96">
        <f t="shared" si="10"/>
        <v>2.5612330000000001</v>
      </c>
      <c r="L96" s="3">
        <v>3500.5</v>
      </c>
      <c r="M96" t="b">
        <f t="shared" si="11"/>
        <v>0</v>
      </c>
      <c r="P96">
        <v>4310150.5</v>
      </c>
      <c r="Q96" s="2">
        <v>555000640</v>
      </c>
      <c r="R96">
        <v>2561233</v>
      </c>
    </row>
    <row r="97" spans="1:21" x14ac:dyDescent="0.25">
      <c r="A97">
        <v>28</v>
      </c>
      <c r="B97">
        <f t="shared" si="6"/>
        <v>13.674753000000001</v>
      </c>
      <c r="C97" s="3">
        <v>27339.599999999999</v>
      </c>
      <c r="D97" t="b">
        <f t="shared" si="7"/>
        <v>0</v>
      </c>
      <c r="E97">
        <v>28</v>
      </c>
      <c r="F97">
        <f>SUM(Q97/1000000)</f>
        <v>1221.9074599999999</v>
      </c>
      <c r="G97" s="3">
        <v>2983208.8</v>
      </c>
      <c r="H97" t="b">
        <f t="shared" si="9"/>
        <v>0</v>
      </c>
      <c r="J97">
        <v>28</v>
      </c>
      <c r="K97">
        <f t="shared" si="10"/>
        <v>7.6798359999999999</v>
      </c>
      <c r="L97" s="3">
        <v>9667.9</v>
      </c>
      <c r="M97" t="b">
        <f t="shared" si="11"/>
        <v>0</v>
      </c>
      <c r="P97" s="2">
        <v>13674753</v>
      </c>
      <c r="Q97" s="23">
        <v>1221907460</v>
      </c>
      <c r="R97">
        <v>7679836</v>
      </c>
    </row>
    <row r="98" spans="1:21" x14ac:dyDescent="0.25">
      <c r="A98">
        <v>29</v>
      </c>
      <c r="B98">
        <f t="shared" si="6"/>
        <v>6.983085</v>
      </c>
      <c r="C98" s="3">
        <v>14548.6</v>
      </c>
      <c r="D98" t="b">
        <f t="shared" si="7"/>
        <v>0</v>
      </c>
      <c r="E98">
        <v>29</v>
      </c>
      <c r="F98">
        <f t="shared" si="8"/>
        <v>1866.3272999999999</v>
      </c>
      <c r="G98" s="3">
        <v>4522771</v>
      </c>
      <c r="H98" t="b">
        <f t="shared" si="9"/>
        <v>0</v>
      </c>
      <c r="J98">
        <v>29</v>
      </c>
      <c r="K98">
        <f t="shared" si="10"/>
        <v>2.5034182</v>
      </c>
      <c r="L98" s="3">
        <v>3518.2</v>
      </c>
      <c r="M98" t="b">
        <f t="shared" si="11"/>
        <v>0</v>
      </c>
      <c r="P98">
        <v>6983085</v>
      </c>
      <c r="Q98" s="2">
        <v>1866327300</v>
      </c>
      <c r="R98">
        <v>2503418.2000000002</v>
      </c>
      <c r="U98" s="22"/>
    </row>
    <row r="99" spans="1:21" x14ac:dyDescent="0.25">
      <c r="A99">
        <v>30</v>
      </c>
      <c r="B99">
        <f t="shared" si="6"/>
        <v>32.58126</v>
      </c>
      <c r="C99" s="3">
        <v>62176.5</v>
      </c>
      <c r="D99" t="b">
        <f t="shared" si="7"/>
        <v>0</v>
      </c>
      <c r="E99">
        <v>30</v>
      </c>
      <c r="F99">
        <f t="shared" si="8"/>
        <v>3497.8831399999999</v>
      </c>
      <c r="G99" s="3">
        <v>10964327</v>
      </c>
      <c r="J99">
        <v>30</v>
      </c>
      <c r="K99">
        <f t="shared" si="10"/>
        <v>16.796126000000001</v>
      </c>
      <c r="L99" s="3">
        <v>20222.7</v>
      </c>
      <c r="M99" t="b">
        <f t="shared" si="11"/>
        <v>0</v>
      </c>
      <c r="P99" s="2">
        <v>32581260</v>
      </c>
      <c r="Q99" s="2">
        <v>3497883140</v>
      </c>
      <c r="R99" s="2">
        <v>16796126</v>
      </c>
    </row>
    <row r="100" spans="1:21" x14ac:dyDescent="0.25">
      <c r="A100">
        <v>31</v>
      </c>
      <c r="B100">
        <f t="shared" si="6"/>
        <v>13.730992000000001</v>
      </c>
      <c r="C100" s="3">
        <v>27832.5</v>
      </c>
      <c r="D100" t="b">
        <f t="shared" si="7"/>
        <v>0</v>
      </c>
      <c r="E100">
        <v>31</v>
      </c>
      <c r="F100">
        <f t="shared" si="8"/>
        <v>4554.5947999999999</v>
      </c>
      <c r="G100" s="3">
        <v>14169486</v>
      </c>
      <c r="J100">
        <v>31</v>
      </c>
      <c r="K100">
        <f t="shared" si="10"/>
        <v>5.4419060000000004</v>
      </c>
      <c r="L100" s="3">
        <v>6973</v>
      </c>
      <c r="M100" t="b">
        <f t="shared" si="11"/>
        <v>0</v>
      </c>
      <c r="P100" s="2">
        <v>13730992</v>
      </c>
      <c r="Q100" s="2">
        <v>4554594800</v>
      </c>
      <c r="R100">
        <v>5441906</v>
      </c>
    </row>
    <row r="101" spans="1:21" x14ac:dyDescent="0.25">
      <c r="A101">
        <v>32</v>
      </c>
      <c r="B101">
        <f t="shared" si="6"/>
        <v>44.101543999999997</v>
      </c>
      <c r="C101" s="3">
        <v>83969.9</v>
      </c>
      <c r="D101" t="b">
        <f t="shared" si="7"/>
        <v>0</v>
      </c>
      <c r="E101">
        <v>32</v>
      </c>
      <c r="F101">
        <f t="shared" si="8"/>
        <v>13169.1459</v>
      </c>
      <c r="G101" s="3">
        <v>40205992</v>
      </c>
      <c r="J101">
        <v>32</v>
      </c>
      <c r="K101">
        <f t="shared" si="10"/>
        <v>16.74156</v>
      </c>
      <c r="L101" s="3">
        <v>19869.3</v>
      </c>
      <c r="M101" t="b">
        <f t="shared" si="11"/>
        <v>0</v>
      </c>
      <c r="P101" s="2">
        <v>44101544</v>
      </c>
      <c r="Q101" s="2">
        <v>13169145900</v>
      </c>
      <c r="R101" s="2">
        <v>16741560</v>
      </c>
    </row>
    <row r="102" spans="1:21" x14ac:dyDescent="0.25">
      <c r="A102">
        <v>33</v>
      </c>
      <c r="B102">
        <f t="shared" si="6"/>
        <v>64.916027999999997</v>
      </c>
      <c r="C102" s="3">
        <v>131273.79999999999</v>
      </c>
      <c r="D102" t="b">
        <f t="shared" si="7"/>
        <v>0</v>
      </c>
      <c r="E102">
        <v>33</v>
      </c>
      <c r="F102">
        <f t="shared" si="8"/>
        <v>19515.0602</v>
      </c>
      <c r="G102" s="3">
        <v>58998956</v>
      </c>
      <c r="J102">
        <v>33</v>
      </c>
      <c r="K102">
        <f t="shared" si="10"/>
        <v>34.011612</v>
      </c>
      <c r="L102" s="3">
        <v>40815.1</v>
      </c>
      <c r="M102" t="b">
        <f t="shared" si="11"/>
        <v>0</v>
      </c>
      <c r="P102" s="2">
        <v>64916028</v>
      </c>
      <c r="Q102" s="2">
        <v>19515060200</v>
      </c>
      <c r="R102" s="2">
        <v>34011612</v>
      </c>
    </row>
    <row r="103" spans="1:21" x14ac:dyDescent="0.25">
      <c r="A103">
        <v>34</v>
      </c>
      <c r="B103">
        <f t="shared" si="6"/>
        <v>52.987971999999999</v>
      </c>
      <c r="C103" s="3">
        <v>101431.9</v>
      </c>
      <c r="D103" t="b">
        <f t="shared" si="7"/>
        <v>0</v>
      </c>
      <c r="E103">
        <v>34</v>
      </c>
      <c r="F103">
        <f t="shared" si="8"/>
        <v>38747.553999999996</v>
      </c>
      <c r="G103" s="3">
        <v>115401600</v>
      </c>
      <c r="J103">
        <v>34</v>
      </c>
      <c r="K103">
        <f t="shared" si="10"/>
        <v>34.347695999999999</v>
      </c>
      <c r="L103" s="3">
        <v>40158.300000000003</v>
      </c>
      <c r="M103" t="b">
        <f t="shared" si="11"/>
        <v>0</v>
      </c>
      <c r="P103" s="2">
        <v>52987972</v>
      </c>
      <c r="Q103" s="2">
        <v>38747554000</v>
      </c>
      <c r="R103" s="2">
        <v>34347696</v>
      </c>
    </row>
    <row r="104" spans="1:21" x14ac:dyDescent="0.25">
      <c r="A104">
        <v>35</v>
      </c>
      <c r="B104">
        <f t="shared" si="6"/>
        <v>155.04352</v>
      </c>
      <c r="C104" s="3">
        <v>308355.59999999998</v>
      </c>
      <c r="D104" t="b">
        <f t="shared" si="7"/>
        <v>0</v>
      </c>
      <c r="E104">
        <v>35</v>
      </c>
      <c r="F104">
        <f t="shared" si="8"/>
        <v>101749.072</v>
      </c>
      <c r="G104" s="3">
        <v>299686336</v>
      </c>
      <c r="J104">
        <v>35</v>
      </c>
      <c r="K104">
        <f t="shared" si="10"/>
        <v>60.438132000000003</v>
      </c>
      <c r="L104" s="3">
        <v>72314.600000000006</v>
      </c>
      <c r="M104" t="b">
        <f t="shared" si="11"/>
        <v>0</v>
      </c>
      <c r="P104" s="2">
        <v>155043520</v>
      </c>
      <c r="Q104" s="2">
        <v>101749072000</v>
      </c>
      <c r="R104" s="2">
        <v>60438132</v>
      </c>
    </row>
    <row r="105" spans="1:21" x14ac:dyDescent="0.25">
      <c r="A105">
        <v>36</v>
      </c>
      <c r="B105">
        <f t="shared" si="6"/>
        <v>88.854584000000003</v>
      </c>
      <c r="C105" s="3">
        <v>169263.3</v>
      </c>
      <c r="D105" t="b">
        <f t="shared" si="7"/>
        <v>0</v>
      </c>
      <c r="E105">
        <v>36</v>
      </c>
      <c r="F105">
        <f t="shared" si="8"/>
        <v>168110.45699999999</v>
      </c>
      <c r="G105" s="3">
        <v>502436768</v>
      </c>
      <c r="J105">
        <v>36</v>
      </c>
      <c r="K105">
        <f t="shared" si="10"/>
        <v>38.347732000000001</v>
      </c>
      <c r="L105" s="3">
        <v>43547.199999999997</v>
      </c>
      <c r="M105" t="b">
        <f t="shared" si="11"/>
        <v>0</v>
      </c>
      <c r="P105" s="2">
        <v>88854584</v>
      </c>
      <c r="Q105" s="2">
        <v>168110457000</v>
      </c>
      <c r="R105" s="2">
        <v>38347732</v>
      </c>
    </row>
    <row r="106" spans="1:21" x14ac:dyDescent="0.25">
      <c r="A106">
        <v>37</v>
      </c>
      <c r="B106">
        <f t="shared" si="6"/>
        <v>149.55150399999999</v>
      </c>
      <c r="C106" s="3">
        <v>286272.2</v>
      </c>
      <c r="D106" t="b">
        <f t="shared" si="7"/>
        <v>0</v>
      </c>
      <c r="E106">
        <v>37</v>
      </c>
      <c r="F106" t="s">
        <v>11</v>
      </c>
      <c r="G106" t="s">
        <v>11</v>
      </c>
      <c r="J106">
        <v>37</v>
      </c>
      <c r="K106">
        <f t="shared" si="10"/>
        <v>58.092024000000002</v>
      </c>
      <c r="L106" s="3">
        <v>71707.899999999994</v>
      </c>
      <c r="M106" t="b">
        <f t="shared" si="11"/>
        <v>0</v>
      </c>
      <c r="P106" s="2">
        <v>149551504</v>
      </c>
      <c r="R106" s="2">
        <v>58092024</v>
      </c>
    </row>
    <row r="107" spans="1:21" x14ac:dyDescent="0.25">
      <c r="A107">
        <v>38</v>
      </c>
      <c r="B107">
        <f t="shared" si="6"/>
        <v>329.6096</v>
      </c>
      <c r="C107" s="3">
        <v>656609.30000000005</v>
      </c>
      <c r="D107" t="b">
        <f t="shared" si="7"/>
        <v>0</v>
      </c>
      <c r="E107">
        <v>38</v>
      </c>
      <c r="F107" t="s">
        <v>11</v>
      </c>
      <c r="G107" t="s">
        <v>11</v>
      </c>
      <c r="J107">
        <v>38</v>
      </c>
      <c r="K107">
        <f t="shared" si="10"/>
        <v>164.73156800000001</v>
      </c>
      <c r="L107" s="3">
        <v>213765.4</v>
      </c>
      <c r="M107" t="b">
        <f t="shared" si="11"/>
        <v>0</v>
      </c>
      <c r="P107" s="2">
        <v>329609600</v>
      </c>
      <c r="R107" s="2">
        <v>164731568</v>
      </c>
    </row>
    <row r="108" spans="1:21" x14ac:dyDescent="0.25">
      <c r="A108">
        <v>39</v>
      </c>
      <c r="B108">
        <f t="shared" si="6"/>
        <v>318.89744000000002</v>
      </c>
      <c r="C108" s="3">
        <v>640633.80000000005</v>
      </c>
      <c r="D108" t="b">
        <f t="shared" si="7"/>
        <v>0</v>
      </c>
      <c r="E108">
        <v>39</v>
      </c>
      <c r="F108" t="s">
        <v>11</v>
      </c>
      <c r="G108" t="s">
        <v>11</v>
      </c>
      <c r="J108">
        <v>39</v>
      </c>
      <c r="K108">
        <f t="shared" si="10"/>
        <v>156.15833599999999</v>
      </c>
      <c r="L108" s="3">
        <v>200919.8</v>
      </c>
      <c r="M108" t="b">
        <f t="shared" si="11"/>
        <v>0</v>
      </c>
      <c r="P108" s="2">
        <v>318897440</v>
      </c>
      <c r="R108" s="2">
        <v>156158336</v>
      </c>
    </row>
    <row r="109" spans="1:21" x14ac:dyDescent="0.25">
      <c r="A109">
        <v>40</v>
      </c>
      <c r="B109">
        <f t="shared" si="6"/>
        <v>511.62540799999999</v>
      </c>
      <c r="C109" s="3">
        <v>1055475.5</v>
      </c>
      <c r="D109" t="b">
        <f t="shared" si="7"/>
        <v>0</v>
      </c>
      <c r="E109">
        <v>40</v>
      </c>
      <c r="F109" t="s">
        <v>11</v>
      </c>
      <c r="G109" t="s">
        <v>11</v>
      </c>
      <c r="J109">
        <v>40</v>
      </c>
      <c r="K109">
        <f t="shared" si="10"/>
        <v>154.20984000000001</v>
      </c>
      <c r="L109" s="3">
        <v>198486</v>
      </c>
      <c r="M109" t="b">
        <f t="shared" si="11"/>
        <v>0</v>
      </c>
      <c r="P109" s="2">
        <v>511625408</v>
      </c>
      <c r="R109" s="2">
        <v>154209840</v>
      </c>
    </row>
    <row r="110" spans="1:21" x14ac:dyDescent="0.25">
      <c r="A110">
        <v>41</v>
      </c>
      <c r="B110">
        <f t="shared" si="6"/>
        <v>616.69082000000003</v>
      </c>
      <c r="C110" s="3">
        <v>1241860.3999999999</v>
      </c>
      <c r="D110" t="b">
        <f t="shared" si="7"/>
        <v>0</v>
      </c>
      <c r="E110">
        <v>41</v>
      </c>
      <c r="F110" t="s">
        <v>11</v>
      </c>
      <c r="G110" t="s">
        <v>11</v>
      </c>
      <c r="J110">
        <v>41</v>
      </c>
      <c r="K110">
        <f t="shared" si="10"/>
        <v>185.41638399999999</v>
      </c>
      <c r="L110" s="3">
        <v>240339.4</v>
      </c>
      <c r="M110" t="b">
        <f t="shared" si="11"/>
        <v>0</v>
      </c>
      <c r="P110" s="2">
        <v>616690820</v>
      </c>
      <c r="R110" s="2">
        <v>185416384</v>
      </c>
    </row>
    <row r="111" spans="1:21" x14ac:dyDescent="0.25">
      <c r="A111">
        <v>42</v>
      </c>
      <c r="B111">
        <f t="shared" si="6"/>
        <v>1090.96397</v>
      </c>
      <c r="C111" s="3">
        <v>2560803.7999999998</v>
      </c>
      <c r="E111">
        <v>42</v>
      </c>
      <c r="F111" t="s">
        <v>11</v>
      </c>
      <c r="G111" t="s">
        <v>11</v>
      </c>
      <c r="J111">
        <v>42</v>
      </c>
      <c r="K111">
        <f t="shared" si="10"/>
        <v>442.55699199999998</v>
      </c>
      <c r="L111" s="3">
        <v>580807.19999999995</v>
      </c>
      <c r="M111" t="b">
        <f t="shared" si="11"/>
        <v>0</v>
      </c>
      <c r="P111" s="2">
        <v>1090963970</v>
      </c>
      <c r="R111" s="2">
        <v>442556992</v>
      </c>
    </row>
    <row r="112" spans="1:21" x14ac:dyDescent="0.25">
      <c r="A112">
        <v>43</v>
      </c>
      <c r="B112">
        <f t="shared" si="6"/>
        <v>1482.8510699999999</v>
      </c>
      <c r="C112" s="3">
        <v>3500483.5</v>
      </c>
      <c r="E112">
        <v>43</v>
      </c>
      <c r="F112" t="s">
        <v>11</v>
      </c>
      <c r="G112" t="s">
        <v>11</v>
      </c>
      <c r="J112">
        <v>43</v>
      </c>
      <c r="K112">
        <f t="shared" si="10"/>
        <v>493.14716800000002</v>
      </c>
      <c r="L112" s="3">
        <v>641585.1</v>
      </c>
      <c r="M112" t="b">
        <f t="shared" si="11"/>
        <v>0</v>
      </c>
      <c r="P112" s="2">
        <v>1482851070</v>
      </c>
      <c r="R112" s="2">
        <v>493147168</v>
      </c>
    </row>
    <row r="113" spans="1:18" x14ac:dyDescent="0.25">
      <c r="A113">
        <v>44</v>
      </c>
      <c r="B113">
        <f t="shared" si="6"/>
        <v>1985.1907799999999</v>
      </c>
      <c r="C113" s="3">
        <v>4588001.5</v>
      </c>
      <c r="E113">
        <v>44</v>
      </c>
      <c r="F113" t="s">
        <v>11</v>
      </c>
      <c r="G113" t="s">
        <v>11</v>
      </c>
      <c r="J113">
        <v>44</v>
      </c>
      <c r="K113">
        <f t="shared" si="10"/>
        <v>1022.65414</v>
      </c>
      <c r="L113" s="3">
        <v>1330165.2</v>
      </c>
      <c r="M113" t="b">
        <f t="shared" si="11"/>
        <v>0</v>
      </c>
      <c r="P113" s="2">
        <v>1985190780</v>
      </c>
      <c r="R113" s="2">
        <v>1022654140</v>
      </c>
    </row>
    <row r="114" spans="1:18" x14ac:dyDescent="0.25">
      <c r="A114">
        <v>45</v>
      </c>
      <c r="B114">
        <f t="shared" si="6"/>
        <v>6450.5303000000004</v>
      </c>
      <c r="C114" s="3">
        <v>16476445</v>
      </c>
      <c r="E114">
        <v>45</v>
      </c>
      <c r="F114" t="s">
        <v>11</v>
      </c>
      <c r="G114" t="s">
        <v>11</v>
      </c>
      <c r="J114">
        <v>45</v>
      </c>
      <c r="K114">
        <f t="shared" si="10"/>
        <v>1800.87987</v>
      </c>
      <c r="L114" s="3">
        <v>2821085.8</v>
      </c>
      <c r="P114" s="23">
        <v>6450530300</v>
      </c>
      <c r="R114" s="23">
        <v>1800879870</v>
      </c>
    </row>
    <row r="115" spans="1:18" x14ac:dyDescent="0.25">
      <c r="A115">
        <v>46</v>
      </c>
      <c r="B115">
        <f t="shared" si="6"/>
        <v>4573.5245000000004</v>
      </c>
      <c r="C115" s="3">
        <v>11731956</v>
      </c>
      <c r="E115">
        <v>46</v>
      </c>
      <c r="F115" t="s">
        <v>11</v>
      </c>
      <c r="G115" t="s">
        <v>11</v>
      </c>
      <c r="J115">
        <v>46</v>
      </c>
      <c r="K115">
        <f t="shared" si="10"/>
        <v>876.35775999999998</v>
      </c>
      <c r="L115" s="3">
        <v>1396561</v>
      </c>
      <c r="P115" s="2">
        <v>4573524500</v>
      </c>
      <c r="R115" s="2">
        <v>876357760</v>
      </c>
    </row>
    <row r="116" spans="1:18" x14ac:dyDescent="0.25">
      <c r="A116">
        <v>47</v>
      </c>
      <c r="B116">
        <f t="shared" si="6"/>
        <v>7666.0479999999998</v>
      </c>
      <c r="C116" s="3">
        <v>19537916</v>
      </c>
      <c r="E116">
        <v>47</v>
      </c>
      <c r="F116" t="s">
        <v>11</v>
      </c>
      <c r="G116" t="s">
        <v>11</v>
      </c>
      <c r="J116">
        <v>47</v>
      </c>
      <c r="K116">
        <f t="shared" si="10"/>
        <v>2561.9993599999998</v>
      </c>
      <c r="L116" s="3">
        <v>4069468</v>
      </c>
      <c r="P116" s="2">
        <v>7666048000</v>
      </c>
      <c r="R116" s="2">
        <v>2561999360</v>
      </c>
    </row>
    <row r="117" spans="1:18" x14ac:dyDescent="0.25">
      <c r="A117">
        <v>48</v>
      </c>
      <c r="B117">
        <f t="shared" si="6"/>
        <v>23438.3217</v>
      </c>
      <c r="C117" s="3">
        <v>58738456</v>
      </c>
      <c r="E117">
        <v>48</v>
      </c>
      <c r="F117" t="s">
        <v>11</v>
      </c>
      <c r="G117" t="s">
        <v>11</v>
      </c>
      <c r="J117">
        <v>48</v>
      </c>
      <c r="K117">
        <f t="shared" si="10"/>
        <v>5709.1383999999998</v>
      </c>
      <c r="L117" s="3">
        <v>8905434</v>
      </c>
      <c r="P117" s="2">
        <v>23438321700</v>
      </c>
      <c r="R117" s="2">
        <v>5709138400</v>
      </c>
    </row>
    <row r="118" spans="1:18" x14ac:dyDescent="0.25">
      <c r="A118">
        <v>49</v>
      </c>
      <c r="B118">
        <f t="shared" si="6"/>
        <v>36704.756000000001</v>
      </c>
      <c r="C118" s="3">
        <v>95542000</v>
      </c>
      <c r="E118">
        <v>49</v>
      </c>
      <c r="F118" t="s">
        <v>11</v>
      </c>
      <c r="G118" t="s">
        <v>11</v>
      </c>
      <c r="J118">
        <v>49</v>
      </c>
      <c r="K118">
        <f t="shared" si="10"/>
        <v>7074.1018000000004</v>
      </c>
      <c r="L118" s="3">
        <v>10907920</v>
      </c>
      <c r="P118" s="2">
        <v>36704756000</v>
      </c>
      <c r="R118" s="2">
        <v>7074101800</v>
      </c>
    </row>
    <row r="119" spans="1:18" x14ac:dyDescent="0.25">
      <c r="A119">
        <v>50</v>
      </c>
      <c r="B119">
        <f t="shared" si="6"/>
        <v>21176.119299999998</v>
      </c>
      <c r="C119" s="3">
        <v>55894388</v>
      </c>
      <c r="E119">
        <v>50</v>
      </c>
      <c r="F119" t="s">
        <v>11</v>
      </c>
      <c r="G119" t="s">
        <v>11</v>
      </c>
      <c r="J119">
        <v>50</v>
      </c>
      <c r="K119">
        <f t="shared" si="10"/>
        <v>3730.1744600000002</v>
      </c>
      <c r="L119" s="3">
        <v>6212353.5</v>
      </c>
      <c r="P119" s="2">
        <v>21176119300</v>
      </c>
      <c r="R119" s="2">
        <v>3730174460</v>
      </c>
    </row>
    <row r="120" spans="1:18" x14ac:dyDescent="0.25">
      <c r="A120">
        <v>51</v>
      </c>
      <c r="B120">
        <f t="shared" si="6"/>
        <v>23978.977299999999</v>
      </c>
      <c r="C120" s="3">
        <v>62115372</v>
      </c>
      <c r="E120">
        <v>51</v>
      </c>
      <c r="F120" t="s">
        <v>11</v>
      </c>
      <c r="G120" t="s">
        <v>11</v>
      </c>
      <c r="J120">
        <v>51</v>
      </c>
      <c r="K120">
        <f t="shared" si="10"/>
        <v>6395.4544999999998</v>
      </c>
      <c r="L120" s="3">
        <v>10516839</v>
      </c>
      <c r="P120" s="2">
        <v>23978977300</v>
      </c>
      <c r="R120" s="2">
        <v>6395454500</v>
      </c>
    </row>
    <row r="121" spans="1:18" x14ac:dyDescent="0.25">
      <c r="A121">
        <v>52</v>
      </c>
      <c r="B121">
        <f t="shared" si="6"/>
        <v>46206.063000000002</v>
      </c>
      <c r="C121" s="3">
        <v>115941744</v>
      </c>
      <c r="E121">
        <v>52</v>
      </c>
      <c r="F121" t="s">
        <v>11</v>
      </c>
      <c r="G121" t="s">
        <v>11</v>
      </c>
      <c r="J121">
        <v>52</v>
      </c>
      <c r="K121">
        <f t="shared" si="10"/>
        <v>21790.977999999999</v>
      </c>
      <c r="L121" s="3">
        <v>34452008</v>
      </c>
      <c r="P121" s="2">
        <v>46206063000</v>
      </c>
      <c r="R121" s="2">
        <v>21790978000</v>
      </c>
    </row>
    <row r="122" spans="1:18" x14ac:dyDescent="0.25">
      <c r="A122">
        <v>53</v>
      </c>
      <c r="B122">
        <f t="shared" si="6"/>
        <v>84754.17</v>
      </c>
      <c r="C122" s="3">
        <v>221874864</v>
      </c>
      <c r="E122">
        <v>53</v>
      </c>
      <c r="F122" t="s">
        <v>11</v>
      </c>
      <c r="G122" t="s">
        <v>11</v>
      </c>
      <c r="J122">
        <v>53</v>
      </c>
      <c r="K122">
        <f t="shared" si="10"/>
        <v>13311.472599999999</v>
      </c>
      <c r="L122" s="3">
        <v>22008102</v>
      </c>
      <c r="P122" s="2">
        <v>84754170000</v>
      </c>
      <c r="R122" s="2">
        <v>13311472600</v>
      </c>
    </row>
    <row r="123" spans="1:18" x14ac:dyDescent="0.25">
      <c r="G123" s="1"/>
      <c r="P123" s="2"/>
      <c r="R123" s="2"/>
    </row>
    <row r="124" spans="1:18" x14ac:dyDescent="0.25">
      <c r="G124" s="1"/>
      <c r="R124" s="2"/>
    </row>
  </sheetData>
  <mergeCells count="9">
    <mergeCell ref="V59:X59"/>
    <mergeCell ref="T81:T82"/>
    <mergeCell ref="T83:T84"/>
    <mergeCell ref="T77:T78"/>
    <mergeCell ref="T79:T80"/>
    <mergeCell ref="T61:T62"/>
    <mergeCell ref="T63:T64"/>
    <mergeCell ref="T65:T66"/>
    <mergeCell ref="T75:T76"/>
  </mergeCells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nikii</dc:creator>
  <cp:lastModifiedBy>nikii</cp:lastModifiedBy>
  <dcterms:created xsi:type="dcterms:W3CDTF">2022-12-08T15:17:27Z</dcterms:created>
  <dcterms:modified xsi:type="dcterms:W3CDTF">2023-03-02T19:08:11Z</dcterms:modified>
</cp:coreProperties>
</file>