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-330" windowWidth="20415" windowHeight="8625" activeTab="1"/>
  </bookViews>
  <sheets>
    <sheet name="BD-BR BD-PSNR" sheetId="9" r:id="rId1"/>
    <sheet name="ALL (v11 Eliezer)" sheetId="17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J11" i="17" l="1"/>
  <c r="J108" i="9"/>
  <c r="J13" i="17" s="1"/>
  <c r="J98" i="9"/>
  <c r="J12" i="17" s="1"/>
  <c r="J88" i="9"/>
  <c r="J78" i="9"/>
  <c r="J10" i="17" s="1"/>
  <c r="J68" i="9"/>
  <c r="J9" i="17" s="1"/>
  <c r="J58" i="9"/>
  <c r="J8" i="17" s="1"/>
  <c r="J48" i="9"/>
  <c r="J7" i="17" s="1"/>
  <c r="J38" i="9"/>
  <c r="J28" i="9"/>
  <c r="J6" i="17" s="1"/>
  <c r="J18" i="9"/>
  <c r="J5" i="17" s="1"/>
  <c r="J8" i="9"/>
  <c r="J4" i="17" s="1"/>
  <c r="H50" i="9"/>
  <c r="J15" i="17" l="1"/>
  <c r="C15" i="17"/>
  <c r="G110" i="9"/>
  <c r="H110" i="9"/>
  <c r="F110" i="9"/>
  <c r="I110" i="9"/>
  <c r="D13" i="17" l="1"/>
  <c r="F13" i="17" s="1"/>
  <c r="K13" i="17"/>
  <c r="M13" i="17" s="1"/>
  <c r="E13" i="17"/>
  <c r="G13" i="17" s="1"/>
  <c r="L13" i="17"/>
  <c r="N13" i="17" s="1"/>
  <c r="H20" i="9"/>
  <c r="H90" i="9"/>
  <c r="I100" i="9"/>
  <c r="I10" i="9"/>
  <c r="H10" i="9"/>
  <c r="H100" i="9"/>
  <c r="I80" i="9"/>
  <c r="H30" i="9"/>
  <c r="H70" i="9"/>
  <c r="H80" i="9"/>
  <c r="I30" i="9"/>
  <c r="I90" i="9"/>
  <c r="H40" i="9"/>
  <c r="I50" i="9"/>
  <c r="I70" i="9"/>
  <c r="I40" i="9"/>
  <c r="I20" i="9"/>
  <c r="H60" i="9"/>
  <c r="I60" i="9"/>
  <c r="K5" i="17" l="1"/>
  <c r="M5" i="17" s="1"/>
  <c r="L5" i="17"/>
  <c r="N5" i="17" s="1"/>
  <c r="L6" i="17"/>
  <c r="N6" i="17" s="1"/>
  <c r="K8" i="17"/>
  <c r="M8" i="17" s="1"/>
  <c r="L7" i="17"/>
  <c r="N7" i="17" s="1"/>
  <c r="L11" i="17"/>
  <c r="N11" i="17" s="1"/>
  <c r="L9" i="17"/>
  <c r="N9" i="17" s="1"/>
  <c r="K9" i="17"/>
  <c r="M9" i="17" s="1"/>
  <c r="L10" i="17"/>
  <c r="N10" i="17" s="1"/>
  <c r="K12" i="17"/>
  <c r="M12" i="17" s="1"/>
  <c r="K10" i="17"/>
  <c r="M10" i="17" s="1"/>
  <c r="L4" i="17"/>
  <c r="L12" i="17"/>
  <c r="N12" i="17" s="1"/>
  <c r="K11" i="17"/>
  <c r="M11" i="17" s="1"/>
  <c r="K4" i="17"/>
  <c r="K7" i="17"/>
  <c r="M7" i="17" s="1"/>
  <c r="K6" i="17"/>
  <c r="M6" i="17" s="1"/>
  <c r="L8" i="17"/>
  <c r="N8" i="17" s="1"/>
  <c r="G80" i="9"/>
  <c r="F30" i="9"/>
  <c r="G30" i="9"/>
  <c r="F50" i="9"/>
  <c r="F20" i="9"/>
  <c r="G40" i="9"/>
  <c r="F40" i="9"/>
  <c r="F100" i="9"/>
  <c r="G50" i="9"/>
  <c r="G10" i="9"/>
  <c r="G70" i="9"/>
  <c r="F10" i="9"/>
  <c r="F60" i="9"/>
  <c r="F80" i="9"/>
  <c r="F90" i="9"/>
  <c r="G100" i="9"/>
  <c r="G90" i="9"/>
  <c r="G20" i="9"/>
  <c r="G60" i="9"/>
  <c r="F70" i="9"/>
  <c r="E7" i="17" l="1"/>
  <c r="G7" i="17" s="1"/>
  <c r="D8" i="17"/>
  <c r="F8" i="17" s="1"/>
  <c r="D9" i="17"/>
  <c r="F9" i="17" s="1"/>
  <c r="E12" i="17"/>
  <c r="G12" i="17" s="1"/>
  <c r="D7" i="17"/>
  <c r="F7" i="17" s="1"/>
  <c r="E10" i="17"/>
  <c r="G10" i="17" s="1"/>
  <c r="E11" i="17"/>
  <c r="G11" i="17" s="1"/>
  <c r="E4" i="17"/>
  <c r="E5" i="17"/>
  <c r="G5" i="17" s="1"/>
  <c r="D4" i="17"/>
  <c r="E9" i="17"/>
  <c r="G9" i="17" s="1"/>
  <c r="D5" i="17"/>
  <c r="F5" i="17" s="1"/>
  <c r="D10" i="17"/>
  <c r="F10" i="17" s="1"/>
  <c r="D6" i="17"/>
  <c r="F6" i="17" s="1"/>
  <c r="E6" i="17"/>
  <c r="G6" i="17" s="1"/>
  <c r="D12" i="17"/>
  <c r="F12" i="17" s="1"/>
  <c r="E8" i="17"/>
  <c r="G8" i="17" s="1"/>
  <c r="D11" i="17"/>
  <c r="F11" i="17" s="1"/>
  <c r="K15" i="17"/>
  <c r="M15" i="17" s="1"/>
  <c r="M4" i="17"/>
  <c r="M16" i="17" s="1"/>
  <c r="L15" i="17"/>
  <c r="N15" i="17" s="1"/>
  <c r="N4" i="17"/>
  <c r="N16" i="17" s="1"/>
  <c r="D15" i="17" l="1"/>
  <c r="F15" i="17" s="1"/>
  <c r="F4" i="17"/>
  <c r="F16" i="17" s="1"/>
  <c r="G4" i="17"/>
  <c r="G16" i="17" s="1"/>
  <c r="E15" i="17"/>
  <c r="G15" i="17" s="1"/>
</calcChain>
</file>

<file path=xl/sharedStrings.xml><?xml version="1.0" encoding="utf-8"?>
<sst xmlns="http://schemas.openxmlformats.org/spreadsheetml/2006/main" count="233" uniqueCount="40">
  <si>
    <t>Sequence</t>
  </si>
  <si>
    <t>QP</t>
  </si>
  <si>
    <t>Bitrate</t>
  </si>
  <si>
    <t>PSNR</t>
  </si>
  <si>
    <t>BJM</t>
  </si>
  <si>
    <t>ORIG</t>
  </si>
  <si>
    <t>BD-PSNR</t>
  </si>
  <si>
    <t>BD-BR</t>
  </si>
  <si>
    <t>DUMB</t>
  </si>
  <si>
    <t>Video</t>
  </si>
  <si>
    <r>
      <t>BDBR/</t>
    </r>
    <r>
      <rPr>
        <b/>
        <sz val="11"/>
        <color theme="1"/>
        <rFont val="Calibri"/>
        <family val="2"/>
      </rPr>
      <t>ΔT</t>
    </r>
  </si>
  <si>
    <r>
      <t>BDPSNR/</t>
    </r>
    <r>
      <rPr>
        <b/>
        <sz val="11"/>
        <color theme="1"/>
        <rFont val="Calibri"/>
        <family val="2"/>
      </rPr>
      <t>ΔT</t>
    </r>
  </si>
  <si>
    <t>ΔTime</t>
  </si>
  <si>
    <t>AVERAGE</t>
  </si>
  <si>
    <t>original</t>
  </si>
  <si>
    <t>dumb</t>
  </si>
  <si>
    <t>BQSquare</t>
  </si>
  <si>
    <t>BQTerrace</t>
  </si>
  <si>
    <t>BasketballDrillText</t>
  </si>
  <si>
    <t>BasketballDrill</t>
  </si>
  <si>
    <t>BasketballPass</t>
  </si>
  <si>
    <t>Cactus</t>
  </si>
  <si>
    <t>ChinaSpeed</t>
  </si>
  <si>
    <t>Kimono1</t>
  </si>
  <si>
    <t>PeopleOnStreet</t>
  </si>
  <si>
    <t>SlideEditing</t>
  </si>
  <si>
    <t>SteamLocomotiveTrain</t>
  </si>
  <si>
    <t>A</t>
  </si>
  <si>
    <t>B</t>
  </si>
  <si>
    <t>C</t>
  </si>
  <si>
    <t>F</t>
  </si>
  <si>
    <t>D</t>
  </si>
  <si>
    <t>class</t>
  </si>
  <si>
    <t>Simple</t>
  </si>
  <si>
    <t>Proposed</t>
  </si>
  <si>
    <r>
      <t>BDBR/</t>
    </r>
    <r>
      <rPr>
        <b/>
        <sz val="11"/>
        <color theme="0" tint="-0.34998626667073579"/>
        <rFont val="Calibri"/>
        <family val="2"/>
      </rPr>
      <t>ΔT</t>
    </r>
  </si>
  <si>
    <r>
      <t>BDPSNR/</t>
    </r>
    <r>
      <rPr>
        <b/>
        <sz val="11"/>
        <color theme="0" tint="-0.34998626667073579"/>
        <rFont val="Calibri"/>
        <family val="2"/>
      </rPr>
      <t>ΔT</t>
    </r>
  </si>
  <si>
    <t>optm 11_5pC</t>
  </si>
  <si>
    <t>time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</si>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</sst>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/>
    <xf numFmtId="0" fontId="0" fillId="0" borderId="0" xfId="0" applyFont="1" applyFill="1"/>
    <xf numFmtId="0" fontId="0" fillId="0" borderId="2" xfId="0" applyFont="1" applyFill="1" applyBorder="1"/>
    <xf numFmtId="0" fontId="3" fillId="0" borderId="0" xfId="0" applyFont="1" applyAlignment="1">
      <alignment horizontal="center" vertical="center"/>
    </xf>
    <xf numFmtId="0" fontId="4" fillId="0" borderId="0" xfId="0" applyFont="1"/>
    <xf numFmtId="10" fontId="2" fillId="0" borderId="0" xfId="0" applyNumberFormat="1" applyFont="1"/>
    <xf numFmtId="2" fontId="2" fillId="0" borderId="0" xfId="0" applyNumberFormat="1" applyFont="1"/>
    <xf numFmtId="2" fontId="5" fillId="0" borderId="0" xfId="0" applyNumberFormat="1" applyFont="1"/>
    <xf numFmtId="10" fontId="5" fillId="0" borderId="0" xfId="0" applyNumberFormat="1" applyFo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right"/>
    </xf>
    <xf numFmtId="0" fontId="0" fillId="0" borderId="2" xfId="0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Fill="1"/>
    <xf numFmtId="10" fontId="0" fillId="0" borderId="0" xfId="0" applyNumberFormat="1"/>
    <xf numFmtId="10" fontId="4" fillId="0" borderId="0" xfId="0" applyNumberFormat="1" applyFont="1"/>
    <xf numFmtId="0" fontId="1" fillId="0" borderId="0" xfId="0" applyFont="1"/>
    <xf numFmtId="2" fontId="4" fillId="0" borderId="0" xfId="0" applyNumberFormat="1" applyFont="1"/>
    <xf numFmtId="0" fontId="1" fillId="0" borderId="0" xfId="0" applyFont="1" applyAlignment="1">
      <alignment horizontal="center"/>
    </xf>
    <xf numFmtId="165" fontId="0" fillId="0" borderId="0" xfId="0" applyNumberFormat="1"/>
    <xf numFmtId="165" fontId="4" fillId="0" borderId="0" xfId="0" applyNumberFormat="1" applyFont="1"/>
    <xf numFmtId="0" fontId="6" fillId="0" borderId="0" xfId="0" applyFont="1" applyFill="1"/>
    <xf numFmtId="0" fontId="6" fillId="0" borderId="2" xfId="0" applyFont="1" applyFill="1" applyBorder="1"/>
    <xf numFmtId="0" fontId="6" fillId="0" borderId="0" xfId="0" applyFont="1"/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9" fontId="6" fillId="0" borderId="0" xfId="0" applyNumberFormat="1" applyFont="1" applyFill="1"/>
    <xf numFmtId="164" fontId="6" fillId="0" borderId="0" xfId="0" applyNumberFormat="1" applyFont="1" applyFill="1"/>
    <xf numFmtId="2" fontId="6" fillId="0" borderId="0" xfId="0" applyNumberFormat="1" applyFont="1" applyFill="1"/>
    <xf numFmtId="2" fontId="6" fillId="0" borderId="0" xfId="0" applyNumberFormat="1" applyFont="1"/>
    <xf numFmtId="9" fontId="7" fillId="0" borderId="0" xfId="0" applyNumberFormat="1" applyFont="1" applyFill="1"/>
    <xf numFmtId="2" fontId="7" fillId="0" borderId="0" xfId="0" applyNumberFormat="1" applyFont="1" applyFill="1"/>
    <xf numFmtId="2" fontId="7" fillId="0" borderId="0" xfId="0" applyNumberFormat="1" applyFont="1"/>
    <xf numFmtId="0" fontId="0" fillId="0" borderId="6" xfId="0" applyFont="1" applyFill="1" applyBorder="1"/>
    <xf numFmtId="0" fontId="9" fillId="0" borderId="0" xfId="0" applyFont="1" applyFill="1"/>
    <xf numFmtId="0" fontId="0" fillId="0" borderId="0" xfId="0" applyNumberFormat="1" applyFont="1" applyFill="1"/>
    <xf numFmtId="0" fontId="9" fillId="0" borderId="0" xfId="0" applyFont="1"/>
    <xf numFmtId="0" fontId="0" fillId="0" borderId="0" xfId="0" applyFill="1" applyBorder="1"/>
    <xf numFmtId="0" fontId="0" fillId="0" borderId="0" xfId="0" applyFont="1"/>
    <xf numFmtId="9" fontId="0" fillId="0" borderId="3" xfId="0" applyNumberForma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9" fontId="6" fillId="0" borderId="3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9" fontId="0" fillId="0" borderId="3" xfId="0" applyNumberFormat="1" applyFont="1" applyFill="1" applyBorder="1" applyAlignment="1">
      <alignment horizontal="center"/>
    </xf>
    <xf numFmtId="9" fontId="0" fillId="0" borderId="4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9" fontId="0" fillId="0" borderId="2" xfId="0" applyNumberFormat="1" applyFont="1" applyFill="1" applyBorder="1" applyAlignment="1">
      <alignment horizontal="center"/>
    </xf>
    <xf numFmtId="9" fontId="0" fillId="0" borderId="2" xfId="0" applyNumberFormat="1" applyFill="1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9" fillId="0" borderId="3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0000"/>
      <color rgb="FFFF33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990218341671"/>
          <c:y val="3.6551505135932083E-2"/>
          <c:w val="0.87644070703905541"/>
          <c:h val="0.734546413933960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(v11 Eliezer)'!$C$2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sz="1600" b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'ALL (v11 Eliezer)'!$B$4:$B$13</c:f>
              <c:strCache>
                <c:ptCount val="10"/>
                <c:pt idx="0">
                  <c:v>BQSquare</c:v>
                </c:pt>
                <c:pt idx="1">
                  <c:v>BQTerrace</c:v>
                </c:pt>
                <c:pt idx="2">
                  <c:v>BasketballDrill</c:v>
                </c:pt>
                <c:pt idx="3">
                  <c:v>BasketballPass</c:v>
                </c:pt>
                <c:pt idx="4">
                  <c:v>Cactus</c:v>
                </c:pt>
                <c:pt idx="5">
                  <c:v>ChinaSpeed</c:v>
                </c:pt>
                <c:pt idx="6">
                  <c:v>Kimono1</c:v>
                </c:pt>
                <c:pt idx="7">
                  <c:v>PeopleOnStreet</c:v>
                </c:pt>
                <c:pt idx="8">
                  <c:v>SlideEditing</c:v>
                </c:pt>
                <c:pt idx="9">
                  <c:v>SteamLocomotiveTrain</c:v>
                </c:pt>
              </c:strCache>
            </c:strRef>
          </c:cat>
          <c:val>
            <c:numRef>
              <c:f>'ALL (v11 Eliezer)'!$F$4:$F$13</c:f>
              <c:numCache>
                <c:formatCode>0.00</c:formatCode>
                <c:ptCount val="10"/>
                <c:pt idx="0">
                  <c:v>4.5498083980042212</c:v>
                </c:pt>
                <c:pt idx="1">
                  <c:v>1.6666518057678703</c:v>
                </c:pt>
                <c:pt idx="2">
                  <c:v>4.0468763853522702</c:v>
                </c:pt>
                <c:pt idx="3">
                  <c:v>6.4292184886382602</c:v>
                </c:pt>
                <c:pt idx="4">
                  <c:v>4.012088309305188</c:v>
                </c:pt>
                <c:pt idx="5">
                  <c:v>9.32055915891792</c:v>
                </c:pt>
                <c:pt idx="6">
                  <c:v>3.0575521773250998</c:v>
                </c:pt>
                <c:pt idx="7">
                  <c:v>5.9333715564626592</c:v>
                </c:pt>
                <c:pt idx="8">
                  <c:v>3.3439774688149417</c:v>
                </c:pt>
                <c:pt idx="9">
                  <c:v>6.6511901793526098</c:v>
                </c:pt>
              </c:numCache>
            </c:numRef>
          </c:val>
        </c:ser>
        <c:ser>
          <c:idx val="1"/>
          <c:order val="1"/>
          <c:tx>
            <c:strRef>
              <c:f>'ALL (v11 Eliezer)'!$J$2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'ALL (v11 Eliezer)'!$B$4:$B$13</c:f>
              <c:strCache>
                <c:ptCount val="10"/>
                <c:pt idx="0">
                  <c:v>BQSquare</c:v>
                </c:pt>
                <c:pt idx="1">
                  <c:v>BQTerrace</c:v>
                </c:pt>
                <c:pt idx="2">
                  <c:v>BasketballDrill</c:v>
                </c:pt>
                <c:pt idx="3">
                  <c:v>BasketballPass</c:v>
                </c:pt>
                <c:pt idx="4">
                  <c:v>Cactus</c:v>
                </c:pt>
                <c:pt idx="5">
                  <c:v>ChinaSpeed</c:v>
                </c:pt>
                <c:pt idx="6">
                  <c:v>Kimono1</c:v>
                </c:pt>
                <c:pt idx="7">
                  <c:v>PeopleOnStreet</c:v>
                </c:pt>
                <c:pt idx="8">
                  <c:v>SlideEditing</c:v>
                </c:pt>
                <c:pt idx="9">
                  <c:v>SteamLocomotiveTrain</c:v>
                </c:pt>
              </c:strCache>
            </c:strRef>
          </c:cat>
          <c:val>
            <c:numRef>
              <c:f>'ALL (v11 Eliezer)'!$M$4:$M$13</c:f>
              <c:numCache>
                <c:formatCode>0.000</c:formatCode>
                <c:ptCount val="10"/>
                <c:pt idx="0">
                  <c:v>-3.8491678499824482E-5</c:v>
                </c:pt>
                <c:pt idx="1">
                  <c:v>-1.1316518197169917E-5</c:v>
                </c:pt>
                <c:pt idx="2">
                  <c:v>2.8867046930081071E-4</c:v>
                </c:pt>
                <c:pt idx="3">
                  <c:v>5.5069208587110697E-4</c:v>
                </c:pt>
                <c:pt idx="4">
                  <c:v>3.9477833084341334E-5</c:v>
                </c:pt>
                <c:pt idx="5">
                  <c:v>3.6438575747566314E-5</c:v>
                </c:pt>
                <c:pt idx="6">
                  <c:v>7.9148384002443648E-5</c:v>
                </c:pt>
                <c:pt idx="7">
                  <c:v>5.3577177164178133E-6</c:v>
                </c:pt>
                <c:pt idx="8">
                  <c:v>3.9723702794483361E-4</c:v>
                </c:pt>
                <c:pt idx="9">
                  <c:v>7.2722022841832673E-5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08160"/>
        <c:axId val="59865280"/>
      </c:barChart>
      <c:catAx>
        <c:axId val="7170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PT" sz="1600"/>
                  <a:t>Video Sequence</a:t>
                </a:r>
              </a:p>
            </c:rich>
          </c:tx>
          <c:layout>
            <c:manualLayout>
              <c:xMode val="edge"/>
              <c:yMode val="edge"/>
              <c:x val="0.44337239684884627"/>
              <c:y val="0.9443327556325823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pt-BR"/>
          </a:p>
        </c:txPr>
        <c:crossAx val="59865280"/>
        <c:crosses val="autoZero"/>
        <c:auto val="1"/>
        <c:lblAlgn val="ctr"/>
        <c:lblOffset val="100"/>
        <c:noMultiLvlLbl val="0"/>
      </c:catAx>
      <c:valAx>
        <c:axId val="59865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PT" sz="1600"/>
                  <a:t>BD-BR/</a:t>
                </a:r>
                <a:r>
                  <a:rPr lang="el-GR" sz="1600"/>
                  <a:t>Δ</a:t>
                </a:r>
                <a:r>
                  <a:rPr lang="pt-PT" sz="1600"/>
                  <a:t>T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5.2882437951681828E-3"/>
              <c:y val="0.3228344637162997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pt-BR"/>
          </a:p>
        </c:txPr>
        <c:crossAx val="7170816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81348954694605657"/>
          <c:y val="5.1356959929402306E-2"/>
          <c:w val="0.15917264948016926"/>
          <c:h val="0.12086646015002024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9861995753716"/>
          <c:y val="3.8217819981081293E-2"/>
          <c:w val="0.86107913759983956"/>
          <c:h val="0.73227770501346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(v11 Eliezer)'!$C$2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sz="1600" b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'ALL (v11 Eliezer)'!$B$4:$B$13</c:f>
              <c:strCache>
                <c:ptCount val="10"/>
                <c:pt idx="0">
                  <c:v>BQSquare</c:v>
                </c:pt>
                <c:pt idx="1">
                  <c:v>BQTerrace</c:v>
                </c:pt>
                <c:pt idx="2">
                  <c:v>BasketballDrill</c:v>
                </c:pt>
                <c:pt idx="3">
                  <c:v>BasketballPass</c:v>
                </c:pt>
                <c:pt idx="4">
                  <c:v>Cactus</c:v>
                </c:pt>
                <c:pt idx="5">
                  <c:v>ChinaSpeed</c:v>
                </c:pt>
                <c:pt idx="6">
                  <c:v>Kimono1</c:v>
                </c:pt>
                <c:pt idx="7">
                  <c:v>PeopleOnStreet</c:v>
                </c:pt>
                <c:pt idx="8">
                  <c:v>SlideEditing</c:v>
                </c:pt>
                <c:pt idx="9">
                  <c:v>SteamLocomotiveTrain</c:v>
                </c:pt>
              </c:strCache>
            </c:strRef>
          </c:cat>
          <c:val>
            <c:numRef>
              <c:f>'ALL (v11 Eliezer)'!$G$4:$G$13</c:f>
              <c:numCache>
                <c:formatCode>0.00</c:formatCode>
                <c:ptCount val="10"/>
                <c:pt idx="0">
                  <c:v>-0.20770209180642255</c:v>
                </c:pt>
                <c:pt idx="1">
                  <c:v>-3.9338467852118163E-2</c:v>
                </c:pt>
                <c:pt idx="2">
                  <c:v>-0.16074549291744314</c:v>
                </c:pt>
                <c:pt idx="3">
                  <c:v>-0.26791553820543518</c:v>
                </c:pt>
                <c:pt idx="4">
                  <c:v>-0.12180135216758364</c:v>
                </c:pt>
                <c:pt idx="5">
                  <c:v>-0.45537954537821868</c:v>
                </c:pt>
                <c:pt idx="6">
                  <c:v>-0.10730348219548479</c:v>
                </c:pt>
                <c:pt idx="7">
                  <c:v>-0.27173347949828136</c:v>
                </c:pt>
                <c:pt idx="8">
                  <c:v>-0.49096321281893596</c:v>
                </c:pt>
                <c:pt idx="9">
                  <c:v>-0.17335920345792413</c:v>
                </c:pt>
              </c:numCache>
            </c:numRef>
          </c:val>
        </c:ser>
        <c:ser>
          <c:idx val="1"/>
          <c:order val="1"/>
          <c:tx>
            <c:strRef>
              <c:f>'ALL (v11 Eliezer)'!$J$2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'ALL (v11 Eliezer)'!$B$4:$B$13</c:f>
              <c:strCache>
                <c:ptCount val="10"/>
                <c:pt idx="0">
                  <c:v>BQSquare</c:v>
                </c:pt>
                <c:pt idx="1">
                  <c:v>BQTerrace</c:v>
                </c:pt>
                <c:pt idx="2">
                  <c:v>BasketballDrill</c:v>
                </c:pt>
                <c:pt idx="3">
                  <c:v>BasketballPass</c:v>
                </c:pt>
                <c:pt idx="4">
                  <c:v>Cactus</c:v>
                </c:pt>
                <c:pt idx="5">
                  <c:v>ChinaSpeed</c:v>
                </c:pt>
                <c:pt idx="6">
                  <c:v>Kimono1</c:v>
                </c:pt>
                <c:pt idx="7">
                  <c:v>PeopleOnStreet</c:v>
                </c:pt>
                <c:pt idx="8">
                  <c:v>SlideEditing</c:v>
                </c:pt>
                <c:pt idx="9">
                  <c:v>SteamLocomotiveTrain</c:v>
                </c:pt>
              </c:strCache>
            </c:strRef>
          </c:cat>
          <c:val>
            <c:numRef>
              <c:f>'ALL (v11 Eliezer)'!$N$4:$N$13</c:f>
              <c:numCache>
                <c:formatCode>0.00</c:formatCode>
                <c:ptCount val="10"/>
                <c:pt idx="0">
                  <c:v>1.6159370748958329E-6</c:v>
                </c:pt>
                <c:pt idx="1">
                  <c:v>2.7763241519025541E-7</c:v>
                </c:pt>
                <c:pt idx="2">
                  <c:v>-1.1670644510027852E-5</c:v>
                </c:pt>
                <c:pt idx="3">
                  <c:v>-2.5077028428701021E-5</c:v>
                </c:pt>
                <c:pt idx="4">
                  <c:v>-1.2404189382019597E-6</c:v>
                </c:pt>
                <c:pt idx="5">
                  <c:v>-1.8448832152643432E-6</c:v>
                </c:pt>
                <c:pt idx="6">
                  <c:v>-2.7907753397253559E-6</c:v>
                </c:pt>
                <c:pt idx="7">
                  <c:v>-2.4886082756065842E-7</c:v>
                </c:pt>
                <c:pt idx="8">
                  <c:v>-5.8503161307168556E-5</c:v>
                </c:pt>
                <c:pt idx="9">
                  <c:v>-1.7876060155809318E-6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89504"/>
        <c:axId val="93258304"/>
      </c:barChart>
      <c:catAx>
        <c:axId val="7918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PT" sz="1600"/>
                  <a:t>Video Sequence</a:t>
                </a:r>
              </a:p>
            </c:rich>
          </c:tx>
          <c:layout>
            <c:manualLayout>
              <c:xMode val="edge"/>
              <c:yMode val="edge"/>
              <c:x val="0.42920925588919218"/>
              <c:y val="0.949136833296951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pt-BR"/>
          </a:p>
        </c:txPr>
        <c:crossAx val="93258304"/>
        <c:crosses val="autoZero"/>
        <c:auto val="1"/>
        <c:lblAlgn val="ctr"/>
        <c:lblOffset val="100"/>
        <c:noMultiLvlLbl val="0"/>
      </c:catAx>
      <c:valAx>
        <c:axId val="932583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pt-PT" sz="1600" b="1" i="0" baseline="0">
                    <a:effectLst/>
                  </a:rPr>
                  <a:t>BD-PSNR/</a:t>
                </a:r>
                <a:r>
                  <a:rPr lang="el-GR" sz="1600" b="1" i="0" baseline="0">
                    <a:effectLst/>
                  </a:rPr>
                  <a:t>Δ</a:t>
                </a:r>
                <a:r>
                  <a:rPr lang="pt-PT" sz="1600" b="1" i="0" baseline="0">
                    <a:effectLst/>
                  </a:rPr>
                  <a:t>T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1867354160347877E-4"/>
              <c:y val="0.2983198719348041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pt-BR"/>
          </a:p>
        </c:txPr>
        <c:crossAx val="79189504"/>
        <c:crosses val="autoZero"/>
        <c:crossBetween val="between"/>
        <c:majorUnit val="5.0000000000000024E-2"/>
      </c:valAx>
    </c:plotArea>
    <c:legend>
      <c:legendPos val="r"/>
      <c:layout>
        <c:manualLayout>
          <c:xMode val="edge"/>
          <c:yMode val="edge"/>
          <c:x val="0.12653277726643589"/>
          <c:y val="0.59888816124572453"/>
          <c:w val="0.15633971252988774"/>
          <c:h val="0.11201884595794218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575642</xdr:colOff>
      <xdr:row>16</xdr:row>
      <xdr:rowOff>76200</xdr:rowOff>
    </xdr:from>
    <xdr:to>
      <xdr:col>24</xdr:col>
      <xdr:colOff>19050</xdr:colOff>
      <xdr:row>45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16</xdr:row>
      <xdr:rowOff>80342</xdr:rowOff>
    </xdr:from>
    <xdr:to>
      <xdr:col>10</xdr:col>
      <xdr:colOff>473775</xdr:colOff>
      <xdr:row>45</xdr:row>
      <xdr:rowOff>53042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CEG-AE07_BJM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Feuil1"/>
      <sheetName val="Feuil2"/>
      <sheetName val="Feuil3"/>
    </sheetNames>
    <definedNames>
      <definedName name="BJM"/>
    </definedNames>
    <sheetDataSet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0"/>
  <sheetViews>
    <sheetView topLeftCell="B1" zoomScale="80" zoomScaleNormal="80" workbookViewId="0">
      <selection activeCell="J8" sqref="J8"/>
    </sheetView>
  </sheetViews>
  <sheetFormatPr defaultRowHeight="15" x14ac:dyDescent="0.25"/>
  <cols>
    <col min="1" max="1" width="9.140625" style="2"/>
    <col min="2" max="2" width="20.28515625" style="2" bestFit="1" customWidth="1"/>
    <col min="3" max="5" width="9.140625" style="2"/>
    <col min="6" max="7" width="9.140625" style="22"/>
    <col min="8" max="13" width="9.140625" style="2"/>
    <col min="14" max="15" width="9.140625" style="14"/>
    <col min="16" max="17" width="9.140625" style="2"/>
    <col min="18" max="19" width="9.140625" style="14"/>
    <col min="20" max="16384" width="9.140625" style="2"/>
  </cols>
  <sheetData>
    <row r="1" spans="2:21" x14ac:dyDescent="0.25">
      <c r="N1" s="13"/>
      <c r="O1" s="13"/>
    </row>
    <row r="2" spans="2:21" x14ac:dyDescent="0.25">
      <c r="B2" s="47" t="s">
        <v>0</v>
      </c>
      <c r="C2" s="47" t="s">
        <v>1</v>
      </c>
      <c r="D2" s="53" t="s">
        <v>14</v>
      </c>
      <c r="E2" s="51"/>
      <c r="F2" s="42" t="s">
        <v>15</v>
      </c>
      <c r="G2" s="43"/>
      <c r="H2" s="54" t="s">
        <v>37</v>
      </c>
      <c r="I2" s="55"/>
      <c r="J2" s="55"/>
      <c r="K2"/>
      <c r="L2"/>
      <c r="M2"/>
      <c r="N2"/>
      <c r="O2"/>
      <c r="P2"/>
      <c r="Q2"/>
      <c r="R2"/>
      <c r="T2" s="14"/>
      <c r="U2" s="14"/>
    </row>
    <row r="3" spans="2:21" x14ac:dyDescent="0.25">
      <c r="B3" s="46"/>
      <c r="C3" s="46"/>
      <c r="D3" s="3" t="s">
        <v>2</v>
      </c>
      <c r="E3" s="3" t="s">
        <v>3</v>
      </c>
      <c r="F3" s="23" t="s">
        <v>2</v>
      </c>
      <c r="G3" s="23" t="s">
        <v>3</v>
      </c>
      <c r="H3" s="3" t="s">
        <v>2</v>
      </c>
      <c r="I3" s="3" t="s">
        <v>3</v>
      </c>
      <c r="J3" s="34" t="s">
        <v>38</v>
      </c>
      <c r="K3"/>
      <c r="L3"/>
      <c r="M3"/>
      <c r="N3"/>
      <c r="O3"/>
      <c r="P3"/>
      <c r="Q3"/>
      <c r="R3"/>
      <c r="T3" s="14"/>
      <c r="U3" s="14"/>
    </row>
    <row r="4" spans="2:21" x14ac:dyDescent="0.25">
      <c r="B4" s="50" t="s">
        <v>16</v>
      </c>
      <c r="C4" s="3">
        <v>27</v>
      </c>
      <c r="D4">
        <v>775.93600000000004</v>
      </c>
      <c r="E4">
        <v>34.960999999999999</v>
      </c>
      <c r="F4" s="24">
        <v>792.41920000000005</v>
      </c>
      <c r="G4" s="24">
        <v>34.917200000000001</v>
      </c>
      <c r="H4" s="37">
        <v>776.22720000000004</v>
      </c>
      <c r="I4">
        <v>34.962200000000003</v>
      </c>
      <c r="J4" s="37">
        <v>501.87400000000002</v>
      </c>
      <c r="K4"/>
      <c r="L4"/>
      <c r="M4"/>
      <c r="N4"/>
      <c r="O4"/>
      <c r="P4"/>
      <c r="Q4"/>
      <c r="R4"/>
      <c r="T4" s="14"/>
      <c r="U4" s="14"/>
    </row>
    <row r="5" spans="2:21" x14ac:dyDescent="0.25">
      <c r="B5" s="51"/>
      <c r="C5" s="3">
        <v>32</v>
      </c>
      <c r="D5">
        <v>390.47039999999998</v>
      </c>
      <c r="E5">
        <v>32.004899999999999</v>
      </c>
      <c r="F5" s="24">
        <v>398.17599999999999</v>
      </c>
      <c r="G5" s="24">
        <v>31.947500000000002</v>
      </c>
      <c r="H5">
        <v>390.4</v>
      </c>
      <c r="I5">
        <v>32.003399999999999</v>
      </c>
      <c r="J5">
        <v>385.476</v>
      </c>
      <c r="K5"/>
      <c r="L5"/>
      <c r="M5"/>
      <c r="N5"/>
      <c r="O5"/>
      <c r="P5"/>
      <c r="Q5"/>
      <c r="R5"/>
      <c r="T5" s="14"/>
      <c r="U5" s="14"/>
    </row>
    <row r="6" spans="2:21" x14ac:dyDescent="0.25">
      <c r="B6" s="51"/>
      <c r="C6" s="3">
        <v>37</v>
      </c>
      <c r="D6">
        <v>214.94399999999999</v>
      </c>
      <c r="E6">
        <v>29.2075</v>
      </c>
      <c r="F6" s="24">
        <v>216.20480000000001</v>
      </c>
      <c r="G6" s="24">
        <v>29.116700000000002</v>
      </c>
      <c r="H6">
        <v>214.69120000000001</v>
      </c>
      <c r="I6">
        <v>29.203700000000001</v>
      </c>
      <c r="J6">
        <v>297.94400000000002</v>
      </c>
      <c r="T6" s="14"/>
      <c r="U6" s="14"/>
    </row>
    <row r="7" spans="2:21" x14ac:dyDescent="0.25">
      <c r="B7" s="51"/>
      <c r="C7" s="3">
        <v>42</v>
      </c>
      <c r="D7">
        <v>114.4928</v>
      </c>
      <c r="E7">
        <v>26.098400000000002</v>
      </c>
      <c r="F7" s="24">
        <v>115.2864</v>
      </c>
      <c r="G7" s="24">
        <v>26.0579</v>
      </c>
      <c r="H7">
        <v>114.4448</v>
      </c>
      <c r="I7">
        <v>26.098199999999999</v>
      </c>
      <c r="J7">
        <v>228.75899999999999</v>
      </c>
      <c r="T7" s="14"/>
      <c r="U7" s="14"/>
    </row>
    <row r="8" spans="2:21" x14ac:dyDescent="0.25">
      <c r="J8">
        <f>AVERAGE(J4:J7)</f>
        <v>353.51325000000003</v>
      </c>
      <c r="T8" s="14"/>
      <c r="U8" s="14"/>
    </row>
    <row r="9" spans="2:21" x14ac:dyDescent="0.25">
      <c r="E9" s="3"/>
      <c r="F9" s="23" t="s">
        <v>7</v>
      </c>
      <c r="G9" s="23" t="s">
        <v>6</v>
      </c>
      <c r="H9" s="3" t="s">
        <v>7</v>
      </c>
      <c r="I9" s="3" t="s">
        <v>6</v>
      </c>
      <c r="J9"/>
      <c r="T9" s="14"/>
      <c r="U9" s="14"/>
    </row>
    <row r="10" spans="2:21" x14ac:dyDescent="0.25">
      <c r="E10" s="3" t="s">
        <v>4</v>
      </c>
      <c r="F10" s="23">
        <f>[1]!BJM($D4:$E7,F4:G7,1)</f>
        <v>2.7463481430819003</v>
      </c>
      <c r="G10" s="23">
        <f>[1]!BJM($D4:$E7,F4:G7,0)</f>
        <v>-0.12537280787406593</v>
      </c>
      <c r="H10" s="3">
        <f>[1]!BJM($D4:$E7,H4:I7,1)</f>
        <v>-1.3607318364428078E-2</v>
      </c>
      <c r="I10" s="3">
        <f>[1]!BJM($D4:$E7,H4:I7,0)</f>
        <v>5.7125516714191934E-4</v>
      </c>
      <c r="J10"/>
      <c r="T10" s="14"/>
      <c r="U10" s="14"/>
    </row>
    <row r="11" spans="2:21" x14ac:dyDescent="0.25">
      <c r="J11"/>
      <c r="T11" s="14"/>
      <c r="U11" s="14"/>
    </row>
    <row r="12" spans="2:21" x14ac:dyDescent="0.25">
      <c r="B12" s="47" t="s">
        <v>0</v>
      </c>
      <c r="C12" s="47" t="s">
        <v>1</v>
      </c>
      <c r="D12" s="52" t="s">
        <v>5</v>
      </c>
      <c r="E12" s="51"/>
      <c r="F12" s="42" t="s">
        <v>8</v>
      </c>
      <c r="G12" s="43"/>
      <c r="H12" s="40" t="s">
        <v>37</v>
      </c>
      <c r="I12" s="41"/>
      <c r="J12"/>
      <c r="T12" s="14"/>
      <c r="U12" s="14"/>
    </row>
    <row r="13" spans="2:21" x14ac:dyDescent="0.25">
      <c r="B13" s="46"/>
      <c r="C13" s="46"/>
      <c r="D13" s="3" t="s">
        <v>2</v>
      </c>
      <c r="E13" s="3" t="s">
        <v>3</v>
      </c>
      <c r="F13" s="23" t="s">
        <v>2</v>
      </c>
      <c r="G13" s="23" t="s">
        <v>3</v>
      </c>
      <c r="H13" s="3" t="s">
        <v>2</v>
      </c>
      <c r="I13" s="3" t="s">
        <v>3</v>
      </c>
      <c r="J13" s="34" t="s">
        <v>38</v>
      </c>
    </row>
    <row r="14" spans="2:21" x14ac:dyDescent="0.25">
      <c r="B14" s="50" t="s">
        <v>17</v>
      </c>
      <c r="C14" s="3">
        <v>27</v>
      </c>
      <c r="D14">
        <v>9013.1839999999993</v>
      </c>
      <c r="E14">
        <v>35.637</v>
      </c>
      <c r="F14" s="24">
        <v>9050.8736000000008</v>
      </c>
      <c r="G14" s="24">
        <v>35.613199999999999</v>
      </c>
      <c r="H14">
        <v>8985.3248000000003</v>
      </c>
      <c r="I14">
        <v>35.6295</v>
      </c>
      <c r="J14">
        <v>8172.451</v>
      </c>
    </row>
    <row r="15" spans="2:21" x14ac:dyDescent="0.25">
      <c r="B15" s="51"/>
      <c r="C15" s="3">
        <v>32</v>
      </c>
      <c r="D15">
        <v>3193.6224000000002</v>
      </c>
      <c r="E15">
        <v>33.978299999999997</v>
      </c>
      <c r="F15" s="24">
        <v>3204.6304</v>
      </c>
      <c r="G15" s="24">
        <v>33.955800000000004</v>
      </c>
      <c r="H15">
        <v>3184.8031999999998</v>
      </c>
      <c r="I15">
        <v>33.9724</v>
      </c>
      <c r="J15">
        <v>4700.1549999999997</v>
      </c>
    </row>
    <row r="16" spans="2:21" x14ac:dyDescent="0.25">
      <c r="B16" s="51"/>
      <c r="C16" s="3">
        <v>37</v>
      </c>
      <c r="D16">
        <v>1432.8032000000001</v>
      </c>
      <c r="E16">
        <v>32.040300000000002</v>
      </c>
      <c r="F16" s="24">
        <v>1430.9376</v>
      </c>
      <c r="G16" s="24">
        <v>32.019399999999997</v>
      </c>
      <c r="H16">
        <v>1426.2431999999999</v>
      </c>
      <c r="I16">
        <v>32.030900000000003</v>
      </c>
      <c r="J16">
        <v>3115.0859999999998</v>
      </c>
    </row>
    <row r="17" spans="2:10" x14ac:dyDescent="0.25">
      <c r="B17" s="51"/>
      <c r="C17" s="3">
        <v>42</v>
      </c>
      <c r="D17">
        <v>684.62400000000002</v>
      </c>
      <c r="E17">
        <v>29.757899999999999</v>
      </c>
      <c r="F17" s="24">
        <v>682.89599999999996</v>
      </c>
      <c r="G17" s="24">
        <v>29.737100000000002</v>
      </c>
      <c r="H17">
        <v>680.11839999999995</v>
      </c>
      <c r="I17">
        <v>29.744499999999999</v>
      </c>
      <c r="J17">
        <v>3098.2379999999998</v>
      </c>
    </row>
    <row r="18" spans="2:10" x14ac:dyDescent="0.25">
      <c r="J18">
        <f>AVERAGE(J14:J17)</f>
        <v>4771.4825000000001</v>
      </c>
    </row>
    <row r="19" spans="2:10" x14ac:dyDescent="0.25">
      <c r="E19" s="3"/>
      <c r="F19" s="23" t="s">
        <v>7</v>
      </c>
      <c r="G19" s="23" t="s">
        <v>6</v>
      </c>
      <c r="H19" s="3" t="s">
        <v>7</v>
      </c>
      <c r="I19" s="3" t="s">
        <v>6</v>
      </c>
      <c r="J19"/>
    </row>
    <row r="20" spans="2:10" x14ac:dyDescent="0.25">
      <c r="E20" s="3" t="s">
        <v>4</v>
      </c>
      <c r="F20" s="23">
        <f>[1]!BJM($D14:$E17,F14:G17,1)</f>
        <v>1.0207917019104729</v>
      </c>
      <c r="G20" s="23">
        <f>[1]!BJM($D14:$E17,F14:G17,0)</f>
        <v>-2.4094043765076064E-2</v>
      </c>
      <c r="H20" s="3">
        <f>[1]!BJM($D14:$E17,H14:I17,1)</f>
        <v>-5.3996568538727807E-2</v>
      </c>
      <c r="I20" s="3">
        <f>[1]!BJM($D14:$E17,H14:I17,0)</f>
        <v>1.3247182105130379E-3</v>
      </c>
      <c r="J20"/>
    </row>
    <row r="21" spans="2:10" x14ac:dyDescent="0.25">
      <c r="J21"/>
    </row>
    <row r="22" spans="2:10" x14ac:dyDescent="0.25">
      <c r="B22" s="47" t="s">
        <v>0</v>
      </c>
      <c r="C22" s="47" t="s">
        <v>1</v>
      </c>
      <c r="D22" s="48" t="s">
        <v>5</v>
      </c>
      <c r="E22" s="49"/>
      <c r="F22" s="42" t="s">
        <v>8</v>
      </c>
      <c r="G22" s="43"/>
      <c r="H22" s="40" t="s">
        <v>37</v>
      </c>
      <c r="I22" s="41"/>
      <c r="J22"/>
    </row>
    <row r="23" spans="2:10" x14ac:dyDescent="0.25">
      <c r="B23" s="46"/>
      <c r="C23" s="46"/>
      <c r="D23" s="3" t="s">
        <v>2</v>
      </c>
      <c r="E23" s="3" t="s">
        <v>3</v>
      </c>
      <c r="F23" s="23" t="s">
        <v>2</v>
      </c>
      <c r="G23" s="23" t="s">
        <v>3</v>
      </c>
      <c r="H23" s="10" t="s">
        <v>2</v>
      </c>
      <c r="I23" s="10" t="s">
        <v>3</v>
      </c>
      <c r="J23" s="34" t="s">
        <v>38</v>
      </c>
    </row>
    <row r="24" spans="2:10" x14ac:dyDescent="0.25">
      <c r="B24" s="50" t="s">
        <v>18</v>
      </c>
      <c r="C24" s="3">
        <v>27</v>
      </c>
      <c r="D24">
        <v>1726.8747000000001</v>
      </c>
      <c r="E24">
        <v>37.646099999999997</v>
      </c>
      <c r="F24" s="24">
        <v>1751.9839999999999</v>
      </c>
      <c r="G24" s="24">
        <v>37.592599999999997</v>
      </c>
      <c r="H24">
        <v>1728.3547000000001</v>
      </c>
      <c r="I24">
        <v>37.639800000000001</v>
      </c>
      <c r="J24">
        <v>2074.127</v>
      </c>
    </row>
    <row r="25" spans="2:10" x14ac:dyDescent="0.25">
      <c r="B25" s="51"/>
      <c r="C25" s="3">
        <v>32</v>
      </c>
      <c r="D25">
        <v>871.41600000000005</v>
      </c>
      <c r="E25">
        <v>34.654800000000002</v>
      </c>
      <c r="F25" s="24">
        <v>882.62400000000002</v>
      </c>
      <c r="G25" s="24">
        <v>34.5974</v>
      </c>
      <c r="H25">
        <v>872.48530000000005</v>
      </c>
      <c r="I25">
        <v>34.6509</v>
      </c>
      <c r="J25">
        <v>1650.34</v>
      </c>
    </row>
    <row r="26" spans="2:10" x14ac:dyDescent="0.25">
      <c r="B26" s="51"/>
      <c r="C26" s="3">
        <v>37</v>
      </c>
      <c r="D26">
        <v>475.45600000000002</v>
      </c>
      <c r="E26">
        <v>32.033999999999999</v>
      </c>
      <c r="F26" s="24">
        <v>479.15469999999999</v>
      </c>
      <c r="G26" s="24">
        <v>31.9666</v>
      </c>
      <c r="H26">
        <v>474.57870000000003</v>
      </c>
      <c r="I26">
        <v>32.021099999999997</v>
      </c>
      <c r="J26">
        <v>1305.579</v>
      </c>
    </row>
    <row r="27" spans="2:10" x14ac:dyDescent="0.25">
      <c r="B27" s="51"/>
      <c r="C27" s="3">
        <v>42</v>
      </c>
      <c r="D27">
        <v>262.9067</v>
      </c>
      <c r="E27">
        <v>29.4147</v>
      </c>
      <c r="F27" s="24">
        <v>265.30399999999997</v>
      </c>
      <c r="G27" s="24">
        <v>29.3672</v>
      </c>
      <c r="H27">
        <v>262.40800000000002</v>
      </c>
      <c r="I27">
        <v>29.392399999999999</v>
      </c>
      <c r="J27">
        <v>983.82899999999995</v>
      </c>
    </row>
    <row r="28" spans="2:10" x14ac:dyDescent="0.25">
      <c r="H28" s="10"/>
      <c r="I28" s="10"/>
      <c r="J28">
        <f>AVERAGE(J24:J27)</f>
        <v>1503.4687499999998</v>
      </c>
    </row>
    <row r="29" spans="2:10" x14ac:dyDescent="0.25">
      <c r="E29" s="3"/>
      <c r="F29" s="23" t="s">
        <v>7</v>
      </c>
      <c r="G29" s="23" t="s">
        <v>6</v>
      </c>
      <c r="H29" s="10" t="s">
        <v>7</v>
      </c>
      <c r="I29" s="10" t="s">
        <v>6</v>
      </c>
      <c r="J29"/>
    </row>
    <row r="30" spans="2:10" x14ac:dyDescent="0.25">
      <c r="E30" s="3" t="s">
        <v>4</v>
      </c>
      <c r="F30" s="23">
        <f>[1]!BJM($D24:$E27,F24:G27,1)</f>
        <v>2.4704074454904745</v>
      </c>
      <c r="G30" s="23">
        <f>[1]!BJM($D24:$E27,F24:G27,0)</f>
        <v>-0.10646954203506705</v>
      </c>
      <c r="H30" s="11">
        <f>[1]!BJM($D24:$E27,H24:I27,1)</f>
        <v>0.19258681471292505</v>
      </c>
      <c r="I30" s="11">
        <f>[1]!BJM($D24:$E27,H24:I27,0)</f>
        <v>-8.4524850432444246E-3</v>
      </c>
      <c r="J30"/>
    </row>
    <row r="31" spans="2:10" x14ac:dyDescent="0.25">
      <c r="H31" s="10"/>
      <c r="I31" s="10"/>
    </row>
    <row r="32" spans="2:10" x14ac:dyDescent="0.25">
      <c r="B32" s="47" t="s">
        <v>0</v>
      </c>
      <c r="C32" s="47" t="s">
        <v>1</v>
      </c>
      <c r="D32" s="48" t="s">
        <v>5</v>
      </c>
      <c r="E32" s="49"/>
      <c r="F32" s="42" t="s">
        <v>8</v>
      </c>
      <c r="G32" s="43"/>
      <c r="H32" s="40" t="s">
        <v>37</v>
      </c>
      <c r="I32" s="41"/>
    </row>
    <row r="33" spans="2:18" x14ac:dyDescent="0.25">
      <c r="B33" s="46"/>
      <c r="C33" s="46"/>
      <c r="D33" s="3" t="s">
        <v>2</v>
      </c>
      <c r="E33" s="3" t="s">
        <v>3</v>
      </c>
      <c r="F33" s="23" t="s">
        <v>2</v>
      </c>
      <c r="G33" s="23" t="s">
        <v>3</v>
      </c>
      <c r="H33" s="10" t="s">
        <v>2</v>
      </c>
      <c r="I33" s="10" t="s">
        <v>3</v>
      </c>
      <c r="J33" s="34" t="s">
        <v>38</v>
      </c>
    </row>
    <row r="34" spans="2:18" x14ac:dyDescent="0.25">
      <c r="B34" s="50" t="s">
        <v>19</v>
      </c>
      <c r="C34" s="3">
        <v>27</v>
      </c>
      <c r="D34">
        <v>1700.6747</v>
      </c>
      <c r="E34">
        <v>37.456200000000003</v>
      </c>
      <c r="F34" s="24">
        <v>1722.2587000000001</v>
      </c>
      <c r="G34" s="24">
        <v>37.4129</v>
      </c>
      <c r="H34">
        <v>1705.1172999999999</v>
      </c>
      <c r="I34">
        <v>37.459000000000003</v>
      </c>
      <c r="J34">
        <v>2122.5210000000002</v>
      </c>
    </row>
    <row r="35" spans="2:18" x14ac:dyDescent="0.25">
      <c r="B35" s="51"/>
      <c r="C35" s="3">
        <v>32</v>
      </c>
      <c r="D35">
        <v>838.2133</v>
      </c>
      <c r="E35">
        <v>34.5458</v>
      </c>
      <c r="F35" s="24">
        <v>847.10400000000004</v>
      </c>
      <c r="G35" s="24">
        <v>34.490699999999997</v>
      </c>
      <c r="H35">
        <v>839.51199999999994</v>
      </c>
      <c r="I35">
        <v>34.5411</v>
      </c>
      <c r="J35">
        <v>1679.8389999999999</v>
      </c>
    </row>
    <row r="36" spans="2:18" x14ac:dyDescent="0.25">
      <c r="B36" s="51"/>
      <c r="C36" s="3">
        <v>37</v>
      </c>
      <c r="D36">
        <v>446.02929999999998</v>
      </c>
      <c r="E36">
        <v>32.042900000000003</v>
      </c>
      <c r="F36" s="24">
        <v>450.79730000000001</v>
      </c>
      <c r="G36" s="24">
        <v>31.986599999999999</v>
      </c>
      <c r="H36">
        <v>447.11470000000003</v>
      </c>
      <c r="I36">
        <v>32.030900000000003</v>
      </c>
      <c r="J36">
        <v>1324.627</v>
      </c>
    </row>
    <row r="37" spans="2:18" x14ac:dyDescent="0.25">
      <c r="B37" s="51"/>
      <c r="C37" s="3">
        <v>42</v>
      </c>
      <c r="D37">
        <v>242.13329999999999</v>
      </c>
      <c r="E37">
        <v>29.613099999999999</v>
      </c>
      <c r="F37" s="24">
        <v>243.80269999999999</v>
      </c>
      <c r="G37" s="24">
        <v>29.5566</v>
      </c>
      <c r="H37">
        <v>242.3947</v>
      </c>
      <c r="I37">
        <v>29.578600000000002</v>
      </c>
      <c r="J37">
        <v>966.67</v>
      </c>
    </row>
    <row r="38" spans="2:18" x14ac:dyDescent="0.25">
      <c r="H38" s="10"/>
      <c r="I38" s="10"/>
      <c r="J38">
        <f>AVERAGE(J34:J37)</f>
        <v>1523.41425</v>
      </c>
    </row>
    <row r="39" spans="2:18" x14ac:dyDescent="0.25">
      <c r="E39" s="3"/>
      <c r="F39" s="23" t="s">
        <v>7</v>
      </c>
      <c r="G39" s="23" t="s">
        <v>6</v>
      </c>
      <c r="H39" s="10" t="s">
        <v>7</v>
      </c>
      <c r="I39" s="10" t="s">
        <v>6</v>
      </c>
      <c r="J39"/>
    </row>
    <row r="40" spans="2:18" x14ac:dyDescent="0.25">
      <c r="E40" s="3" t="s">
        <v>4</v>
      </c>
      <c r="F40" s="23">
        <f>[1]!BJM($D34:$E37,F34:G37,1)</f>
        <v>2.4164453122101026</v>
      </c>
      <c r="G40" s="23">
        <f>[1]!BJM($D34:$E37,F34:G37,0)</f>
        <v>-9.5983335252145502E-2</v>
      </c>
      <c r="H40" s="11">
        <f>[1]!BJM($D34:$E37,H34:I37,1)</f>
        <v>0.4340070296416032</v>
      </c>
      <c r="I40" s="11">
        <f>[1]!BJM($D34:$E37,H34:I37,0)</f>
        <v>-1.7546449313185934E-2</v>
      </c>
      <c r="J40"/>
    </row>
    <row r="41" spans="2:18" x14ac:dyDescent="0.25">
      <c r="H41" s="10"/>
      <c r="I41" s="10"/>
    </row>
    <row r="42" spans="2:18" x14ac:dyDescent="0.25">
      <c r="B42" s="47" t="s">
        <v>0</v>
      </c>
      <c r="C42" s="47" t="s">
        <v>1</v>
      </c>
      <c r="D42" s="48" t="s">
        <v>5</v>
      </c>
      <c r="E42" s="49"/>
      <c r="F42" s="42" t="s">
        <v>8</v>
      </c>
      <c r="G42" s="43"/>
      <c r="H42" s="40" t="s">
        <v>37</v>
      </c>
      <c r="I42" s="41"/>
    </row>
    <row r="43" spans="2:18" x14ac:dyDescent="0.25">
      <c r="B43" s="46"/>
      <c r="C43" s="46"/>
      <c r="D43" s="3" t="s">
        <v>2</v>
      </c>
      <c r="E43" s="3" t="s">
        <v>3</v>
      </c>
      <c r="F43" s="23" t="s">
        <v>2</v>
      </c>
      <c r="G43" s="23" t="s">
        <v>3</v>
      </c>
      <c r="H43" s="10" t="s">
        <v>2</v>
      </c>
      <c r="I43" s="10" t="s">
        <v>3</v>
      </c>
      <c r="J43" s="34" t="s">
        <v>38</v>
      </c>
      <c r="M43" s="40"/>
      <c r="N43" s="41"/>
    </row>
    <row r="44" spans="2:18" x14ac:dyDescent="0.25">
      <c r="B44" s="50" t="s">
        <v>20</v>
      </c>
      <c r="C44" s="3">
        <v>27</v>
      </c>
      <c r="D44">
        <v>578.24530000000004</v>
      </c>
      <c r="E44">
        <v>37.5214</v>
      </c>
      <c r="F44" s="24">
        <v>593.26670000000001</v>
      </c>
      <c r="G44" s="24">
        <v>37.442</v>
      </c>
      <c r="H44">
        <v>578.91999999999996</v>
      </c>
      <c r="I44">
        <v>37.524799999999999</v>
      </c>
      <c r="J44">
        <v>525.50900000000001</v>
      </c>
      <c r="K44"/>
      <c r="L44"/>
      <c r="M44"/>
      <c r="N44"/>
      <c r="O44"/>
      <c r="P44"/>
      <c r="Q44"/>
      <c r="R44"/>
    </row>
    <row r="45" spans="2:18" x14ac:dyDescent="0.25">
      <c r="B45" s="51"/>
      <c r="C45" s="3">
        <v>32</v>
      </c>
      <c r="D45">
        <v>287.36</v>
      </c>
      <c r="E45">
        <v>34.227499999999999</v>
      </c>
      <c r="F45" s="24">
        <v>292.44529999999997</v>
      </c>
      <c r="G45" s="24">
        <v>34.128</v>
      </c>
      <c r="H45">
        <v>288.01870000000002</v>
      </c>
      <c r="I45">
        <v>34.2271</v>
      </c>
      <c r="J45">
        <v>430.404</v>
      </c>
    </row>
    <row r="46" spans="2:18" x14ac:dyDescent="0.25">
      <c r="B46" s="51"/>
      <c r="C46" s="3">
        <v>37</v>
      </c>
      <c r="D46">
        <v>148.61869999999999</v>
      </c>
      <c r="E46">
        <v>31.441500000000001</v>
      </c>
      <c r="F46" s="24">
        <v>150.3493</v>
      </c>
      <c r="G46" s="24">
        <v>31.337900000000001</v>
      </c>
      <c r="H46">
        <v>148.92529999999999</v>
      </c>
      <c r="I46">
        <v>31.431699999999999</v>
      </c>
      <c r="J46">
        <v>346.33600000000001</v>
      </c>
    </row>
    <row r="47" spans="2:18" x14ac:dyDescent="0.25">
      <c r="B47" s="51"/>
      <c r="C47" s="3">
        <v>42</v>
      </c>
      <c r="D47">
        <v>77.602699999999999</v>
      </c>
      <c r="E47">
        <v>28.948699999999999</v>
      </c>
      <c r="F47" s="24">
        <v>77.437299999999993</v>
      </c>
      <c r="G47" s="24">
        <v>28.847799999999999</v>
      </c>
      <c r="H47">
        <v>77.013300000000001</v>
      </c>
      <c r="I47">
        <v>28.9298</v>
      </c>
      <c r="J47">
        <v>264.60700000000003</v>
      </c>
    </row>
    <row r="48" spans="2:18" x14ac:dyDescent="0.25">
      <c r="H48" s="10"/>
      <c r="I48" s="10"/>
      <c r="J48">
        <f>AVERAGE(J44:J47)</f>
        <v>391.714</v>
      </c>
    </row>
    <row r="49" spans="2:21" x14ac:dyDescent="0.25">
      <c r="E49" s="3"/>
      <c r="F49" s="23" t="s">
        <v>7</v>
      </c>
      <c r="G49" s="23" t="s">
        <v>6</v>
      </c>
      <c r="H49" s="10" t="s">
        <v>7</v>
      </c>
      <c r="I49" s="10" t="s">
        <v>6</v>
      </c>
      <c r="J49"/>
    </row>
    <row r="50" spans="2:21" x14ac:dyDescent="0.25">
      <c r="E50" s="3" t="s">
        <v>4</v>
      </c>
      <c r="F50" s="23">
        <f>[1]!BJM($D44:$E47,F44:G47,1)</f>
        <v>3.8555626701510803</v>
      </c>
      <c r="G50" s="23">
        <f>[1]!BJM($D44:$E47,F44:G47,0)</f>
        <v>-0.16066729567268115</v>
      </c>
      <c r="H50" s="11">
        <f>[1]!BJM($D44:$E47,H44:I47,1)</f>
        <v>0.21571379972491478</v>
      </c>
      <c r="I50" s="11">
        <f>[1]!BJM($D44:$E47,H44:I47,0)</f>
        <v>-9.8230231139201912E-3</v>
      </c>
      <c r="J50"/>
    </row>
    <row r="51" spans="2:21" x14ac:dyDescent="0.25">
      <c r="H51" s="10"/>
      <c r="I51" s="10"/>
    </row>
    <row r="52" spans="2:21" x14ac:dyDescent="0.25">
      <c r="B52" s="47" t="s">
        <v>0</v>
      </c>
      <c r="C52" s="47" t="s">
        <v>1</v>
      </c>
      <c r="D52" s="48" t="s">
        <v>5</v>
      </c>
      <c r="E52" s="49"/>
      <c r="F52" s="42" t="s">
        <v>8</v>
      </c>
      <c r="G52" s="43"/>
      <c r="H52" s="40" t="s">
        <v>37</v>
      </c>
      <c r="I52" s="41"/>
    </row>
    <row r="53" spans="2:21" x14ac:dyDescent="0.25">
      <c r="B53" s="46"/>
      <c r="C53" s="46"/>
      <c r="D53" s="3" t="s">
        <v>2</v>
      </c>
      <c r="E53" s="3" t="s">
        <v>3</v>
      </c>
      <c r="F53" s="23" t="s">
        <v>2</v>
      </c>
      <c r="G53" s="23" t="s">
        <v>3</v>
      </c>
      <c r="H53" s="10" t="s">
        <v>2</v>
      </c>
      <c r="I53" s="10" t="s">
        <v>3</v>
      </c>
      <c r="J53" s="34" t="s">
        <v>38</v>
      </c>
      <c r="K53" s="14"/>
      <c r="L53" s="14"/>
      <c r="Q53" s="14"/>
      <c r="T53" s="14"/>
      <c r="U53" s="14"/>
    </row>
    <row r="54" spans="2:21" x14ac:dyDescent="0.25">
      <c r="B54" s="50" t="s">
        <v>21</v>
      </c>
      <c r="C54" s="3">
        <v>27</v>
      </c>
      <c r="D54">
        <v>6426.4880000000003</v>
      </c>
      <c r="E54">
        <v>36.790500000000002</v>
      </c>
      <c r="F54" s="24">
        <v>6520.5387000000001</v>
      </c>
      <c r="G54" s="24">
        <v>36.761800000000001</v>
      </c>
      <c r="H54">
        <v>6425.0532999999996</v>
      </c>
      <c r="I54">
        <v>36.786999999999999</v>
      </c>
      <c r="J54">
        <v>8355.5030000000006</v>
      </c>
      <c r="K54"/>
      <c r="L54"/>
      <c r="M54"/>
      <c r="N54"/>
      <c r="O54"/>
      <c r="P54"/>
      <c r="Q54"/>
      <c r="R54"/>
      <c r="T54" s="14"/>
      <c r="U54" s="14"/>
    </row>
    <row r="55" spans="2:21" x14ac:dyDescent="0.25">
      <c r="B55" s="51"/>
      <c r="C55" s="3">
        <v>32</v>
      </c>
      <c r="D55">
        <v>3014.4319999999998</v>
      </c>
      <c r="E55">
        <v>34.876399999999997</v>
      </c>
      <c r="F55" s="24">
        <v>3054.0747000000001</v>
      </c>
      <c r="G55" s="24">
        <v>34.8367</v>
      </c>
      <c r="H55">
        <v>3017.1867000000002</v>
      </c>
      <c r="I55">
        <v>34.870899999999999</v>
      </c>
      <c r="J55">
        <v>6779.1360000000004</v>
      </c>
    </row>
    <row r="56" spans="2:21" x14ac:dyDescent="0.25">
      <c r="B56" s="51"/>
      <c r="C56" s="3">
        <v>37</v>
      </c>
      <c r="D56">
        <v>1549.7360000000001</v>
      </c>
      <c r="E56">
        <v>32.698700000000002</v>
      </c>
      <c r="F56" s="24">
        <v>1561.4052999999999</v>
      </c>
      <c r="G56" s="24">
        <v>32.645400000000002</v>
      </c>
      <c r="H56">
        <v>1549.2773</v>
      </c>
      <c r="I56">
        <v>32.689599999999999</v>
      </c>
      <c r="J56">
        <v>4865.9520000000002</v>
      </c>
    </row>
    <row r="57" spans="2:21" x14ac:dyDescent="0.25">
      <c r="B57" s="51"/>
      <c r="C57" s="3">
        <v>42</v>
      </c>
      <c r="D57">
        <v>789.02670000000001</v>
      </c>
      <c r="E57">
        <v>30.3705</v>
      </c>
      <c r="F57" s="24">
        <v>791.76530000000002</v>
      </c>
      <c r="G57" s="24">
        <v>30.325700000000001</v>
      </c>
      <c r="H57">
        <v>788.07730000000004</v>
      </c>
      <c r="I57">
        <v>30.357399999999998</v>
      </c>
      <c r="J57">
        <v>4532.9390000000003</v>
      </c>
    </row>
    <row r="58" spans="2:21" x14ac:dyDescent="0.25">
      <c r="H58" s="10"/>
      <c r="I58" s="10"/>
      <c r="J58">
        <f>AVERAGE(J54:J57)</f>
        <v>6133.3824999999997</v>
      </c>
    </row>
    <row r="59" spans="2:21" x14ac:dyDescent="0.25">
      <c r="E59" s="3"/>
      <c r="F59" s="23" t="s">
        <v>7</v>
      </c>
      <c r="G59" s="23" t="s">
        <v>6</v>
      </c>
      <c r="H59" s="10" t="s">
        <v>7</v>
      </c>
      <c r="I59" s="10" t="s">
        <v>6</v>
      </c>
      <c r="J59"/>
    </row>
    <row r="60" spans="2:21" x14ac:dyDescent="0.25">
      <c r="E60" s="3" t="s">
        <v>4</v>
      </c>
      <c r="F60" s="23">
        <f>[1]!BJM($D54:$E57,F54:G57,1)</f>
        <v>2.4164530890283142</v>
      </c>
      <c r="G60" s="23">
        <f>[1]!BJM($D54:$E57,F54:G57,0)</f>
        <v>-7.3360113487670103E-2</v>
      </c>
      <c r="H60" s="11">
        <f>[1]!BJM($D54:$E57,H54:I57,1)</f>
        <v>0.24213265057742017</v>
      </c>
      <c r="I60" s="11">
        <f>[1]!BJM($D54:$E57,H54:I57,0)</f>
        <v>-7.6079638082364801E-3</v>
      </c>
      <c r="J60"/>
    </row>
    <row r="61" spans="2:21" x14ac:dyDescent="0.25">
      <c r="H61" s="10"/>
      <c r="I61" s="10"/>
    </row>
    <row r="62" spans="2:21" x14ac:dyDescent="0.25">
      <c r="B62" s="47" t="s">
        <v>0</v>
      </c>
      <c r="C62" s="47" t="s">
        <v>1</v>
      </c>
      <c r="D62" s="48" t="s">
        <v>5</v>
      </c>
      <c r="E62" s="49"/>
      <c r="F62" s="42" t="s">
        <v>8</v>
      </c>
      <c r="G62" s="43"/>
      <c r="H62" s="40" t="s">
        <v>37</v>
      </c>
      <c r="I62" s="41"/>
    </row>
    <row r="63" spans="2:21" x14ac:dyDescent="0.25">
      <c r="B63" s="46"/>
      <c r="C63" s="46"/>
      <c r="D63" s="3" t="s">
        <v>2</v>
      </c>
      <c r="E63" s="3" t="s">
        <v>3</v>
      </c>
      <c r="F63" s="23" t="s">
        <v>2</v>
      </c>
      <c r="G63" s="23" t="s">
        <v>3</v>
      </c>
      <c r="H63" s="10" t="s">
        <v>2</v>
      </c>
      <c r="I63" s="10" t="s">
        <v>3</v>
      </c>
      <c r="J63" s="34" t="s">
        <v>38</v>
      </c>
    </row>
    <row r="64" spans="2:21" x14ac:dyDescent="0.25">
      <c r="B64" s="50" t="s">
        <v>22</v>
      </c>
      <c r="C64" s="3">
        <v>27</v>
      </c>
      <c r="D64">
        <v>2635.2784000000001</v>
      </c>
      <c r="E64">
        <v>38.892899999999997</v>
      </c>
      <c r="F64" s="24">
        <v>2746.1296000000002</v>
      </c>
      <c r="G64" s="24">
        <v>38.762999999999998</v>
      </c>
      <c r="H64">
        <v>2634.2127999999998</v>
      </c>
      <c r="I64">
        <v>38.882899999999999</v>
      </c>
      <c r="J64">
        <v>4898.9650000000001</v>
      </c>
      <c r="K64"/>
      <c r="L64"/>
      <c r="M64"/>
      <c r="N64"/>
      <c r="O64"/>
      <c r="P64"/>
      <c r="Q64"/>
      <c r="R64"/>
    </row>
    <row r="65" spans="2:21" x14ac:dyDescent="0.25">
      <c r="B65" s="51"/>
      <c r="C65" s="3">
        <v>32</v>
      </c>
      <c r="D65">
        <v>1369.4351999999999</v>
      </c>
      <c r="E65">
        <v>35.201500000000003</v>
      </c>
      <c r="F65" s="24">
        <v>1406.5344</v>
      </c>
      <c r="G65" s="24">
        <v>35.014699999999998</v>
      </c>
      <c r="H65">
        <v>1366.6304</v>
      </c>
      <c r="I65">
        <v>35.185299999999998</v>
      </c>
      <c r="J65">
        <v>3696.1860000000001</v>
      </c>
    </row>
    <row r="66" spans="2:21" x14ac:dyDescent="0.25">
      <c r="B66" s="51"/>
      <c r="C66" s="3">
        <v>37</v>
      </c>
      <c r="D66">
        <v>731.92</v>
      </c>
      <c r="E66">
        <v>31.930399999999999</v>
      </c>
      <c r="F66" s="24">
        <v>738.71680000000003</v>
      </c>
      <c r="G66" s="24">
        <v>31.748699999999999</v>
      </c>
      <c r="H66">
        <v>731.58879999999999</v>
      </c>
      <c r="I66">
        <v>31.922699999999999</v>
      </c>
      <c r="J66">
        <v>2722.5590000000002</v>
      </c>
    </row>
    <row r="67" spans="2:21" x14ac:dyDescent="0.25">
      <c r="B67" s="51"/>
      <c r="C67" s="3">
        <v>42</v>
      </c>
      <c r="D67">
        <v>374.60480000000001</v>
      </c>
      <c r="E67">
        <v>28.9344</v>
      </c>
      <c r="F67" s="24">
        <v>374.67200000000003</v>
      </c>
      <c r="G67" s="24">
        <v>28.817499999999999</v>
      </c>
      <c r="H67">
        <v>373.928</v>
      </c>
      <c r="I67">
        <v>28.915500000000002</v>
      </c>
      <c r="J67">
        <v>2503.4250000000002</v>
      </c>
    </row>
    <row r="68" spans="2:21" x14ac:dyDescent="0.25">
      <c r="H68" s="10"/>
      <c r="I68" s="10"/>
      <c r="J68">
        <f>AVERAGE(J64:J67)</f>
        <v>3455.2837499999996</v>
      </c>
    </row>
    <row r="69" spans="2:21" x14ac:dyDescent="0.25">
      <c r="E69" s="3"/>
      <c r="F69" s="23" t="s">
        <v>7</v>
      </c>
      <c r="G69" s="23" t="s">
        <v>6</v>
      </c>
      <c r="H69" s="10" t="s">
        <v>7</v>
      </c>
      <c r="I69" s="10" t="s">
        <v>6</v>
      </c>
      <c r="J69"/>
    </row>
    <row r="70" spans="2:21" x14ac:dyDescent="0.25">
      <c r="E70" s="3" t="s">
        <v>4</v>
      </c>
      <c r="F70" s="23">
        <f>[1]!BJM($D64:$E67,F64:G67,1)</f>
        <v>5.4841692028191114</v>
      </c>
      <c r="G70" s="23">
        <f>[1]!BJM($D64:$E67,F64:G67,0)</f>
        <v>-0.26794298880314504</v>
      </c>
      <c r="H70" s="11">
        <f>[1]!BJM($D64:$E67,H64:I67,1)</f>
        <v>0.12590561865370997</v>
      </c>
      <c r="I70" s="11">
        <f>[1]!BJM($D64:$E67,H64:I67,0)</f>
        <v>-6.3745949943506365E-3</v>
      </c>
      <c r="J70"/>
    </row>
    <row r="71" spans="2:21" x14ac:dyDescent="0.25">
      <c r="H71" s="10"/>
      <c r="I71" s="10"/>
    </row>
    <row r="72" spans="2:21" x14ac:dyDescent="0.25">
      <c r="B72" s="47" t="s">
        <v>0</v>
      </c>
      <c r="C72" s="47" t="s">
        <v>1</v>
      </c>
      <c r="D72" s="40" t="s">
        <v>14</v>
      </c>
      <c r="E72" s="49"/>
      <c r="F72" s="42" t="s">
        <v>15</v>
      </c>
      <c r="G72" s="43"/>
      <c r="H72" s="40" t="s">
        <v>37</v>
      </c>
      <c r="I72" s="41"/>
    </row>
    <row r="73" spans="2:21" x14ac:dyDescent="0.25">
      <c r="B73" s="46"/>
      <c r="C73" s="46"/>
      <c r="D73" s="3" t="s">
        <v>2</v>
      </c>
      <c r="E73" s="3" t="s">
        <v>3</v>
      </c>
      <c r="F73" s="23" t="s">
        <v>2</v>
      </c>
      <c r="G73" s="23" t="s">
        <v>3</v>
      </c>
      <c r="H73" s="10" t="s">
        <v>2</v>
      </c>
      <c r="I73" s="10" t="s">
        <v>3</v>
      </c>
      <c r="J73" s="34" t="s">
        <v>38</v>
      </c>
    </row>
    <row r="74" spans="2:21" x14ac:dyDescent="0.25">
      <c r="B74" s="44" t="s">
        <v>23</v>
      </c>
      <c r="C74" s="3">
        <v>27</v>
      </c>
      <c r="D74">
        <v>2611.7094000000002</v>
      </c>
      <c r="E74">
        <v>39.880499999999998</v>
      </c>
      <c r="F74" s="24">
        <v>2636.4133999999999</v>
      </c>
      <c r="G74" s="24">
        <v>39.854300000000002</v>
      </c>
      <c r="H74">
        <v>2617.2127999999998</v>
      </c>
      <c r="I74">
        <v>39.876100000000001</v>
      </c>
      <c r="J74">
        <v>9985.3330000000005</v>
      </c>
      <c r="K74"/>
      <c r="L74"/>
      <c r="M74"/>
      <c r="N74"/>
      <c r="O74"/>
      <c r="P74"/>
      <c r="Q74"/>
      <c r="R74"/>
      <c r="T74" s="14"/>
      <c r="U74" s="14"/>
    </row>
    <row r="75" spans="2:21" x14ac:dyDescent="0.25">
      <c r="B75" s="45"/>
      <c r="C75" s="3">
        <v>32</v>
      </c>
      <c r="D75">
        <v>1286.7853</v>
      </c>
      <c r="E75">
        <v>37.472700000000003</v>
      </c>
      <c r="F75" s="24">
        <v>1297.3939</v>
      </c>
      <c r="G75" s="24">
        <v>37.434399999999997</v>
      </c>
      <c r="H75">
        <v>1286.8403000000001</v>
      </c>
      <c r="I75">
        <v>37.4589</v>
      </c>
      <c r="J75">
        <v>7707.7489999999998</v>
      </c>
      <c r="T75" s="14"/>
      <c r="U75" s="14"/>
    </row>
    <row r="76" spans="2:21" x14ac:dyDescent="0.25">
      <c r="B76" s="45"/>
      <c r="C76" s="3">
        <v>37</v>
      </c>
      <c r="D76">
        <v>658.72640000000001</v>
      </c>
      <c r="E76">
        <v>35.010399999999997</v>
      </c>
      <c r="F76" s="24">
        <v>664.42110000000002</v>
      </c>
      <c r="G76" s="24">
        <v>34.9726</v>
      </c>
      <c r="H76">
        <v>657.91740000000004</v>
      </c>
      <c r="I76">
        <v>34.981099999999998</v>
      </c>
      <c r="J76">
        <v>5830.7330000000002</v>
      </c>
    </row>
    <row r="77" spans="2:21" x14ac:dyDescent="0.25">
      <c r="B77" s="46"/>
      <c r="C77" s="3">
        <v>42</v>
      </c>
      <c r="D77">
        <v>328.7398</v>
      </c>
      <c r="E77">
        <v>32.554200000000002</v>
      </c>
      <c r="F77" s="24">
        <v>330.09539999999998</v>
      </c>
      <c r="G77" s="24">
        <v>32.512</v>
      </c>
      <c r="H77">
        <v>326.5523</v>
      </c>
      <c r="I77">
        <v>32.502299999999998</v>
      </c>
      <c r="J77">
        <v>4490.616</v>
      </c>
    </row>
    <row r="78" spans="2:21" x14ac:dyDescent="0.25">
      <c r="H78" s="11"/>
      <c r="I78" s="11"/>
      <c r="J78">
        <f>AVERAGE(J74:J77)</f>
        <v>7003.607750000001</v>
      </c>
    </row>
    <row r="79" spans="2:21" x14ac:dyDescent="0.25">
      <c r="E79" s="3"/>
      <c r="F79" s="23" t="s">
        <v>7</v>
      </c>
      <c r="G79" s="23" t="s">
        <v>6</v>
      </c>
      <c r="H79" s="10" t="s">
        <v>7</v>
      </c>
      <c r="I79" s="10" t="s">
        <v>6</v>
      </c>
      <c r="J79"/>
    </row>
    <row r="80" spans="2:21" x14ac:dyDescent="0.25">
      <c r="E80" s="3" t="s">
        <v>4</v>
      </c>
      <c r="F80" s="23">
        <f>[1]!BJM($D74:$E77,F74:G77,1)</f>
        <v>1.8636043547294312</v>
      </c>
      <c r="G80" s="23">
        <f>[1]!BJM($D74:$E77,F74:G77,0)</f>
        <v>-6.5402395478360187E-2</v>
      </c>
      <c r="H80" s="11">
        <f>[1]!BJM($D74:$E77,H74:I77,1)</f>
        <v>0.5543242355994904</v>
      </c>
      <c r="I80" s="11">
        <f>[1]!BJM($D74:$E77,H74:I77,0)</f>
        <v>-1.9545495797809388E-2</v>
      </c>
      <c r="J80"/>
    </row>
    <row r="81" spans="2:21" x14ac:dyDescent="0.25">
      <c r="H81" s="10"/>
      <c r="I81" s="10"/>
    </row>
    <row r="82" spans="2:21" x14ac:dyDescent="0.25">
      <c r="B82" s="47" t="s">
        <v>0</v>
      </c>
      <c r="C82" s="47" t="s">
        <v>1</v>
      </c>
      <c r="D82" s="48" t="s">
        <v>5</v>
      </c>
      <c r="E82" s="49"/>
      <c r="F82" s="42" t="s">
        <v>8</v>
      </c>
      <c r="G82" s="43"/>
      <c r="H82" s="40" t="s">
        <v>37</v>
      </c>
      <c r="I82" s="41"/>
    </row>
    <row r="83" spans="2:21" x14ac:dyDescent="0.25">
      <c r="B83" s="46"/>
      <c r="C83" s="46"/>
      <c r="D83" s="3" t="s">
        <v>2</v>
      </c>
      <c r="E83" s="3" t="s">
        <v>3</v>
      </c>
      <c r="F83" s="23" t="s">
        <v>2</v>
      </c>
      <c r="G83" s="23" t="s">
        <v>3</v>
      </c>
      <c r="H83" s="10" t="s">
        <v>2</v>
      </c>
      <c r="I83" s="10" t="s">
        <v>3</v>
      </c>
      <c r="J83" s="34" t="s">
        <v>38</v>
      </c>
    </row>
    <row r="84" spans="2:21" x14ac:dyDescent="0.25">
      <c r="B84" s="44" t="s">
        <v>24</v>
      </c>
      <c r="C84" s="3">
        <v>27</v>
      </c>
      <c r="D84">
        <v>15718.1232</v>
      </c>
      <c r="E84">
        <v>37.164000000000001</v>
      </c>
      <c r="F84" s="24">
        <v>16094.28</v>
      </c>
      <c r="G84" s="24">
        <v>37.108499999999999</v>
      </c>
      <c r="H84" s="14">
        <v>15720.72</v>
      </c>
      <c r="I84" s="38">
        <v>37.162799999999997</v>
      </c>
      <c r="J84" s="14">
        <v>28604.435000000001</v>
      </c>
      <c r="K84"/>
      <c r="L84"/>
      <c r="M84"/>
      <c r="N84"/>
      <c r="O84"/>
      <c r="P84"/>
      <c r="Q84"/>
      <c r="R84"/>
    </row>
    <row r="85" spans="2:21" x14ac:dyDescent="0.25">
      <c r="B85" s="45"/>
      <c r="C85" s="3">
        <v>32</v>
      </c>
      <c r="D85">
        <v>8250.6080000000002</v>
      </c>
      <c r="E85">
        <v>34.204999999999998</v>
      </c>
      <c r="F85" s="24">
        <v>8410.2559999999994</v>
      </c>
      <c r="G85" s="24">
        <v>34.121400000000001</v>
      </c>
      <c r="H85">
        <v>8250.0944</v>
      </c>
      <c r="I85">
        <v>34.2027</v>
      </c>
      <c r="J85">
        <v>24331.53</v>
      </c>
    </row>
    <row r="86" spans="2:21" x14ac:dyDescent="0.25">
      <c r="B86" s="45"/>
      <c r="C86" s="3">
        <v>37</v>
      </c>
      <c r="D86">
        <v>4620.8544000000002</v>
      </c>
      <c r="E86">
        <v>31.444199999999999</v>
      </c>
      <c r="F86" s="24">
        <v>4679.3152</v>
      </c>
      <c r="G86" s="24">
        <v>31.339500000000001</v>
      </c>
      <c r="H86">
        <v>4618.8112000000001</v>
      </c>
      <c r="I86">
        <v>31.4344</v>
      </c>
      <c r="J86">
        <v>20795.362000000001</v>
      </c>
    </row>
    <row r="87" spans="2:21" x14ac:dyDescent="0.25">
      <c r="B87" s="46"/>
      <c r="C87" s="3">
        <v>42</v>
      </c>
      <c r="D87">
        <v>2557.6415999999999</v>
      </c>
      <c r="E87">
        <v>28.6919</v>
      </c>
      <c r="F87" s="24">
        <v>2570.4720000000002</v>
      </c>
      <c r="G87" s="24">
        <v>28.572099999999999</v>
      </c>
      <c r="H87">
        <v>2551.3824</v>
      </c>
      <c r="I87">
        <v>28.665400000000002</v>
      </c>
      <c r="J87">
        <v>17140.094000000001</v>
      </c>
    </row>
    <row r="88" spans="2:21" x14ac:dyDescent="0.25">
      <c r="H88" s="10"/>
      <c r="I88" s="10"/>
      <c r="J88">
        <f>AVERAGE(J84:J87)</f>
        <v>22717.855249999997</v>
      </c>
    </row>
    <row r="89" spans="2:21" x14ac:dyDescent="0.25">
      <c r="E89" s="3"/>
      <c r="F89" s="23" t="s">
        <v>7</v>
      </c>
      <c r="G89" s="23" t="s">
        <v>6</v>
      </c>
      <c r="H89" s="10" t="s">
        <v>7</v>
      </c>
      <c r="I89" s="10" t="s">
        <v>6</v>
      </c>
      <c r="J89"/>
    </row>
    <row r="90" spans="2:21" x14ac:dyDescent="0.25">
      <c r="E90" s="3" t="s">
        <v>4</v>
      </c>
      <c r="F90" s="23">
        <f>[1]!BJM($D84:$E87,F84:G87,1)</f>
        <v>3.6006775111677491</v>
      </c>
      <c r="G90" s="23">
        <f>[1]!BJM($D84:$E87,F84:G87,0)</f>
        <v>-0.16490196498736356</v>
      </c>
      <c r="H90" s="11">
        <f>[1]!BJM($D84:$E87,H84:I87,1)</f>
        <v>0.12171585555194042</v>
      </c>
      <c r="I90" s="11">
        <f>[1]!BJM($D84:$E87,H84:I87,0)</f>
        <v>-5.6535842579182472E-3</v>
      </c>
      <c r="J90"/>
    </row>
    <row r="91" spans="2:21" x14ac:dyDescent="0.25">
      <c r="H91" s="10"/>
      <c r="I91" s="10"/>
    </row>
    <row r="92" spans="2:21" x14ac:dyDescent="0.25">
      <c r="B92" s="47" t="s">
        <v>0</v>
      </c>
      <c r="C92" s="47" t="s">
        <v>1</v>
      </c>
      <c r="D92" s="48" t="s">
        <v>5</v>
      </c>
      <c r="E92" s="49"/>
      <c r="F92" s="42" t="s">
        <v>8</v>
      </c>
      <c r="G92" s="43"/>
      <c r="H92" s="40" t="s">
        <v>37</v>
      </c>
      <c r="I92" s="41"/>
    </row>
    <row r="93" spans="2:21" x14ac:dyDescent="0.25">
      <c r="B93" s="46"/>
      <c r="C93" s="46"/>
      <c r="D93" s="3" t="s">
        <v>2</v>
      </c>
      <c r="E93" s="3" t="s">
        <v>3</v>
      </c>
      <c r="F93" s="23" t="s">
        <v>2</v>
      </c>
      <c r="G93" s="23" t="s">
        <v>3</v>
      </c>
      <c r="H93" s="10" t="s">
        <v>2</v>
      </c>
      <c r="I93" s="10" t="s">
        <v>3</v>
      </c>
      <c r="J93" s="34" t="s">
        <v>38</v>
      </c>
    </row>
    <row r="94" spans="2:21" x14ac:dyDescent="0.25">
      <c r="B94" s="44" t="s">
        <v>25</v>
      </c>
      <c r="C94" s="3">
        <v>27</v>
      </c>
      <c r="D94">
        <v>1064.0224000000001</v>
      </c>
      <c r="E94">
        <v>43.297600000000003</v>
      </c>
      <c r="F94" s="24">
        <v>1084.8096</v>
      </c>
      <c r="G94" s="24">
        <v>43.2836</v>
      </c>
      <c r="H94">
        <v>1070.1712</v>
      </c>
      <c r="I94">
        <v>43.255299999999998</v>
      </c>
      <c r="J94">
        <v>971.25</v>
      </c>
      <c r="K94" s="14"/>
      <c r="L94" s="14"/>
      <c r="Q94" s="14"/>
      <c r="T94" s="14"/>
      <c r="U94" s="14"/>
    </row>
    <row r="95" spans="2:21" x14ac:dyDescent="0.25">
      <c r="B95" s="45"/>
      <c r="C95" s="3">
        <v>32</v>
      </c>
      <c r="D95">
        <v>805.20479999999998</v>
      </c>
      <c r="E95">
        <v>38.824599999999997</v>
      </c>
      <c r="F95" s="24">
        <v>826.19200000000001</v>
      </c>
      <c r="G95" s="24">
        <v>38.7866</v>
      </c>
      <c r="H95">
        <v>807.0992</v>
      </c>
      <c r="I95">
        <v>38.779499999999999</v>
      </c>
      <c r="J95">
        <v>963.83</v>
      </c>
      <c r="K95"/>
      <c r="L95"/>
      <c r="M95"/>
      <c r="N95"/>
      <c r="O95"/>
      <c r="P95"/>
      <c r="Q95"/>
      <c r="R95"/>
      <c r="T95" s="14"/>
      <c r="U95" s="14"/>
    </row>
    <row r="96" spans="2:21" x14ac:dyDescent="0.25">
      <c r="B96" s="45"/>
      <c r="C96" s="3">
        <v>37</v>
      </c>
      <c r="D96">
        <v>604.71360000000004</v>
      </c>
      <c r="E96">
        <v>34.0929</v>
      </c>
      <c r="F96" s="24">
        <v>613.07039999999995</v>
      </c>
      <c r="G96" s="24">
        <v>34.0563</v>
      </c>
      <c r="H96">
        <v>604.67039999999997</v>
      </c>
      <c r="I96">
        <v>34.0623</v>
      </c>
      <c r="J96">
        <v>920.68100000000004</v>
      </c>
    </row>
    <row r="97" spans="2:18" x14ac:dyDescent="0.25">
      <c r="B97" s="46"/>
      <c r="C97" s="3">
        <v>42</v>
      </c>
      <c r="D97">
        <v>421.61919999999998</v>
      </c>
      <c r="E97">
        <v>29.250499999999999</v>
      </c>
      <c r="F97" s="24">
        <v>424.81599999999997</v>
      </c>
      <c r="G97" s="24">
        <v>29.212700000000002</v>
      </c>
      <c r="H97">
        <v>421.52800000000002</v>
      </c>
      <c r="I97">
        <v>29.2377</v>
      </c>
      <c r="J97">
        <v>881.04100000000005</v>
      </c>
    </row>
    <row r="98" spans="2:18" x14ac:dyDescent="0.25">
      <c r="J98">
        <f>AVERAGE(J94:J97)</f>
        <v>934.20050000000003</v>
      </c>
    </row>
    <row r="99" spans="2:18" x14ac:dyDescent="0.25">
      <c r="E99" s="3"/>
      <c r="F99" s="23" t="s">
        <v>7</v>
      </c>
      <c r="G99" s="23" t="s">
        <v>6</v>
      </c>
      <c r="H99" s="3" t="s">
        <v>7</v>
      </c>
      <c r="I99" s="3" t="s">
        <v>6</v>
      </c>
      <c r="J99"/>
    </row>
    <row r="100" spans="2:18" x14ac:dyDescent="0.25">
      <c r="E100" s="3" t="s">
        <v>4</v>
      </c>
      <c r="F100" s="23">
        <f>[1]!BJM($D94:$E97,F94:G97,1)</f>
        <v>2.0390942661080658</v>
      </c>
      <c r="G100" s="23">
        <f>[1]!BJM($D94:$E97,F94:G97,0)</f>
        <v>-0.29938008897047658</v>
      </c>
      <c r="H100" s="11">
        <f>[1]!BJM($D94:$E97,H94:I97,1)</f>
        <v>0.37109903012457757</v>
      </c>
      <c r="I100" s="11">
        <f>[1]!BJM($D94:$E97,H94:I97,0)</f>
        <v>-5.4653682544737521E-2</v>
      </c>
      <c r="J100"/>
    </row>
    <row r="102" spans="2:18" x14ac:dyDescent="0.25">
      <c r="B102" s="47" t="s">
        <v>0</v>
      </c>
      <c r="C102" s="47" t="s">
        <v>1</v>
      </c>
      <c r="D102" s="48" t="s">
        <v>5</v>
      </c>
      <c r="E102" s="49"/>
      <c r="F102" s="42" t="s">
        <v>8</v>
      </c>
      <c r="G102" s="43"/>
      <c r="H102" s="56" t="s">
        <v>37</v>
      </c>
      <c r="I102" s="57"/>
    </row>
    <row r="103" spans="2:18" x14ac:dyDescent="0.25">
      <c r="B103" s="46"/>
      <c r="C103" s="46"/>
      <c r="D103" s="3" t="s">
        <v>2</v>
      </c>
      <c r="E103" s="3" t="s">
        <v>3</v>
      </c>
      <c r="F103" s="23" t="s">
        <v>2</v>
      </c>
      <c r="G103" s="23" t="s">
        <v>3</v>
      </c>
      <c r="H103" s="12" t="s">
        <v>2</v>
      </c>
      <c r="I103" s="12" t="s">
        <v>3</v>
      </c>
      <c r="J103" s="34" t="s">
        <v>38</v>
      </c>
      <c r="M103" s="35"/>
    </row>
    <row r="104" spans="2:18" x14ac:dyDescent="0.25">
      <c r="B104" s="44" t="s">
        <v>26</v>
      </c>
      <c r="C104" s="3">
        <v>27</v>
      </c>
      <c r="D104">
        <v>9682.4832000000006</v>
      </c>
      <c r="E104">
        <v>38.438400000000001</v>
      </c>
      <c r="F104" s="24">
        <v>9851.4912000000004</v>
      </c>
      <c r="G104" s="24">
        <v>38.426400000000001</v>
      </c>
      <c r="H104">
        <v>9653.1072000000004</v>
      </c>
      <c r="I104">
        <v>38.43</v>
      </c>
      <c r="J104">
        <v>12398.856</v>
      </c>
      <c r="K104"/>
      <c r="L104"/>
      <c r="M104"/>
      <c r="N104"/>
      <c r="O104"/>
      <c r="P104"/>
      <c r="Q104"/>
      <c r="R104"/>
    </row>
    <row r="105" spans="2:18" x14ac:dyDescent="0.25">
      <c r="B105" s="45"/>
      <c r="C105" s="3">
        <v>32</v>
      </c>
      <c r="D105">
        <v>3991.8975999999998</v>
      </c>
      <c r="E105">
        <v>36.944699999999997</v>
      </c>
      <c r="F105" s="24">
        <v>4158.2240000000002</v>
      </c>
      <c r="G105" s="24">
        <v>36.922199999999997</v>
      </c>
      <c r="H105">
        <v>3995.4879999999998</v>
      </c>
      <c r="I105" s="39">
        <v>36.933500000000002</v>
      </c>
      <c r="J105">
        <v>8695.1039999999994</v>
      </c>
    </row>
    <row r="106" spans="2:18" x14ac:dyDescent="0.25">
      <c r="B106" s="45"/>
      <c r="C106" s="3">
        <v>37</v>
      </c>
      <c r="D106">
        <v>1915.9136000000001</v>
      </c>
      <c r="E106">
        <v>34.9694</v>
      </c>
      <c r="F106" s="24">
        <v>1969.6704</v>
      </c>
      <c r="G106" s="24">
        <v>34.943800000000003</v>
      </c>
      <c r="H106">
        <v>1916.1088</v>
      </c>
      <c r="I106">
        <v>34.945700000000002</v>
      </c>
      <c r="J106">
        <v>8313.3179999999993</v>
      </c>
    </row>
    <row r="107" spans="2:18" x14ac:dyDescent="0.25">
      <c r="B107" s="46"/>
      <c r="C107" s="3">
        <v>42</v>
      </c>
      <c r="D107">
        <v>926.98879999999997</v>
      </c>
      <c r="E107">
        <v>32.650100000000002</v>
      </c>
      <c r="F107" s="24">
        <v>959.17439999999999</v>
      </c>
      <c r="G107" s="24">
        <v>32.623100000000001</v>
      </c>
      <c r="H107">
        <v>924.66240000000005</v>
      </c>
      <c r="I107">
        <v>32.6312</v>
      </c>
      <c r="J107">
        <v>4545.6909999999998</v>
      </c>
    </row>
    <row r="108" spans="2:18" x14ac:dyDescent="0.25">
      <c r="J108">
        <f>AVERAGE(J104:J107)</f>
        <v>8488.2422499999993</v>
      </c>
    </row>
    <row r="109" spans="2:18" x14ac:dyDescent="0.25">
      <c r="E109" s="3"/>
      <c r="F109" s="23" t="s">
        <v>7</v>
      </c>
      <c r="G109" s="23" t="s">
        <v>6</v>
      </c>
      <c r="H109" s="3" t="s">
        <v>7</v>
      </c>
      <c r="I109" s="3" t="s">
        <v>6</v>
      </c>
      <c r="J109"/>
    </row>
    <row r="110" spans="2:18" x14ac:dyDescent="0.25">
      <c r="E110" s="3" t="s">
        <v>4</v>
      </c>
      <c r="F110" s="23">
        <f>[1]!BJM($D104:$E107,F104:G107,1)</f>
        <v>4.0433497879622582</v>
      </c>
      <c r="G110" s="23">
        <f>[1]!BJM($D104:$E107,F104:G107,0)</f>
        <v>-0.10538743888558157</v>
      </c>
      <c r="H110" s="11">
        <f>[1]!BJM($D104:$E107,H104:I107,1)</f>
        <v>0.61728214679150906</v>
      </c>
      <c r="I110" s="11">
        <f>[1]!BJM($D104:$E107,H104:I107,0)</f>
        <v>-1.5173632907808222E-2</v>
      </c>
      <c r="J110"/>
    </row>
  </sheetData>
  <mergeCells count="67">
    <mergeCell ref="H72:I72"/>
    <mergeCell ref="H82:I82"/>
    <mergeCell ref="H92:I92"/>
    <mergeCell ref="H102:I102"/>
    <mergeCell ref="H22:I22"/>
    <mergeCell ref="H32:I32"/>
    <mergeCell ref="H42:I42"/>
    <mergeCell ref="H52:I52"/>
    <mergeCell ref="H62:I62"/>
    <mergeCell ref="H12:I12"/>
    <mergeCell ref="B4:B7"/>
    <mergeCell ref="F2:G2"/>
    <mergeCell ref="B2:B3"/>
    <mergeCell ref="C2:C3"/>
    <mergeCell ref="D2:E2"/>
    <mergeCell ref="H2:J2"/>
    <mergeCell ref="D22:E22"/>
    <mergeCell ref="F22:G22"/>
    <mergeCell ref="B12:B13"/>
    <mergeCell ref="B44:B47"/>
    <mergeCell ref="D42:E42"/>
    <mergeCell ref="F42:G42"/>
    <mergeCell ref="B24:B27"/>
    <mergeCell ref="B32:B33"/>
    <mergeCell ref="C32:C33"/>
    <mergeCell ref="B14:B17"/>
    <mergeCell ref="B22:B23"/>
    <mergeCell ref="C22:C23"/>
    <mergeCell ref="C12:C13"/>
    <mergeCell ref="D12:E12"/>
    <mergeCell ref="F12:G12"/>
    <mergeCell ref="B34:B37"/>
    <mergeCell ref="B42:B43"/>
    <mergeCell ref="C42:C43"/>
    <mergeCell ref="B64:B67"/>
    <mergeCell ref="B72:B73"/>
    <mergeCell ref="C72:C73"/>
    <mergeCell ref="B54:B57"/>
    <mergeCell ref="B62:B63"/>
    <mergeCell ref="C62:C63"/>
    <mergeCell ref="B52:B53"/>
    <mergeCell ref="C52:C53"/>
    <mergeCell ref="C92:C93"/>
    <mergeCell ref="F32:G32"/>
    <mergeCell ref="D32:E32"/>
    <mergeCell ref="F52:G52"/>
    <mergeCell ref="D52:E52"/>
    <mergeCell ref="F72:G72"/>
    <mergeCell ref="D72:E72"/>
    <mergeCell ref="D62:E62"/>
    <mergeCell ref="F62:G62"/>
    <mergeCell ref="M43:N43"/>
    <mergeCell ref="F102:G102"/>
    <mergeCell ref="B104:B107"/>
    <mergeCell ref="B74:B77"/>
    <mergeCell ref="B94:B97"/>
    <mergeCell ref="B102:B103"/>
    <mergeCell ref="C102:C103"/>
    <mergeCell ref="D102:E102"/>
    <mergeCell ref="F92:G92"/>
    <mergeCell ref="D92:E92"/>
    <mergeCell ref="B82:B83"/>
    <mergeCell ref="C82:C83"/>
    <mergeCell ref="D82:E82"/>
    <mergeCell ref="F82:G82"/>
    <mergeCell ref="B84:B87"/>
    <mergeCell ref="B92:B9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tabSelected="1" zoomScale="90" zoomScaleNormal="90" workbookViewId="0">
      <selection activeCell="J4" sqref="J4:J13"/>
    </sheetView>
  </sheetViews>
  <sheetFormatPr defaultRowHeight="15" x14ac:dyDescent="0.25"/>
  <cols>
    <col min="2" max="2" width="45.7109375" bestFit="1" customWidth="1"/>
    <col min="3" max="3" width="8.28515625" style="14" bestFit="1" customWidth="1"/>
    <col min="4" max="4" width="8.5703125" style="14" bestFit="1" customWidth="1"/>
    <col min="5" max="6" width="8.85546875" style="14" bestFit="1" customWidth="1"/>
    <col min="7" max="7" width="11.28515625" style="14" bestFit="1" customWidth="1"/>
    <col min="8" max="8" width="3.140625" customWidth="1"/>
    <col min="9" max="9" width="3" customWidth="1"/>
    <col min="10" max="10" width="11.85546875" bestFit="1" customWidth="1"/>
    <col min="13" max="13" width="9.28515625" bestFit="1" customWidth="1"/>
    <col min="14" max="14" width="11.5703125" bestFit="1" customWidth="1"/>
    <col min="15" max="15" width="3" customWidth="1"/>
    <col min="19" max="19" width="9.28515625" bestFit="1" customWidth="1"/>
    <col min="20" max="20" width="11.5703125" bestFit="1" customWidth="1"/>
  </cols>
  <sheetData>
    <row r="2" spans="2:20" x14ac:dyDescent="0.25">
      <c r="B2" s="58" t="s">
        <v>9</v>
      </c>
      <c r="C2" s="59" t="s">
        <v>33</v>
      </c>
      <c r="D2" s="59"/>
      <c r="E2" s="59"/>
      <c r="F2" s="59"/>
      <c r="G2" s="59"/>
      <c r="H2" s="19"/>
      <c r="J2" s="60" t="s">
        <v>34</v>
      </c>
      <c r="K2" s="60"/>
      <c r="L2" s="60"/>
      <c r="M2" s="60"/>
      <c r="N2" s="60"/>
      <c r="P2" s="60"/>
      <c r="Q2" s="60"/>
      <c r="R2" s="60"/>
      <c r="S2" s="60"/>
      <c r="T2" s="60"/>
    </row>
    <row r="3" spans="2:20" x14ac:dyDescent="0.25">
      <c r="B3" s="58"/>
      <c r="C3" s="25" t="s">
        <v>12</v>
      </c>
      <c r="D3" s="26" t="s">
        <v>7</v>
      </c>
      <c r="E3" s="26" t="s">
        <v>6</v>
      </c>
      <c r="F3" s="26" t="s">
        <v>35</v>
      </c>
      <c r="G3" s="26" t="s">
        <v>36</v>
      </c>
      <c r="H3" s="19"/>
      <c r="J3" s="4" t="s">
        <v>39</v>
      </c>
      <c r="K3" s="19" t="s">
        <v>7</v>
      </c>
      <c r="L3" s="19" t="s">
        <v>6</v>
      </c>
      <c r="M3" s="19" t="s">
        <v>10</v>
      </c>
      <c r="N3" s="19" t="s">
        <v>11</v>
      </c>
      <c r="P3" s="4" t="s">
        <v>32</v>
      </c>
      <c r="Q3" s="19"/>
      <c r="R3" s="19"/>
      <c r="S3" s="19"/>
      <c r="T3" s="19"/>
    </row>
    <row r="4" spans="2:20" x14ac:dyDescent="0.25">
      <c r="B4" t="s">
        <v>16</v>
      </c>
      <c r="C4" s="27">
        <v>-0.60361841704951558</v>
      </c>
      <c r="D4" s="28">
        <f>'BD-BR BD-PSNR'!F10</f>
        <v>2.7463481430819003</v>
      </c>
      <c r="E4" s="29">
        <f>'BD-BR BD-PSNR'!G10</f>
        <v>-0.12537280787406593</v>
      </c>
      <c r="F4" s="30">
        <f t="shared" ref="F4:F11" si="0">D4/ABS(C4)</f>
        <v>4.5498083980042212</v>
      </c>
      <c r="G4" s="30">
        <f>E4/ABS(C4)</f>
        <v>-0.20770209180642255</v>
      </c>
      <c r="H4" s="1"/>
      <c r="J4" s="36">
        <f>'BD-BR BD-PSNR'!J8</f>
        <v>353.51325000000003</v>
      </c>
      <c r="K4" s="20">
        <f>'BD-BR BD-PSNR'!H10</f>
        <v>-1.3607318364428078E-2</v>
      </c>
      <c r="L4" s="20">
        <f>'BD-BR BD-PSNR'!I10</f>
        <v>5.7125516714191934E-4</v>
      </c>
      <c r="M4" s="20">
        <f t="shared" ref="M4:M11" si="1">K4/ABS(J4)</f>
        <v>-3.8491678499824482E-5</v>
      </c>
      <c r="N4" s="1">
        <f>L4/ABS(J4)</f>
        <v>1.6159370748958329E-6</v>
      </c>
      <c r="P4" s="9" t="s">
        <v>31</v>
      </c>
      <c r="Q4" s="8"/>
      <c r="R4" s="8"/>
      <c r="S4" s="8"/>
      <c r="T4" s="8"/>
    </row>
    <row r="5" spans="2:20" x14ac:dyDescent="0.25">
      <c r="B5" t="s">
        <v>17</v>
      </c>
      <c r="C5" s="27">
        <v>-0.61248048235256147</v>
      </c>
      <c r="D5" s="28">
        <f>'BD-BR BD-PSNR'!F20</f>
        <v>1.0207917019104729</v>
      </c>
      <c r="E5" s="29">
        <f>'BD-BR BD-PSNR'!G20</f>
        <v>-2.4094043765076064E-2</v>
      </c>
      <c r="F5" s="30">
        <f t="shared" si="0"/>
        <v>1.6666518057678703</v>
      </c>
      <c r="G5" s="30">
        <f t="shared" ref="G5:G13" si="2">E5/ABS(C5)</f>
        <v>-3.9338467852118163E-2</v>
      </c>
      <c r="H5" s="1"/>
      <c r="J5" s="36">
        <f>'BD-BR BD-PSNR'!J18</f>
        <v>4771.4825000000001</v>
      </c>
      <c r="K5" s="20">
        <f>'BD-BR BD-PSNR'!H20</f>
        <v>-5.3996568538727807E-2</v>
      </c>
      <c r="L5" s="20">
        <f>'BD-BR BD-PSNR'!I20</f>
        <v>1.3247182105130379E-3</v>
      </c>
      <c r="M5" s="20">
        <f>K5/ABS(J5)</f>
        <v>-1.1316518197169917E-5</v>
      </c>
      <c r="N5" s="1">
        <f t="shared" ref="N5:N15" si="3">L5/ABS(J5)</f>
        <v>2.7763241519025541E-7</v>
      </c>
      <c r="P5" s="15" t="s">
        <v>28</v>
      </c>
      <c r="Q5" s="1"/>
      <c r="R5" s="1"/>
      <c r="S5" s="1"/>
      <c r="T5" s="1"/>
    </row>
    <row r="6" spans="2:20" x14ac:dyDescent="0.25">
      <c r="B6" t="s">
        <v>19</v>
      </c>
      <c r="C6" s="27">
        <v>-0.59711369513446533</v>
      </c>
      <c r="D6" s="28">
        <f>'BD-BR BD-PSNR'!F40</f>
        <v>2.4164453122101026</v>
      </c>
      <c r="E6" s="29">
        <f>'BD-BR BD-PSNR'!G40</f>
        <v>-9.5983335252145502E-2</v>
      </c>
      <c r="F6" s="30">
        <f t="shared" si="0"/>
        <v>4.0468763853522702</v>
      </c>
      <c r="G6" s="30">
        <f t="shared" si="2"/>
        <v>-0.16074549291744314</v>
      </c>
      <c r="H6" s="1"/>
      <c r="J6" s="36">
        <f>'BD-BR BD-PSNR'!J28</f>
        <v>1503.4687499999998</v>
      </c>
      <c r="K6" s="20">
        <f>'BD-BR BD-PSNR'!H40</f>
        <v>0.4340070296416032</v>
      </c>
      <c r="L6" s="20">
        <f>'BD-BR BD-PSNR'!I40</f>
        <v>-1.7546449313185934E-2</v>
      </c>
      <c r="M6" s="20">
        <f t="shared" si="1"/>
        <v>2.8867046930081071E-4</v>
      </c>
      <c r="N6" s="1">
        <f t="shared" si="3"/>
        <v>-1.1670644510027852E-5</v>
      </c>
      <c r="P6" s="15" t="s">
        <v>29</v>
      </c>
      <c r="Q6" s="1"/>
      <c r="R6" s="1"/>
      <c r="S6" s="1"/>
      <c r="T6" s="1"/>
    </row>
    <row r="7" spans="2:20" x14ac:dyDescent="0.25">
      <c r="B7" t="s">
        <v>20</v>
      </c>
      <c r="C7" s="27">
        <v>-0.5996938316787096</v>
      </c>
      <c r="D7" s="28">
        <f>'BD-BR BD-PSNR'!F50</f>
        <v>3.8555626701510803</v>
      </c>
      <c r="E7" s="29">
        <f>'BD-BR BD-PSNR'!G50</f>
        <v>-0.16066729567268115</v>
      </c>
      <c r="F7" s="30">
        <f t="shared" si="0"/>
        <v>6.4292184886382602</v>
      </c>
      <c r="G7" s="30">
        <f t="shared" si="2"/>
        <v>-0.26791553820543518</v>
      </c>
      <c r="H7" s="1"/>
      <c r="J7" s="36">
        <f>'BD-BR BD-PSNR'!J48</f>
        <v>391.714</v>
      </c>
      <c r="K7" s="20">
        <f>'BD-BR BD-PSNR'!H50</f>
        <v>0.21571379972491478</v>
      </c>
      <c r="L7" s="20">
        <f>'BD-BR BD-PSNR'!I50</f>
        <v>-9.8230231139201912E-3</v>
      </c>
      <c r="M7" s="20">
        <f t="shared" si="1"/>
        <v>5.5069208587110697E-4</v>
      </c>
      <c r="N7" s="1">
        <f t="shared" si="3"/>
        <v>-2.5077028428701021E-5</v>
      </c>
      <c r="P7" s="15" t="s">
        <v>31</v>
      </c>
      <c r="Q7" s="1"/>
      <c r="R7" s="1"/>
      <c r="S7" s="1"/>
      <c r="T7" s="1"/>
    </row>
    <row r="8" spans="2:20" x14ac:dyDescent="0.25">
      <c r="B8" t="s">
        <v>21</v>
      </c>
      <c r="C8" s="27">
        <v>-0.60229309594802882</v>
      </c>
      <c r="D8" s="28">
        <f>'BD-BR BD-PSNR'!F60</f>
        <v>2.4164530890283142</v>
      </c>
      <c r="E8" s="29">
        <f>'BD-BR BD-PSNR'!G60</f>
        <v>-7.3360113487670103E-2</v>
      </c>
      <c r="F8" s="30">
        <f t="shared" si="0"/>
        <v>4.012088309305188</v>
      </c>
      <c r="G8" s="30">
        <f t="shared" si="2"/>
        <v>-0.12180135216758364</v>
      </c>
      <c r="H8" s="1"/>
      <c r="J8" s="36">
        <f>'BD-BR BD-PSNR'!J58</f>
        <v>6133.3824999999997</v>
      </c>
      <c r="K8" s="20">
        <f>'BD-BR BD-PSNR'!H60</f>
        <v>0.24213265057742017</v>
      </c>
      <c r="L8" s="20">
        <f>'BD-BR BD-PSNR'!I60</f>
        <v>-7.6079638082364801E-3</v>
      </c>
      <c r="M8" s="20">
        <f t="shared" si="1"/>
        <v>3.9477833084341334E-5</v>
      </c>
      <c r="N8" s="1">
        <f t="shared" si="3"/>
        <v>-1.2404189382019597E-6</v>
      </c>
      <c r="P8" s="15" t="s">
        <v>28</v>
      </c>
      <c r="Q8" s="1"/>
      <c r="R8" s="1"/>
      <c r="S8" s="1"/>
      <c r="T8" s="1"/>
    </row>
    <row r="9" spans="2:20" x14ac:dyDescent="0.25">
      <c r="B9" t="s">
        <v>22</v>
      </c>
      <c r="C9" s="27">
        <v>-0.58839487087766118</v>
      </c>
      <c r="D9" s="28">
        <f>'BD-BR BD-PSNR'!F70</f>
        <v>5.4841692028191114</v>
      </c>
      <c r="E9" s="29">
        <f>'BD-BR BD-PSNR'!G70</f>
        <v>-0.26794298880314504</v>
      </c>
      <c r="F9" s="30">
        <f t="shared" si="0"/>
        <v>9.32055915891792</v>
      </c>
      <c r="G9" s="30">
        <f t="shared" si="2"/>
        <v>-0.45537954537821868</v>
      </c>
      <c r="H9" s="1"/>
      <c r="J9" s="36">
        <f>'BD-BR BD-PSNR'!J68</f>
        <v>3455.2837499999996</v>
      </c>
      <c r="K9" s="20">
        <f>'BD-BR BD-PSNR'!H70</f>
        <v>0.12590561865370997</v>
      </c>
      <c r="L9" s="20">
        <f>'BD-BR BD-PSNR'!I70</f>
        <v>-6.3745949943506365E-3</v>
      </c>
      <c r="M9" s="20">
        <f t="shared" si="1"/>
        <v>3.6438575747566314E-5</v>
      </c>
      <c r="N9" s="1">
        <f t="shared" si="3"/>
        <v>-1.8448832152643432E-6</v>
      </c>
      <c r="P9" s="15" t="s">
        <v>30</v>
      </c>
      <c r="Q9" s="1"/>
      <c r="R9" s="1"/>
      <c r="S9" s="1"/>
      <c r="T9" s="1"/>
    </row>
    <row r="10" spans="2:20" x14ac:dyDescent="0.25">
      <c r="B10" t="s">
        <v>23</v>
      </c>
      <c r="C10" s="27">
        <v>-0.60950860251870043</v>
      </c>
      <c r="D10" s="28">
        <f>'BD-BR BD-PSNR'!F80</f>
        <v>1.8636043547294312</v>
      </c>
      <c r="E10" s="29">
        <f>'BD-BR BD-PSNR'!G80</f>
        <v>-6.5402395478360187E-2</v>
      </c>
      <c r="F10" s="30">
        <f t="shared" si="0"/>
        <v>3.0575521773250998</v>
      </c>
      <c r="G10" s="30">
        <f t="shared" si="2"/>
        <v>-0.10730348219548479</v>
      </c>
      <c r="H10" s="1"/>
      <c r="J10" s="36">
        <f>'BD-BR BD-PSNR'!J78</f>
        <v>7003.607750000001</v>
      </c>
      <c r="K10" s="20">
        <f>'BD-BR BD-PSNR'!H80</f>
        <v>0.5543242355994904</v>
      </c>
      <c r="L10" s="20">
        <f>'BD-BR BD-PSNR'!I80</f>
        <v>-1.9545495797809388E-2</v>
      </c>
      <c r="M10" s="20">
        <f t="shared" si="1"/>
        <v>7.9148384002443648E-5</v>
      </c>
      <c r="N10" s="1">
        <f t="shared" si="3"/>
        <v>-2.7907753397253559E-6</v>
      </c>
      <c r="P10" s="15" t="s">
        <v>28</v>
      </c>
      <c r="Q10" s="1"/>
      <c r="R10" s="1"/>
      <c r="S10" s="1"/>
      <c r="T10" s="1"/>
    </row>
    <row r="11" spans="2:20" x14ac:dyDescent="0.25">
      <c r="B11" t="s">
        <v>24</v>
      </c>
      <c r="C11" s="27">
        <v>-0.60685185090859051</v>
      </c>
      <c r="D11" s="28">
        <f>'BD-BR BD-PSNR'!F90</f>
        <v>3.6006775111677491</v>
      </c>
      <c r="E11" s="29">
        <f>'BD-BR BD-PSNR'!G90</f>
        <v>-0.16490196498736356</v>
      </c>
      <c r="F11" s="30">
        <f t="shared" si="0"/>
        <v>5.9333715564626592</v>
      </c>
      <c r="G11" s="30">
        <f t="shared" si="2"/>
        <v>-0.27173347949828136</v>
      </c>
      <c r="H11" s="1"/>
      <c r="J11" s="36">
        <f>'BD-BR BD-PSNR'!J88</f>
        <v>22717.855249999997</v>
      </c>
      <c r="K11" s="20">
        <f>'BD-BR BD-PSNR'!H90</f>
        <v>0.12171585555194042</v>
      </c>
      <c r="L11" s="20">
        <f>'BD-BR BD-PSNR'!I90</f>
        <v>-5.6535842579182472E-3</v>
      </c>
      <c r="M11" s="20">
        <f t="shared" si="1"/>
        <v>5.3577177164178133E-6</v>
      </c>
      <c r="N11" s="1">
        <f t="shared" si="3"/>
        <v>-2.4886082756065842E-7</v>
      </c>
      <c r="P11" s="15" t="s">
        <v>27</v>
      </c>
      <c r="Q11" s="1"/>
      <c r="R11" s="1"/>
      <c r="S11" s="1"/>
      <c r="T11" s="1"/>
    </row>
    <row r="12" spans="2:20" x14ac:dyDescent="0.25">
      <c r="B12" t="s">
        <v>25</v>
      </c>
      <c r="C12" s="27">
        <v>-0.60978110203317004</v>
      </c>
      <c r="D12" s="28">
        <f>'BD-BR BD-PSNR'!F100</f>
        <v>2.0390942661080658</v>
      </c>
      <c r="E12" s="29">
        <f>'BD-BR BD-PSNR'!G100</f>
        <v>-0.29938008897047658</v>
      </c>
      <c r="F12" s="30">
        <f>D12/ABS(C12)</f>
        <v>3.3439774688149417</v>
      </c>
      <c r="G12" s="30">
        <f t="shared" si="2"/>
        <v>-0.49096321281893596</v>
      </c>
      <c r="H12" s="1"/>
      <c r="J12" s="36">
        <f>'BD-BR BD-PSNR'!J98</f>
        <v>934.20050000000003</v>
      </c>
      <c r="K12" s="20">
        <f>'BD-BR BD-PSNR'!H100</f>
        <v>0.37109903012457757</v>
      </c>
      <c r="L12" s="20">
        <f>'BD-BR BD-PSNR'!I100</f>
        <v>-5.4653682544737521E-2</v>
      </c>
      <c r="M12" s="20">
        <f>K12/ABS(J12)</f>
        <v>3.9723702794483361E-4</v>
      </c>
      <c r="N12" s="1">
        <f t="shared" si="3"/>
        <v>-5.8503161307168556E-5</v>
      </c>
      <c r="P12" s="15" t="s">
        <v>30</v>
      </c>
      <c r="Q12" s="1"/>
      <c r="R12" s="1"/>
      <c r="S12" s="1"/>
      <c r="T12" s="1"/>
    </row>
    <row r="13" spans="2:20" x14ac:dyDescent="0.25">
      <c r="B13" t="s">
        <v>26</v>
      </c>
      <c r="C13" s="27">
        <v>-0.60791372354892059</v>
      </c>
      <c r="D13" s="28">
        <f>'BD-BR BD-PSNR'!F110</f>
        <v>4.0433497879622582</v>
      </c>
      <c r="E13" s="29">
        <f>'BD-BR BD-PSNR'!G110</f>
        <v>-0.10538743888558157</v>
      </c>
      <c r="F13" s="30">
        <f>D13/ABS(C13)</f>
        <v>6.6511901793526098</v>
      </c>
      <c r="G13" s="30">
        <f t="shared" si="2"/>
        <v>-0.17335920345792413</v>
      </c>
      <c r="H13" s="1"/>
      <c r="J13" s="36">
        <f>'BD-BR BD-PSNR'!J108</f>
        <v>8488.2422499999993</v>
      </c>
      <c r="K13" s="20">
        <f>'BD-BR BD-PSNR'!H110</f>
        <v>0.61728214679150906</v>
      </c>
      <c r="L13" s="20">
        <f>'BD-BR BD-PSNR'!I110</f>
        <v>-1.5173632907808222E-2</v>
      </c>
      <c r="M13" s="20">
        <f>K13/ABS(J13)</f>
        <v>7.2722022841832673E-5</v>
      </c>
      <c r="N13" s="1">
        <f t="shared" si="3"/>
        <v>-1.7876060155809318E-6</v>
      </c>
      <c r="P13" s="15" t="s">
        <v>27</v>
      </c>
      <c r="Q13" s="1"/>
      <c r="R13" s="1"/>
      <c r="S13" s="1"/>
      <c r="T13" s="1"/>
    </row>
    <row r="14" spans="2:20" x14ac:dyDescent="0.25">
      <c r="C14" s="22"/>
      <c r="D14" s="22"/>
      <c r="E14" s="22"/>
      <c r="F14" s="24"/>
      <c r="G14" s="24"/>
      <c r="J14" s="36"/>
    </row>
    <row r="15" spans="2:20" x14ac:dyDescent="0.25">
      <c r="B15" s="5" t="s">
        <v>13</v>
      </c>
      <c r="C15" s="31">
        <f>AVERAGE(C4:C13)</f>
        <v>-0.60376496720503225</v>
      </c>
      <c r="D15" s="32">
        <f>AVERAGE(D4:D12)</f>
        <v>2.8270162501340255</v>
      </c>
      <c r="E15" s="32">
        <f t="shared" ref="E15" si="4">AVERAGE(E4:E12)</f>
        <v>-0.1419005593656649</v>
      </c>
      <c r="F15" s="33">
        <f>D15/ABS(C15)</f>
        <v>4.6823124952428721</v>
      </c>
      <c r="G15" s="33">
        <f t="shared" ref="G15" si="5">E15/ABS(C15)</f>
        <v>-0.23502615599337506</v>
      </c>
      <c r="H15" s="16"/>
      <c r="I15" s="17"/>
      <c r="J15" s="36">
        <f>AVERAGE(J4:J13)</f>
        <v>5575.2750499999993</v>
      </c>
      <c r="K15" s="21">
        <f>AVERAGE(K4:K13)</f>
        <v>0.26145764797620097</v>
      </c>
      <c r="L15" s="21">
        <f>AVERAGE(L4:L13)</f>
        <v>-1.3448245336031164E-2</v>
      </c>
      <c r="M15" s="21">
        <f>K15/ABS(J15)</f>
        <v>4.6895919148634826E-5</v>
      </c>
      <c r="N15" s="18">
        <f t="shared" si="3"/>
        <v>-2.4121223106349105E-6</v>
      </c>
      <c r="P15" s="6"/>
      <c r="Q15" s="7"/>
      <c r="R15" s="7"/>
      <c r="S15" s="7"/>
      <c r="T15" s="7"/>
    </row>
    <row r="16" spans="2:20" x14ac:dyDescent="0.25">
      <c r="C16" s="22"/>
      <c r="D16" s="22"/>
      <c r="E16" s="22"/>
      <c r="F16" s="30">
        <f>AVERAGE(F4:F13)</f>
        <v>4.901129392794104</v>
      </c>
      <c r="G16" s="30">
        <f>AVERAGE(G4:G13)</f>
        <v>-0.22962418662978479</v>
      </c>
      <c r="M16" s="1">
        <f>AVERAGE(M4:M13)</f>
        <v>1.4199359198123588E-4</v>
      </c>
      <c r="N16" s="1">
        <f>AVERAGE(N4:N13)</f>
        <v>-1.0126980909214459E-5</v>
      </c>
    </row>
  </sheetData>
  <mergeCells count="4">
    <mergeCell ref="B2:B3"/>
    <mergeCell ref="C2:G2"/>
    <mergeCell ref="J2:N2"/>
    <mergeCell ref="P2:T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BD-BR BD-PSNR</vt:lpstr>
      <vt:lpstr>ALL (v11 Eliezer)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Eliezer</cp:lastModifiedBy>
  <dcterms:created xsi:type="dcterms:W3CDTF">2013-08-09T14:32:30Z</dcterms:created>
  <dcterms:modified xsi:type="dcterms:W3CDTF">2015-04-22T17:13:50Z</dcterms:modified>
</cp:coreProperties>
</file>