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search\Dropbox\Documents\wage-inflation\data\"/>
    </mc:Choice>
  </mc:AlternateContent>
  <bookViews>
    <workbookView xWindow="0" yWindow="0" windowWidth="20490" windowHeight="7680" firstSheet="1" activeTab="3"/>
  </bookViews>
  <sheets>
    <sheet name="FAME Persistence2" sheetId="2" state="veryHidden" r:id="rId1"/>
    <sheet name="Prices" sheetId="1" r:id="rId2"/>
    <sheet name="ULC" sheetId="5" r:id="rId3"/>
    <sheet name="R_data" sheetId="9" r:id="rId4"/>
    <sheet name="Compensation" sheetId="7" r:id="rId5"/>
    <sheet name="GDP" sheetId="6" r:id="rId6"/>
    <sheet name="Price Weights" sheetId="3" r:id="rId7"/>
    <sheet name="Comp_1993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8" l="1"/>
  <c r="H3" i="8"/>
  <c r="D3" i="8"/>
  <c r="U3" i="8"/>
  <c r="Q3" i="8"/>
  <c r="G3" i="8"/>
  <c r="C3" i="8"/>
  <c r="T3" i="8"/>
  <c r="N3" i="8"/>
  <c r="F3" i="8"/>
  <c r="B3" i="8"/>
  <c r="S3" i="8"/>
  <c r="I3" i="8"/>
  <c r="E3" i="8"/>
  <c r="A3" i="8"/>
  <c r="I3" i="3"/>
  <c r="E3" i="3"/>
  <c r="A3" i="3"/>
  <c r="H3" i="3"/>
  <c r="D3" i="3"/>
  <c r="G3" i="3"/>
  <c r="C3" i="3"/>
  <c r="F3" i="3"/>
  <c r="B3" i="3"/>
  <c r="I3" i="6"/>
  <c r="E3" i="6"/>
  <c r="A3" i="6"/>
  <c r="F3" i="6"/>
  <c r="H3" i="6"/>
  <c r="D3" i="6"/>
  <c r="G3" i="6"/>
  <c r="C3" i="6"/>
  <c r="J3" i="6"/>
  <c r="B3" i="6"/>
  <c r="J3" i="7"/>
  <c r="F3" i="7"/>
  <c r="B3" i="7"/>
  <c r="H3" i="7"/>
  <c r="C3" i="7"/>
  <c r="I3" i="7"/>
  <c r="E3" i="7"/>
  <c r="A3" i="7"/>
  <c r="D3" i="7"/>
  <c r="G3" i="7"/>
  <c r="A3" i="9"/>
  <c r="M3" i="5"/>
  <c r="A3" i="5"/>
  <c r="L3" i="5"/>
  <c r="N3" i="5"/>
  <c r="I4" i="1"/>
  <c r="E4" i="1"/>
  <c r="A4" i="1"/>
  <c r="F4" i="1"/>
  <c r="B4" i="1"/>
  <c r="H4" i="1"/>
  <c r="D4" i="1"/>
  <c r="G4" i="1"/>
  <c r="C4" i="1"/>
  <c r="O4" i="1"/>
  <c r="B4" i="9" l="1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B42" i="9"/>
  <c r="C42" i="9"/>
  <c r="D42" i="9"/>
  <c r="E42" i="9"/>
  <c r="F42" i="9"/>
  <c r="G42" i="9"/>
  <c r="H42" i="9"/>
  <c r="I42" i="9"/>
  <c r="B43" i="9"/>
  <c r="C43" i="9"/>
  <c r="D43" i="9"/>
  <c r="E43" i="9"/>
  <c r="F43" i="9"/>
  <c r="G43" i="9"/>
  <c r="H43" i="9"/>
  <c r="I43" i="9"/>
  <c r="B44" i="9"/>
  <c r="C44" i="9"/>
  <c r="D44" i="9"/>
  <c r="E44" i="9"/>
  <c r="F44" i="9"/>
  <c r="G44" i="9"/>
  <c r="H44" i="9"/>
  <c r="I44" i="9"/>
  <c r="B45" i="9"/>
  <c r="C45" i="9"/>
  <c r="D45" i="9"/>
  <c r="E45" i="9"/>
  <c r="F45" i="9"/>
  <c r="G45" i="9"/>
  <c r="H45" i="9"/>
  <c r="I45" i="9"/>
  <c r="B46" i="9"/>
  <c r="C46" i="9"/>
  <c r="D46" i="9"/>
  <c r="E46" i="9"/>
  <c r="F46" i="9"/>
  <c r="G46" i="9"/>
  <c r="H46" i="9"/>
  <c r="I46" i="9"/>
  <c r="B47" i="9"/>
  <c r="C47" i="9"/>
  <c r="D47" i="9"/>
  <c r="E47" i="9"/>
  <c r="F47" i="9"/>
  <c r="G47" i="9"/>
  <c r="H47" i="9"/>
  <c r="I47" i="9"/>
  <c r="B48" i="9"/>
  <c r="C48" i="9"/>
  <c r="D48" i="9"/>
  <c r="E48" i="9"/>
  <c r="F48" i="9"/>
  <c r="G48" i="9"/>
  <c r="H48" i="9"/>
  <c r="I48" i="9"/>
  <c r="B49" i="9"/>
  <c r="C49" i="9"/>
  <c r="D49" i="9"/>
  <c r="E49" i="9"/>
  <c r="F49" i="9"/>
  <c r="G49" i="9"/>
  <c r="H49" i="9"/>
  <c r="I49" i="9"/>
  <c r="B50" i="9"/>
  <c r="C50" i="9"/>
  <c r="D50" i="9"/>
  <c r="E50" i="9"/>
  <c r="F50" i="9"/>
  <c r="G50" i="9"/>
  <c r="H50" i="9"/>
  <c r="I50" i="9"/>
  <c r="B51" i="9"/>
  <c r="C51" i="9"/>
  <c r="D51" i="9"/>
  <c r="E51" i="9"/>
  <c r="F51" i="9"/>
  <c r="G51" i="9"/>
  <c r="H51" i="9"/>
  <c r="I51" i="9"/>
  <c r="B52" i="9"/>
  <c r="C52" i="9"/>
  <c r="D52" i="9"/>
  <c r="E52" i="9"/>
  <c r="F52" i="9"/>
  <c r="G52" i="9"/>
  <c r="H52" i="9"/>
  <c r="I52" i="9"/>
  <c r="B53" i="9"/>
  <c r="C53" i="9"/>
  <c r="D53" i="9"/>
  <c r="E53" i="9"/>
  <c r="F53" i="9"/>
  <c r="G53" i="9"/>
  <c r="H53" i="9"/>
  <c r="I53" i="9"/>
  <c r="B54" i="9"/>
  <c r="C54" i="9"/>
  <c r="D54" i="9"/>
  <c r="E54" i="9"/>
  <c r="F54" i="9"/>
  <c r="G54" i="9"/>
  <c r="H54" i="9"/>
  <c r="I54" i="9"/>
  <c r="B55" i="9"/>
  <c r="C55" i="9"/>
  <c r="D55" i="9"/>
  <c r="E55" i="9"/>
  <c r="F55" i="9"/>
  <c r="G55" i="9"/>
  <c r="H55" i="9"/>
  <c r="I55" i="9"/>
  <c r="B56" i="9"/>
  <c r="C56" i="9"/>
  <c r="D56" i="9"/>
  <c r="E56" i="9"/>
  <c r="F56" i="9"/>
  <c r="G56" i="9"/>
  <c r="H56" i="9"/>
  <c r="I56" i="9"/>
  <c r="B4" i="5"/>
  <c r="J4" i="9" s="1"/>
  <c r="C4" i="5"/>
  <c r="K4" i="9" s="1"/>
  <c r="D4" i="5"/>
  <c r="L4" i="9" s="1"/>
  <c r="E4" i="5"/>
  <c r="M4" i="9" s="1"/>
  <c r="F4" i="5"/>
  <c r="N4" i="9" s="1"/>
  <c r="G4" i="5"/>
  <c r="O4" i="9" s="1"/>
  <c r="H4" i="5"/>
  <c r="P4" i="9" s="1"/>
  <c r="I4" i="5"/>
  <c r="Q4" i="9" s="1"/>
  <c r="J4" i="5"/>
  <c r="R4" i="9" s="1"/>
  <c r="B5" i="5"/>
  <c r="J5" i="9" s="1"/>
  <c r="C5" i="5"/>
  <c r="K5" i="9" s="1"/>
  <c r="D5" i="5"/>
  <c r="L5" i="9" s="1"/>
  <c r="E5" i="5"/>
  <c r="M5" i="9" s="1"/>
  <c r="F5" i="5"/>
  <c r="N5" i="9" s="1"/>
  <c r="G5" i="5"/>
  <c r="O5" i="9" s="1"/>
  <c r="H5" i="5"/>
  <c r="P5" i="9" s="1"/>
  <c r="I5" i="5"/>
  <c r="Q5" i="9" s="1"/>
  <c r="J5" i="5"/>
  <c r="R5" i="9" s="1"/>
  <c r="B6" i="5"/>
  <c r="J6" i="9" s="1"/>
  <c r="C6" i="5"/>
  <c r="K6" i="9" s="1"/>
  <c r="D6" i="5"/>
  <c r="L6" i="9" s="1"/>
  <c r="E6" i="5"/>
  <c r="M6" i="9" s="1"/>
  <c r="F6" i="5"/>
  <c r="N6" i="9" s="1"/>
  <c r="G6" i="5"/>
  <c r="O6" i="9" s="1"/>
  <c r="H6" i="5"/>
  <c r="P6" i="9" s="1"/>
  <c r="I6" i="5"/>
  <c r="Q6" i="9" s="1"/>
  <c r="J6" i="5"/>
  <c r="R6" i="9" s="1"/>
  <c r="B7" i="5"/>
  <c r="J7" i="9" s="1"/>
  <c r="C7" i="5"/>
  <c r="K7" i="9" s="1"/>
  <c r="D7" i="5"/>
  <c r="L7" i="9" s="1"/>
  <c r="E7" i="5"/>
  <c r="M7" i="9" s="1"/>
  <c r="F7" i="5"/>
  <c r="N7" i="9" s="1"/>
  <c r="G7" i="5"/>
  <c r="O7" i="9" s="1"/>
  <c r="H7" i="5"/>
  <c r="P7" i="9" s="1"/>
  <c r="I7" i="5"/>
  <c r="Q7" i="9" s="1"/>
  <c r="J7" i="5"/>
  <c r="R7" i="9" s="1"/>
  <c r="B8" i="5"/>
  <c r="J8" i="9" s="1"/>
  <c r="C8" i="5"/>
  <c r="K8" i="9" s="1"/>
  <c r="D8" i="5"/>
  <c r="L8" i="9" s="1"/>
  <c r="E8" i="5"/>
  <c r="M8" i="9" s="1"/>
  <c r="F8" i="5"/>
  <c r="N8" i="9" s="1"/>
  <c r="G8" i="5"/>
  <c r="O8" i="9" s="1"/>
  <c r="H8" i="5"/>
  <c r="P8" i="9" s="1"/>
  <c r="I8" i="5"/>
  <c r="Q8" i="9" s="1"/>
  <c r="J8" i="5"/>
  <c r="R8" i="9" s="1"/>
  <c r="B9" i="5"/>
  <c r="J9" i="9" s="1"/>
  <c r="C9" i="5"/>
  <c r="K9" i="9" s="1"/>
  <c r="D9" i="5"/>
  <c r="L9" i="9" s="1"/>
  <c r="E9" i="5"/>
  <c r="M9" i="9" s="1"/>
  <c r="F9" i="5"/>
  <c r="N9" i="9" s="1"/>
  <c r="G9" i="5"/>
  <c r="O9" i="9" s="1"/>
  <c r="H9" i="5"/>
  <c r="P9" i="9" s="1"/>
  <c r="I9" i="5"/>
  <c r="Q9" i="9" s="1"/>
  <c r="J9" i="5"/>
  <c r="R9" i="9" s="1"/>
  <c r="B10" i="5"/>
  <c r="J10" i="9" s="1"/>
  <c r="C10" i="5"/>
  <c r="K10" i="9" s="1"/>
  <c r="D10" i="5"/>
  <c r="L10" i="9" s="1"/>
  <c r="E10" i="5"/>
  <c r="M10" i="9" s="1"/>
  <c r="F10" i="5"/>
  <c r="N10" i="9" s="1"/>
  <c r="G10" i="5"/>
  <c r="O10" i="9" s="1"/>
  <c r="H10" i="5"/>
  <c r="P10" i="9" s="1"/>
  <c r="I10" i="5"/>
  <c r="Q10" i="9" s="1"/>
  <c r="J10" i="5"/>
  <c r="R10" i="9" s="1"/>
  <c r="B11" i="5"/>
  <c r="J11" i="9" s="1"/>
  <c r="C11" i="5"/>
  <c r="K11" i="9" s="1"/>
  <c r="D11" i="5"/>
  <c r="L11" i="9" s="1"/>
  <c r="E11" i="5"/>
  <c r="M11" i="9" s="1"/>
  <c r="F11" i="5"/>
  <c r="N11" i="9" s="1"/>
  <c r="G11" i="5"/>
  <c r="O11" i="9" s="1"/>
  <c r="H11" i="5"/>
  <c r="P11" i="9" s="1"/>
  <c r="I11" i="5"/>
  <c r="Q11" i="9" s="1"/>
  <c r="J11" i="5"/>
  <c r="R11" i="9" s="1"/>
  <c r="B12" i="5"/>
  <c r="J12" i="9" s="1"/>
  <c r="C12" i="5"/>
  <c r="K12" i="9" s="1"/>
  <c r="D12" i="5"/>
  <c r="L12" i="9" s="1"/>
  <c r="E12" i="5"/>
  <c r="M12" i="9" s="1"/>
  <c r="F12" i="5"/>
  <c r="N12" i="9" s="1"/>
  <c r="G12" i="5"/>
  <c r="O12" i="9" s="1"/>
  <c r="H12" i="5"/>
  <c r="P12" i="9" s="1"/>
  <c r="I12" i="5"/>
  <c r="Q12" i="9" s="1"/>
  <c r="J12" i="5"/>
  <c r="R12" i="9" s="1"/>
  <c r="B13" i="5"/>
  <c r="J13" i="9" s="1"/>
  <c r="C13" i="5"/>
  <c r="K13" i="9" s="1"/>
  <c r="D13" i="5"/>
  <c r="L13" i="9" s="1"/>
  <c r="E13" i="5"/>
  <c r="M13" i="9" s="1"/>
  <c r="F13" i="5"/>
  <c r="N13" i="9" s="1"/>
  <c r="G13" i="5"/>
  <c r="O13" i="9" s="1"/>
  <c r="H13" i="5"/>
  <c r="P13" i="9" s="1"/>
  <c r="I13" i="5"/>
  <c r="Q13" i="9" s="1"/>
  <c r="J13" i="5"/>
  <c r="R13" i="9" s="1"/>
  <c r="B14" i="5"/>
  <c r="J14" i="9" s="1"/>
  <c r="C14" i="5"/>
  <c r="K14" i="9" s="1"/>
  <c r="D14" i="5"/>
  <c r="L14" i="9" s="1"/>
  <c r="E14" i="5"/>
  <c r="M14" i="9" s="1"/>
  <c r="F14" i="5"/>
  <c r="N14" i="9" s="1"/>
  <c r="G14" i="5"/>
  <c r="O14" i="9" s="1"/>
  <c r="H14" i="5"/>
  <c r="P14" i="9" s="1"/>
  <c r="I14" i="5"/>
  <c r="Q14" i="9" s="1"/>
  <c r="J14" i="5"/>
  <c r="R14" i="9" s="1"/>
  <c r="B15" i="5"/>
  <c r="J15" i="9" s="1"/>
  <c r="C15" i="5"/>
  <c r="K15" i="9" s="1"/>
  <c r="D15" i="5"/>
  <c r="L15" i="9" s="1"/>
  <c r="E15" i="5"/>
  <c r="M15" i="9" s="1"/>
  <c r="F15" i="5"/>
  <c r="N15" i="9" s="1"/>
  <c r="G15" i="5"/>
  <c r="O15" i="9" s="1"/>
  <c r="H15" i="5"/>
  <c r="P15" i="9" s="1"/>
  <c r="I15" i="5"/>
  <c r="Q15" i="9" s="1"/>
  <c r="J15" i="5"/>
  <c r="R15" i="9" s="1"/>
  <c r="B16" i="5"/>
  <c r="J16" i="9" s="1"/>
  <c r="C16" i="5"/>
  <c r="K16" i="9" s="1"/>
  <c r="D16" i="5"/>
  <c r="L16" i="9" s="1"/>
  <c r="E16" i="5"/>
  <c r="M16" i="9" s="1"/>
  <c r="F16" i="5"/>
  <c r="N16" i="9" s="1"/>
  <c r="G16" i="5"/>
  <c r="O16" i="9" s="1"/>
  <c r="H16" i="5"/>
  <c r="P16" i="9" s="1"/>
  <c r="I16" i="5"/>
  <c r="Q16" i="9" s="1"/>
  <c r="J16" i="5"/>
  <c r="R16" i="9" s="1"/>
  <c r="B17" i="5"/>
  <c r="J17" i="9" s="1"/>
  <c r="C17" i="5"/>
  <c r="K17" i="9" s="1"/>
  <c r="D17" i="5"/>
  <c r="L17" i="9" s="1"/>
  <c r="E17" i="5"/>
  <c r="M17" i="9" s="1"/>
  <c r="F17" i="5"/>
  <c r="N17" i="9" s="1"/>
  <c r="G17" i="5"/>
  <c r="O17" i="9" s="1"/>
  <c r="H17" i="5"/>
  <c r="P17" i="9" s="1"/>
  <c r="I17" i="5"/>
  <c r="Q17" i="9" s="1"/>
  <c r="J17" i="5"/>
  <c r="R17" i="9" s="1"/>
  <c r="B18" i="5"/>
  <c r="J18" i="9" s="1"/>
  <c r="C18" i="5"/>
  <c r="K18" i="9" s="1"/>
  <c r="D18" i="5"/>
  <c r="L18" i="9" s="1"/>
  <c r="E18" i="5"/>
  <c r="M18" i="9" s="1"/>
  <c r="F18" i="5"/>
  <c r="N18" i="9" s="1"/>
  <c r="G18" i="5"/>
  <c r="O18" i="9" s="1"/>
  <c r="H18" i="5"/>
  <c r="P18" i="9" s="1"/>
  <c r="I18" i="5"/>
  <c r="Q18" i="9" s="1"/>
  <c r="J18" i="5"/>
  <c r="R18" i="9" s="1"/>
  <c r="B19" i="5"/>
  <c r="J19" i="9" s="1"/>
  <c r="C19" i="5"/>
  <c r="K19" i="9" s="1"/>
  <c r="D19" i="5"/>
  <c r="L19" i="9" s="1"/>
  <c r="E19" i="5"/>
  <c r="M19" i="9" s="1"/>
  <c r="F19" i="5"/>
  <c r="N19" i="9" s="1"/>
  <c r="G19" i="5"/>
  <c r="O19" i="9" s="1"/>
  <c r="H19" i="5"/>
  <c r="P19" i="9" s="1"/>
  <c r="I19" i="5"/>
  <c r="Q19" i="9" s="1"/>
  <c r="J19" i="5"/>
  <c r="R19" i="9" s="1"/>
  <c r="B20" i="5"/>
  <c r="J20" i="9" s="1"/>
  <c r="C20" i="5"/>
  <c r="K20" i="9" s="1"/>
  <c r="D20" i="5"/>
  <c r="L20" i="9" s="1"/>
  <c r="E20" i="5"/>
  <c r="M20" i="9" s="1"/>
  <c r="F20" i="5"/>
  <c r="N20" i="9" s="1"/>
  <c r="G20" i="5"/>
  <c r="O20" i="9" s="1"/>
  <c r="H20" i="5"/>
  <c r="P20" i="9" s="1"/>
  <c r="I20" i="5"/>
  <c r="Q20" i="9" s="1"/>
  <c r="J20" i="5"/>
  <c r="R20" i="9" s="1"/>
  <c r="B21" i="5"/>
  <c r="J21" i="9" s="1"/>
  <c r="C21" i="5"/>
  <c r="K21" i="9" s="1"/>
  <c r="D21" i="5"/>
  <c r="L21" i="9" s="1"/>
  <c r="E21" i="5"/>
  <c r="M21" i="9" s="1"/>
  <c r="F21" i="5"/>
  <c r="N21" i="9" s="1"/>
  <c r="G21" i="5"/>
  <c r="O21" i="9" s="1"/>
  <c r="H21" i="5"/>
  <c r="P21" i="9" s="1"/>
  <c r="I21" i="5"/>
  <c r="Q21" i="9" s="1"/>
  <c r="J21" i="5"/>
  <c r="R21" i="9" s="1"/>
  <c r="B22" i="5"/>
  <c r="J22" i="9" s="1"/>
  <c r="C22" i="5"/>
  <c r="K22" i="9" s="1"/>
  <c r="D22" i="5"/>
  <c r="L22" i="9" s="1"/>
  <c r="E22" i="5"/>
  <c r="M22" i="9" s="1"/>
  <c r="F22" i="5"/>
  <c r="N22" i="9" s="1"/>
  <c r="G22" i="5"/>
  <c r="O22" i="9" s="1"/>
  <c r="H22" i="5"/>
  <c r="P22" i="9" s="1"/>
  <c r="I22" i="5"/>
  <c r="Q22" i="9" s="1"/>
  <c r="J22" i="5"/>
  <c r="R22" i="9" s="1"/>
  <c r="B23" i="5"/>
  <c r="J23" i="9" s="1"/>
  <c r="C23" i="5"/>
  <c r="K23" i="9" s="1"/>
  <c r="D23" i="5"/>
  <c r="L23" i="9" s="1"/>
  <c r="E23" i="5"/>
  <c r="M23" i="9" s="1"/>
  <c r="F23" i="5"/>
  <c r="N23" i="9" s="1"/>
  <c r="G23" i="5"/>
  <c r="O23" i="9" s="1"/>
  <c r="H23" i="5"/>
  <c r="P23" i="9" s="1"/>
  <c r="I23" i="5"/>
  <c r="Q23" i="9" s="1"/>
  <c r="J23" i="5"/>
  <c r="R23" i="9" s="1"/>
  <c r="B24" i="5"/>
  <c r="J24" i="9" s="1"/>
  <c r="C24" i="5"/>
  <c r="K24" i="9" s="1"/>
  <c r="D24" i="5"/>
  <c r="L24" i="9" s="1"/>
  <c r="E24" i="5"/>
  <c r="M24" i="9" s="1"/>
  <c r="F24" i="5"/>
  <c r="N24" i="9" s="1"/>
  <c r="G24" i="5"/>
  <c r="O24" i="9" s="1"/>
  <c r="H24" i="5"/>
  <c r="P24" i="9" s="1"/>
  <c r="I24" i="5"/>
  <c r="Q24" i="9" s="1"/>
  <c r="J24" i="5"/>
  <c r="R24" i="9" s="1"/>
  <c r="B25" i="5"/>
  <c r="J25" i="9" s="1"/>
  <c r="C25" i="5"/>
  <c r="K25" i="9" s="1"/>
  <c r="D25" i="5"/>
  <c r="L25" i="9" s="1"/>
  <c r="E25" i="5"/>
  <c r="M25" i="9" s="1"/>
  <c r="F25" i="5"/>
  <c r="N25" i="9" s="1"/>
  <c r="G25" i="5"/>
  <c r="O25" i="9" s="1"/>
  <c r="H25" i="5"/>
  <c r="P25" i="9" s="1"/>
  <c r="I25" i="5"/>
  <c r="Q25" i="9" s="1"/>
  <c r="J25" i="5"/>
  <c r="R25" i="9" s="1"/>
  <c r="B26" i="5"/>
  <c r="J26" i="9" s="1"/>
  <c r="C26" i="5"/>
  <c r="K26" i="9" s="1"/>
  <c r="D26" i="5"/>
  <c r="L26" i="9" s="1"/>
  <c r="E26" i="5"/>
  <c r="M26" i="9" s="1"/>
  <c r="F26" i="5"/>
  <c r="N26" i="9" s="1"/>
  <c r="G26" i="5"/>
  <c r="O26" i="9" s="1"/>
  <c r="H26" i="5"/>
  <c r="P26" i="9" s="1"/>
  <c r="I26" i="5"/>
  <c r="Q26" i="9" s="1"/>
  <c r="J26" i="5"/>
  <c r="R26" i="9" s="1"/>
  <c r="B27" i="5"/>
  <c r="J27" i="9" s="1"/>
  <c r="C27" i="5"/>
  <c r="K27" i="9" s="1"/>
  <c r="D27" i="5"/>
  <c r="L27" i="9" s="1"/>
  <c r="E27" i="5"/>
  <c r="M27" i="9" s="1"/>
  <c r="F27" i="5"/>
  <c r="N27" i="9" s="1"/>
  <c r="G27" i="5"/>
  <c r="O27" i="9" s="1"/>
  <c r="H27" i="5"/>
  <c r="P27" i="9" s="1"/>
  <c r="I27" i="5"/>
  <c r="Q27" i="9" s="1"/>
  <c r="J27" i="5"/>
  <c r="R27" i="9" s="1"/>
  <c r="B28" i="5"/>
  <c r="J28" i="9" s="1"/>
  <c r="C28" i="5"/>
  <c r="K28" i="9" s="1"/>
  <c r="D28" i="5"/>
  <c r="L28" i="9" s="1"/>
  <c r="E28" i="5"/>
  <c r="M28" i="9" s="1"/>
  <c r="F28" i="5"/>
  <c r="N28" i="9" s="1"/>
  <c r="G28" i="5"/>
  <c r="O28" i="9" s="1"/>
  <c r="H28" i="5"/>
  <c r="P28" i="9" s="1"/>
  <c r="I28" i="5"/>
  <c r="Q28" i="9" s="1"/>
  <c r="J28" i="5"/>
  <c r="R28" i="9" s="1"/>
  <c r="B29" i="5"/>
  <c r="J29" i="9" s="1"/>
  <c r="C29" i="5"/>
  <c r="K29" i="9" s="1"/>
  <c r="D29" i="5"/>
  <c r="L29" i="9" s="1"/>
  <c r="E29" i="5"/>
  <c r="M29" i="9" s="1"/>
  <c r="F29" i="5"/>
  <c r="N29" i="9" s="1"/>
  <c r="G29" i="5"/>
  <c r="O29" i="9" s="1"/>
  <c r="H29" i="5"/>
  <c r="P29" i="9" s="1"/>
  <c r="I29" i="5"/>
  <c r="Q29" i="9" s="1"/>
  <c r="J29" i="5"/>
  <c r="R29" i="9" s="1"/>
  <c r="B30" i="5"/>
  <c r="J30" i="9" s="1"/>
  <c r="C30" i="5"/>
  <c r="K30" i="9" s="1"/>
  <c r="D30" i="5"/>
  <c r="L30" i="9" s="1"/>
  <c r="E30" i="5"/>
  <c r="M30" i="9" s="1"/>
  <c r="F30" i="5"/>
  <c r="N30" i="9" s="1"/>
  <c r="G30" i="5"/>
  <c r="O30" i="9" s="1"/>
  <c r="H30" i="5"/>
  <c r="P30" i="9" s="1"/>
  <c r="I30" i="5"/>
  <c r="Q30" i="9" s="1"/>
  <c r="J30" i="5"/>
  <c r="R30" i="9" s="1"/>
  <c r="B31" i="5"/>
  <c r="J31" i="9" s="1"/>
  <c r="C31" i="5"/>
  <c r="K31" i="9" s="1"/>
  <c r="D31" i="5"/>
  <c r="L31" i="9" s="1"/>
  <c r="E31" i="5"/>
  <c r="M31" i="9" s="1"/>
  <c r="F31" i="5"/>
  <c r="N31" i="9" s="1"/>
  <c r="G31" i="5"/>
  <c r="O31" i="9" s="1"/>
  <c r="H31" i="5"/>
  <c r="P31" i="9" s="1"/>
  <c r="I31" i="5"/>
  <c r="Q31" i="9" s="1"/>
  <c r="J31" i="5"/>
  <c r="R31" i="9" s="1"/>
  <c r="B32" i="5"/>
  <c r="J32" i="9" s="1"/>
  <c r="C32" i="5"/>
  <c r="K32" i="9" s="1"/>
  <c r="D32" i="5"/>
  <c r="L32" i="9" s="1"/>
  <c r="E32" i="5"/>
  <c r="M32" i="9" s="1"/>
  <c r="F32" i="5"/>
  <c r="N32" i="9" s="1"/>
  <c r="G32" i="5"/>
  <c r="O32" i="9" s="1"/>
  <c r="H32" i="5"/>
  <c r="P32" i="9" s="1"/>
  <c r="I32" i="5"/>
  <c r="Q32" i="9" s="1"/>
  <c r="J32" i="5"/>
  <c r="R32" i="9" s="1"/>
  <c r="B33" i="5"/>
  <c r="J33" i="9" s="1"/>
  <c r="C33" i="5"/>
  <c r="K33" i="9" s="1"/>
  <c r="D33" i="5"/>
  <c r="L33" i="9" s="1"/>
  <c r="E33" i="5"/>
  <c r="M33" i="9" s="1"/>
  <c r="F33" i="5"/>
  <c r="N33" i="9" s="1"/>
  <c r="G33" i="5"/>
  <c r="O33" i="9" s="1"/>
  <c r="H33" i="5"/>
  <c r="P33" i="9" s="1"/>
  <c r="I33" i="5"/>
  <c r="Q33" i="9" s="1"/>
  <c r="J33" i="5"/>
  <c r="R33" i="9" s="1"/>
  <c r="B34" i="5"/>
  <c r="J34" i="9" s="1"/>
  <c r="C34" i="5"/>
  <c r="K34" i="9" s="1"/>
  <c r="D34" i="5"/>
  <c r="L34" i="9" s="1"/>
  <c r="E34" i="5"/>
  <c r="M34" i="9" s="1"/>
  <c r="F34" i="5"/>
  <c r="N34" i="9" s="1"/>
  <c r="G34" i="5"/>
  <c r="O34" i="9" s="1"/>
  <c r="H34" i="5"/>
  <c r="P34" i="9" s="1"/>
  <c r="I34" i="5"/>
  <c r="Q34" i="9" s="1"/>
  <c r="J34" i="5"/>
  <c r="R34" i="9" s="1"/>
  <c r="B35" i="5"/>
  <c r="J35" i="9" s="1"/>
  <c r="C35" i="5"/>
  <c r="K35" i="9" s="1"/>
  <c r="D35" i="5"/>
  <c r="L35" i="9" s="1"/>
  <c r="E35" i="5"/>
  <c r="M35" i="9" s="1"/>
  <c r="F35" i="5"/>
  <c r="N35" i="9" s="1"/>
  <c r="G35" i="5"/>
  <c r="O35" i="9" s="1"/>
  <c r="H35" i="5"/>
  <c r="P35" i="9" s="1"/>
  <c r="I35" i="5"/>
  <c r="Q35" i="9" s="1"/>
  <c r="J35" i="5"/>
  <c r="R35" i="9" s="1"/>
  <c r="B36" i="5"/>
  <c r="J36" i="9" s="1"/>
  <c r="C36" i="5"/>
  <c r="K36" i="9" s="1"/>
  <c r="D36" i="5"/>
  <c r="L36" i="9" s="1"/>
  <c r="E36" i="5"/>
  <c r="M36" i="9" s="1"/>
  <c r="F36" i="5"/>
  <c r="N36" i="9" s="1"/>
  <c r="G36" i="5"/>
  <c r="O36" i="9" s="1"/>
  <c r="H36" i="5"/>
  <c r="P36" i="9" s="1"/>
  <c r="I36" i="5"/>
  <c r="Q36" i="9" s="1"/>
  <c r="J36" i="5"/>
  <c r="R36" i="9" s="1"/>
  <c r="B37" i="5"/>
  <c r="J37" i="9" s="1"/>
  <c r="C37" i="5"/>
  <c r="K37" i="9" s="1"/>
  <c r="D37" i="5"/>
  <c r="L37" i="9" s="1"/>
  <c r="E37" i="5"/>
  <c r="M37" i="9" s="1"/>
  <c r="F37" i="5"/>
  <c r="N37" i="9" s="1"/>
  <c r="G37" i="5"/>
  <c r="O37" i="9" s="1"/>
  <c r="H37" i="5"/>
  <c r="P37" i="9" s="1"/>
  <c r="I37" i="5"/>
  <c r="Q37" i="9" s="1"/>
  <c r="J37" i="5"/>
  <c r="R37" i="9" s="1"/>
  <c r="B38" i="5"/>
  <c r="J38" i="9" s="1"/>
  <c r="C38" i="5"/>
  <c r="K38" i="9" s="1"/>
  <c r="D38" i="5"/>
  <c r="L38" i="9" s="1"/>
  <c r="E38" i="5"/>
  <c r="M38" i="9" s="1"/>
  <c r="F38" i="5"/>
  <c r="N38" i="9" s="1"/>
  <c r="G38" i="5"/>
  <c r="O38" i="9" s="1"/>
  <c r="H38" i="5"/>
  <c r="P38" i="9" s="1"/>
  <c r="I38" i="5"/>
  <c r="Q38" i="9" s="1"/>
  <c r="J38" i="5"/>
  <c r="R38" i="9" s="1"/>
  <c r="B39" i="5"/>
  <c r="J39" i="9" s="1"/>
  <c r="C39" i="5"/>
  <c r="K39" i="9" s="1"/>
  <c r="D39" i="5"/>
  <c r="L39" i="9" s="1"/>
  <c r="E39" i="5"/>
  <c r="M39" i="9" s="1"/>
  <c r="F39" i="5"/>
  <c r="N39" i="9" s="1"/>
  <c r="G39" i="5"/>
  <c r="O39" i="9" s="1"/>
  <c r="H39" i="5"/>
  <c r="P39" i="9" s="1"/>
  <c r="I39" i="5"/>
  <c r="Q39" i="9" s="1"/>
  <c r="J39" i="5"/>
  <c r="R39" i="9" s="1"/>
  <c r="B40" i="5"/>
  <c r="J40" i="9" s="1"/>
  <c r="C40" i="5"/>
  <c r="K40" i="9" s="1"/>
  <c r="D40" i="5"/>
  <c r="L40" i="9" s="1"/>
  <c r="E40" i="5"/>
  <c r="M40" i="9" s="1"/>
  <c r="F40" i="5"/>
  <c r="N40" i="9" s="1"/>
  <c r="G40" i="5"/>
  <c r="O40" i="9" s="1"/>
  <c r="H40" i="5"/>
  <c r="P40" i="9" s="1"/>
  <c r="I40" i="5"/>
  <c r="Q40" i="9" s="1"/>
  <c r="J40" i="5"/>
  <c r="R40" i="9" s="1"/>
  <c r="B41" i="5"/>
  <c r="J41" i="9" s="1"/>
  <c r="C41" i="5"/>
  <c r="K41" i="9" s="1"/>
  <c r="D41" i="5"/>
  <c r="L41" i="9" s="1"/>
  <c r="E41" i="5"/>
  <c r="M41" i="9" s="1"/>
  <c r="F41" i="5"/>
  <c r="N41" i="9" s="1"/>
  <c r="G41" i="5"/>
  <c r="O41" i="9" s="1"/>
  <c r="H41" i="5"/>
  <c r="P41" i="9" s="1"/>
  <c r="I41" i="5"/>
  <c r="Q41" i="9" s="1"/>
  <c r="J41" i="5"/>
  <c r="R41" i="9" s="1"/>
  <c r="B42" i="5"/>
  <c r="J42" i="9" s="1"/>
  <c r="C42" i="5"/>
  <c r="K42" i="9" s="1"/>
  <c r="D42" i="5"/>
  <c r="L42" i="9" s="1"/>
  <c r="E42" i="5"/>
  <c r="M42" i="9" s="1"/>
  <c r="F42" i="5"/>
  <c r="N42" i="9" s="1"/>
  <c r="G42" i="5"/>
  <c r="O42" i="9" s="1"/>
  <c r="H42" i="5"/>
  <c r="P42" i="9" s="1"/>
  <c r="I42" i="5"/>
  <c r="Q42" i="9" s="1"/>
  <c r="J42" i="5"/>
  <c r="R42" i="9" s="1"/>
  <c r="B43" i="5"/>
  <c r="J43" i="9" s="1"/>
  <c r="C43" i="5"/>
  <c r="K43" i="9" s="1"/>
  <c r="D43" i="5"/>
  <c r="L43" i="9" s="1"/>
  <c r="E43" i="5"/>
  <c r="M43" i="9" s="1"/>
  <c r="F43" i="5"/>
  <c r="N43" i="9" s="1"/>
  <c r="G43" i="5"/>
  <c r="O43" i="9" s="1"/>
  <c r="H43" i="5"/>
  <c r="P43" i="9" s="1"/>
  <c r="I43" i="5"/>
  <c r="Q43" i="9" s="1"/>
  <c r="J43" i="5"/>
  <c r="R43" i="9" s="1"/>
  <c r="B44" i="5"/>
  <c r="J44" i="9" s="1"/>
  <c r="C44" i="5"/>
  <c r="K44" i="9" s="1"/>
  <c r="D44" i="5"/>
  <c r="L44" i="9" s="1"/>
  <c r="E44" i="5"/>
  <c r="M44" i="9" s="1"/>
  <c r="F44" i="5"/>
  <c r="N44" i="9" s="1"/>
  <c r="G44" i="5"/>
  <c r="O44" i="9" s="1"/>
  <c r="H44" i="5"/>
  <c r="P44" i="9" s="1"/>
  <c r="I44" i="5"/>
  <c r="Q44" i="9" s="1"/>
  <c r="J44" i="5"/>
  <c r="R44" i="9" s="1"/>
  <c r="B45" i="5"/>
  <c r="J45" i="9" s="1"/>
  <c r="C45" i="5"/>
  <c r="K45" i="9" s="1"/>
  <c r="D45" i="5"/>
  <c r="L45" i="9" s="1"/>
  <c r="E45" i="5"/>
  <c r="M45" i="9" s="1"/>
  <c r="F45" i="5"/>
  <c r="N45" i="9" s="1"/>
  <c r="G45" i="5"/>
  <c r="O45" i="9" s="1"/>
  <c r="H45" i="5"/>
  <c r="P45" i="9" s="1"/>
  <c r="I45" i="5"/>
  <c r="Q45" i="9" s="1"/>
  <c r="J45" i="5"/>
  <c r="R45" i="9" s="1"/>
  <c r="B46" i="5"/>
  <c r="J46" i="9" s="1"/>
  <c r="C46" i="5"/>
  <c r="K46" i="9" s="1"/>
  <c r="D46" i="5"/>
  <c r="L46" i="9" s="1"/>
  <c r="E46" i="5"/>
  <c r="M46" i="9" s="1"/>
  <c r="F46" i="5"/>
  <c r="N46" i="9" s="1"/>
  <c r="G46" i="5"/>
  <c r="O46" i="9" s="1"/>
  <c r="H46" i="5"/>
  <c r="P46" i="9" s="1"/>
  <c r="I46" i="5"/>
  <c r="Q46" i="9" s="1"/>
  <c r="J46" i="5"/>
  <c r="R46" i="9" s="1"/>
  <c r="B47" i="5"/>
  <c r="J47" i="9" s="1"/>
  <c r="C47" i="5"/>
  <c r="K47" i="9" s="1"/>
  <c r="D47" i="5"/>
  <c r="L47" i="9" s="1"/>
  <c r="E47" i="5"/>
  <c r="M47" i="9" s="1"/>
  <c r="F47" i="5"/>
  <c r="N47" i="9" s="1"/>
  <c r="G47" i="5"/>
  <c r="O47" i="9" s="1"/>
  <c r="H47" i="5"/>
  <c r="P47" i="9" s="1"/>
  <c r="I47" i="5"/>
  <c r="Q47" i="9" s="1"/>
  <c r="J47" i="5"/>
  <c r="R47" i="9" s="1"/>
  <c r="B48" i="5"/>
  <c r="J48" i="9" s="1"/>
  <c r="C48" i="5"/>
  <c r="K48" i="9" s="1"/>
  <c r="D48" i="5"/>
  <c r="L48" i="9" s="1"/>
  <c r="E48" i="5"/>
  <c r="M48" i="9" s="1"/>
  <c r="F48" i="5"/>
  <c r="N48" i="9" s="1"/>
  <c r="G48" i="5"/>
  <c r="O48" i="9" s="1"/>
  <c r="H48" i="5"/>
  <c r="P48" i="9" s="1"/>
  <c r="I48" i="5"/>
  <c r="Q48" i="9" s="1"/>
  <c r="J48" i="5"/>
  <c r="R48" i="9" s="1"/>
  <c r="B49" i="5"/>
  <c r="J49" i="9" s="1"/>
  <c r="C49" i="5"/>
  <c r="K49" i="9" s="1"/>
  <c r="D49" i="5"/>
  <c r="L49" i="9" s="1"/>
  <c r="E49" i="5"/>
  <c r="M49" i="9" s="1"/>
  <c r="F49" i="5"/>
  <c r="N49" i="9" s="1"/>
  <c r="G49" i="5"/>
  <c r="O49" i="9" s="1"/>
  <c r="H49" i="5"/>
  <c r="P49" i="9" s="1"/>
  <c r="I49" i="5"/>
  <c r="Q49" i="9" s="1"/>
  <c r="J49" i="5"/>
  <c r="R49" i="9" s="1"/>
  <c r="B50" i="5"/>
  <c r="J50" i="9" s="1"/>
  <c r="C50" i="5"/>
  <c r="K50" i="9" s="1"/>
  <c r="D50" i="5"/>
  <c r="L50" i="9" s="1"/>
  <c r="E50" i="5"/>
  <c r="M50" i="9" s="1"/>
  <c r="F50" i="5"/>
  <c r="N50" i="9" s="1"/>
  <c r="G50" i="5"/>
  <c r="O50" i="9" s="1"/>
  <c r="H50" i="5"/>
  <c r="P50" i="9" s="1"/>
  <c r="I50" i="5"/>
  <c r="Q50" i="9" s="1"/>
  <c r="J50" i="5"/>
  <c r="R50" i="9" s="1"/>
  <c r="B51" i="5"/>
  <c r="J51" i="9" s="1"/>
  <c r="C51" i="5"/>
  <c r="K51" i="9" s="1"/>
  <c r="D51" i="5"/>
  <c r="L51" i="9" s="1"/>
  <c r="E51" i="5"/>
  <c r="M51" i="9" s="1"/>
  <c r="F51" i="5"/>
  <c r="N51" i="9" s="1"/>
  <c r="G51" i="5"/>
  <c r="O51" i="9" s="1"/>
  <c r="H51" i="5"/>
  <c r="P51" i="9" s="1"/>
  <c r="I51" i="5"/>
  <c r="Q51" i="9" s="1"/>
  <c r="J51" i="5"/>
  <c r="R51" i="9" s="1"/>
  <c r="B52" i="5"/>
  <c r="J52" i="9" s="1"/>
  <c r="C52" i="5"/>
  <c r="K52" i="9" s="1"/>
  <c r="D52" i="5"/>
  <c r="L52" i="9" s="1"/>
  <c r="E52" i="5"/>
  <c r="M52" i="9" s="1"/>
  <c r="F52" i="5"/>
  <c r="N52" i="9" s="1"/>
  <c r="G52" i="5"/>
  <c r="O52" i="9" s="1"/>
  <c r="H52" i="5"/>
  <c r="P52" i="9" s="1"/>
  <c r="I52" i="5"/>
  <c r="Q52" i="9" s="1"/>
  <c r="J52" i="5"/>
  <c r="R52" i="9" s="1"/>
  <c r="B53" i="5"/>
  <c r="J53" i="9" s="1"/>
  <c r="C53" i="5"/>
  <c r="K53" i="9" s="1"/>
  <c r="D53" i="5"/>
  <c r="L53" i="9" s="1"/>
  <c r="E53" i="5"/>
  <c r="M53" i="9" s="1"/>
  <c r="F53" i="5"/>
  <c r="N53" i="9" s="1"/>
  <c r="G53" i="5"/>
  <c r="O53" i="9" s="1"/>
  <c r="H53" i="5"/>
  <c r="P53" i="9" s="1"/>
  <c r="I53" i="5"/>
  <c r="Q53" i="9" s="1"/>
  <c r="J53" i="5"/>
  <c r="R53" i="9" s="1"/>
  <c r="B54" i="5"/>
  <c r="J54" i="9" s="1"/>
  <c r="C54" i="5"/>
  <c r="K54" i="9" s="1"/>
  <c r="D54" i="5"/>
  <c r="L54" i="9" s="1"/>
  <c r="E54" i="5"/>
  <c r="M54" i="9" s="1"/>
  <c r="F54" i="5"/>
  <c r="N54" i="9" s="1"/>
  <c r="G54" i="5"/>
  <c r="O54" i="9" s="1"/>
  <c r="H54" i="5"/>
  <c r="P54" i="9" s="1"/>
  <c r="I54" i="5"/>
  <c r="Q54" i="9" s="1"/>
  <c r="J54" i="5"/>
  <c r="R54" i="9" s="1"/>
  <c r="B55" i="5"/>
  <c r="J55" i="9" s="1"/>
  <c r="C55" i="5"/>
  <c r="K55" i="9" s="1"/>
  <c r="D55" i="5"/>
  <c r="L55" i="9" s="1"/>
  <c r="E55" i="5"/>
  <c r="M55" i="9" s="1"/>
  <c r="F55" i="5"/>
  <c r="N55" i="9" s="1"/>
  <c r="G55" i="5"/>
  <c r="O55" i="9" s="1"/>
  <c r="H55" i="5"/>
  <c r="P55" i="9" s="1"/>
  <c r="I55" i="5"/>
  <c r="Q55" i="9" s="1"/>
  <c r="J55" i="5"/>
  <c r="R55" i="9" s="1"/>
  <c r="B56" i="5"/>
  <c r="J56" i="9" s="1"/>
  <c r="C56" i="5"/>
  <c r="K56" i="9" s="1"/>
  <c r="D56" i="5"/>
  <c r="L56" i="9" s="1"/>
  <c r="E56" i="5"/>
  <c r="M56" i="9" s="1"/>
  <c r="F56" i="5"/>
  <c r="N56" i="9" s="1"/>
  <c r="G56" i="5"/>
  <c r="O56" i="9" s="1"/>
  <c r="H56" i="5"/>
  <c r="P56" i="9" s="1"/>
  <c r="I56" i="5"/>
  <c r="Q56" i="9" s="1"/>
  <c r="J56" i="5"/>
  <c r="R56" i="9" s="1"/>
  <c r="I3" i="5" l="1"/>
  <c r="Q3" i="9" s="1"/>
  <c r="H3" i="5"/>
  <c r="P3" i="9" s="1"/>
  <c r="G3" i="9"/>
  <c r="G3" i="5"/>
  <c r="O3" i="9" s="1"/>
  <c r="D3" i="9"/>
  <c r="F3" i="5"/>
  <c r="N3" i="9" s="1"/>
  <c r="H3" i="9"/>
  <c r="F3" i="9"/>
  <c r="C3" i="5"/>
  <c r="K3" i="9" s="1"/>
  <c r="I3" i="9"/>
  <c r="B3" i="5"/>
  <c r="J3" i="9" s="1"/>
  <c r="B3" i="9"/>
  <c r="E3" i="5"/>
  <c r="M3" i="9" s="1"/>
  <c r="J3" i="5"/>
  <c r="R3" i="9" s="1"/>
  <c r="D3" i="5"/>
  <c r="L3" i="9" s="1"/>
  <c r="C3" i="9"/>
  <c r="E3" i="9"/>
</calcChain>
</file>

<file path=xl/sharedStrings.xml><?xml version="1.0" encoding="utf-8"?>
<sst xmlns="http://schemas.openxmlformats.org/spreadsheetml/2006/main" count="561" uniqueCount="158">
  <si>
    <t>שם הסדרה</t>
  </si>
  <si>
    <t>FAMEDATE</t>
  </si>
  <si>
    <t>מדד המחירים לצרכן - לפי ענפי משק - תוצרת חקלאית</t>
  </si>
  <si>
    <t>מדד המחירים לצרכן - לפי ענפי משק - תוצרת תעשייתית</t>
  </si>
  <si>
    <t>מדד המחירים לצרכן - לפי ענפי משק - חשמל ומים</t>
  </si>
  <si>
    <t>מדד המחירים לצרכן - לפי ענפי משק - שירותי בנייה ודיור</t>
  </si>
  <si>
    <t>מדד המחירים לצרכן - לפי ענפי משק - תחבורה ותקשורת</t>
  </si>
  <si>
    <t>מדד המחירים לצרכן - לפי ענפי משק - שירותים</t>
  </si>
  <si>
    <t>מדד המחירים לצרכן - לפי ענפי משק - שירותים - שירותים ציבוריים</t>
  </si>
  <si>
    <t>מדד המחירים לצרכן - לפי ענפי משק - שירותים - שירותים עיסקיים</t>
  </si>
  <si>
    <t>mPA100</t>
  </si>
  <si>
    <t>thisday(A)</t>
  </si>
  <si>
    <t>A</t>
  </si>
  <si>
    <t>mPA300</t>
  </si>
  <si>
    <t>mPA400</t>
  </si>
  <si>
    <t>mPA600</t>
  </si>
  <si>
    <t>mPA700</t>
  </si>
  <si>
    <t>mPA720</t>
  </si>
  <si>
    <t>mPA750</t>
  </si>
  <si>
    <t>mPA000</t>
  </si>
  <si>
    <t>Price Weights</t>
  </si>
  <si>
    <t>$C$3</t>
  </si>
  <si>
    <t>A1:A4</t>
  </si>
  <si>
    <t>$D$3</t>
  </si>
  <si>
    <t>$E$3</t>
  </si>
  <si>
    <t>$F$3</t>
  </si>
  <si>
    <t>$G$3</t>
  </si>
  <si>
    <t>$H$3</t>
  </si>
  <si>
    <t>$I$3</t>
  </si>
  <si>
    <t>$B$3</t>
  </si>
  <si>
    <t>$A$3</t>
  </si>
  <si>
    <t>תמורה לעבודת שכירים - סקטור עסקי</t>
  </si>
  <si>
    <t>עלות עבודה ליחידת תמ"ג</t>
  </si>
  <si>
    <t>עלות עבודה ליחידת תמ"ג - סקטור עסקי</t>
  </si>
  <si>
    <t>CLS11.COMP_B_C.Q</t>
  </si>
  <si>
    <t>COMP_8.Q</t>
  </si>
  <si>
    <t>COMP_BS.Q</t>
  </si>
  <si>
    <t>COMP_PER_GDP.Q</t>
  </si>
  <si>
    <t>COMP_PER_GDP.Q_SA</t>
  </si>
  <si>
    <t>COMP_PER_GDP_BS.Q_SA</t>
  </si>
  <si>
    <t>ULC</t>
  </si>
  <si>
    <r>
      <t>סך הכול</t>
    </r>
    <r>
      <rPr>
        <vertAlign val="superscript"/>
        <sz val="11"/>
        <color indexed="8"/>
        <rFont val="Arial"/>
        <family val="2"/>
      </rPr>
      <t>1</t>
    </r>
  </si>
  <si>
    <t>השירותים הציבוריים</t>
  </si>
  <si>
    <t>התעשייה, הכרייה והחציבה</t>
  </si>
  <si>
    <t>השירותים העסקיים</t>
  </si>
  <si>
    <t>הבנייה</t>
  </si>
  <si>
    <t>התחבורה והתקשורת</t>
  </si>
  <si>
    <t>החקלאות</t>
  </si>
  <si>
    <t>החשמל והמים</t>
  </si>
  <si>
    <t>GDP.Q_FC</t>
  </si>
  <si>
    <t>GDP_GOV.Q_FC</t>
  </si>
  <si>
    <t>cls11.GDP_B_C_@34.Q_FC</t>
  </si>
  <si>
    <t>cls11.GDP_K_L_M_N.Q_FC</t>
  </si>
  <si>
    <t>cls11.GDP_F.Q_FC</t>
  </si>
  <si>
    <t>cls11.GDP_H.Q_FC+cls11.GDP_J.Q_FC</t>
  </si>
  <si>
    <t>cls11.GDP_A.Q_FC</t>
  </si>
  <si>
    <t>cls11.GDP_D_E.Q_FC</t>
  </si>
  <si>
    <t>convert(CPA000,q,disc,ave,d,on)</t>
  </si>
  <si>
    <t>convert(CPA100,q,disc,ave,d,on)</t>
  </si>
  <si>
    <t>convert(CPA300,q,disc,ave,d,on)</t>
  </si>
  <si>
    <t>convert(CPA400,q,disc,ave,d,on)</t>
  </si>
  <si>
    <t>convert(CPA600,q,disc,ave,d,on)</t>
  </si>
  <si>
    <t>convert(CPA700,q,disc,ave,d,on)</t>
  </si>
  <si>
    <t>convert(CPA720,q,disc,ave,d,on)</t>
  </si>
  <si>
    <t>convert(CPA750,q,disc,ave,d,on)</t>
  </si>
  <si>
    <t>Prices</t>
  </si>
  <si>
    <t>A1:A78</t>
  </si>
  <si>
    <t>2000</t>
  </si>
  <si>
    <t>thisday(q)</t>
  </si>
  <si>
    <t>q</t>
  </si>
  <si>
    <t>2019Q2</t>
  </si>
  <si>
    <t>המדד הכללי</t>
  </si>
  <si>
    <t>convert(CP,q,disc,ave,d,on)</t>
  </si>
  <si>
    <t>$J$3</t>
  </si>
  <si>
    <t xml:space="preserve"> תוצרת חקלאית</t>
  </si>
  <si>
    <t xml:space="preserve"> תוצרת תעשייתית</t>
  </si>
  <si>
    <t xml:space="preserve"> חשמל ומים</t>
  </si>
  <si>
    <t>שירותי בנייה ודיור</t>
  </si>
  <si>
    <t>תחבורה ותקשורת</t>
  </si>
  <si>
    <t>שירותים - שירותים ציבוריים</t>
  </si>
  <si>
    <t>שירותים - שירותים עיסקיים</t>
  </si>
  <si>
    <t xml:space="preserve">מדד המחירים לצרכן - לפי ענפי משק </t>
  </si>
  <si>
    <t>cls11.comp_A.Q</t>
  </si>
  <si>
    <t>cls11.comp_D_E.Q</t>
  </si>
  <si>
    <t>cls11.comp_F.Q</t>
  </si>
  <si>
    <t>cls11.comp_H.Q+cls11.comp_J.Q</t>
  </si>
  <si>
    <t>cls11.comp_K_L_M_N.Q</t>
  </si>
  <si>
    <t>comp.Q</t>
  </si>
  <si>
    <t>sna93.comp_A.Q</t>
  </si>
  <si>
    <t>$A$4</t>
  </si>
  <si>
    <t>$B$4</t>
  </si>
  <si>
    <t>$C$4</t>
  </si>
  <si>
    <t>$D$4</t>
  </si>
  <si>
    <t>$E$4</t>
  </si>
  <si>
    <t>$F$4</t>
  </si>
  <si>
    <t>$O$4</t>
  </si>
  <si>
    <t>$G$4</t>
  </si>
  <si>
    <t>$H$4</t>
  </si>
  <si>
    <t>$I$4</t>
  </si>
  <si>
    <t>Compensation</t>
  </si>
  <si>
    <t>2000Q1</t>
  </si>
  <si>
    <t>GDP</t>
  </si>
  <si>
    <t>sna93.COMP_8.Q</t>
  </si>
  <si>
    <t>sna93.COMP_B.Q</t>
  </si>
  <si>
    <t>תמורה לעבודת שכירים - מסחר, שירותי אוכל והארחה</t>
  </si>
  <si>
    <t>תמורה לעבודת שכירים - תחבורה, אחסנה ותקשורת</t>
  </si>
  <si>
    <t>תמורה לעבודת שכירים - שירותים פיננסיים ועסקיים</t>
  </si>
  <si>
    <t>תמורה לעבודת שכירים - שירותי דיור</t>
  </si>
  <si>
    <t>תמורה לעבודת שכירים - שירותים אישיים ואחרים</t>
  </si>
  <si>
    <t>SNA93.COMP_BS.Q</t>
  </si>
  <si>
    <t>SNA93.COMP_E_F.Q</t>
  </si>
  <si>
    <t>SNA93.COMP_G.Q</t>
  </si>
  <si>
    <t>SNA93.COMP_H_I.Q</t>
  </si>
  <si>
    <t>SNA93.COMP_HOUS.Q</t>
  </si>
  <si>
    <t>SNA93.COMP_M.Q</t>
  </si>
  <si>
    <t>sna93.comp_D.Q</t>
  </si>
  <si>
    <t>sna93.comp_c.Q</t>
  </si>
  <si>
    <t>$Q$3</t>
  </si>
  <si>
    <t>$R$3</t>
  </si>
  <si>
    <t>$N$3</t>
  </si>
  <si>
    <t>$M$3</t>
  </si>
  <si>
    <t>$L$3</t>
  </si>
  <si>
    <t>התעשייה</t>
  </si>
  <si>
    <t>סקטור ציבורי</t>
  </si>
  <si>
    <t>sna93.COMP.Q</t>
  </si>
  <si>
    <t>סך הכול</t>
  </si>
  <si>
    <t>התחבורה, אחסנה ותקשורת</t>
  </si>
  <si>
    <t>sna93.comp_g.Q</t>
  </si>
  <si>
    <t>famedate</t>
  </si>
  <si>
    <t>GDP_bs.Q_FC</t>
  </si>
  <si>
    <t>התוצר העסקי</t>
  </si>
  <si>
    <t>$S$3</t>
  </si>
  <si>
    <t>$T$3</t>
  </si>
  <si>
    <t>$U$3</t>
  </si>
  <si>
    <t>A1:A54</t>
  </si>
  <si>
    <t>2006Q1</t>
  </si>
  <si>
    <t>Comp_1993</t>
  </si>
  <si>
    <t>DATE</t>
  </si>
  <si>
    <t>p_ag</t>
  </si>
  <si>
    <t>p_ind</t>
  </si>
  <si>
    <t>p_el</t>
  </si>
  <si>
    <t>p_const</t>
  </si>
  <si>
    <t>p_tran</t>
  </si>
  <si>
    <t>lc_ag</t>
  </si>
  <si>
    <t>lc_ind</t>
  </si>
  <si>
    <t>lc_el</t>
  </si>
  <si>
    <t>lc_const</t>
  </si>
  <si>
    <t>lc_tran</t>
  </si>
  <si>
    <t>p_ser_bis</t>
  </si>
  <si>
    <t>p_ser_pub</t>
  </si>
  <si>
    <t>lc_ser_pub</t>
  </si>
  <si>
    <t>lc_ser_bis</t>
  </si>
  <si>
    <t>הסקטור העסקי</t>
  </si>
  <si>
    <t>lc_bs</t>
  </si>
  <si>
    <t>2006</t>
  </si>
  <si>
    <t>R_data</t>
  </si>
  <si>
    <t>p_all</t>
  </si>
  <si>
    <t>lc_all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</si>
</sst>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vertAlign val="superscript"/>
      <sz val="11"/>
      <color indexed="8"/>
      <name val="Arial"/>
      <family val="2"/>
    </font>
    <font>
      <u/>
      <sz val="11"/>
      <color theme="10"/>
      <name val="Arial"/>
      <family val="2"/>
      <charset val="177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quotePrefix="1"/>
    <xf numFmtId="22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2" fontId="0" fillId="0" borderId="0" xfId="0" applyNumberFormat="1" applyAlignment="1">
      <alignment horizontal="center"/>
    </xf>
    <xf numFmtId="19" fontId="0" fillId="0" borderId="0" xfId="0" applyNumberFormat="1"/>
    <xf numFmtId="0" fontId="3" fillId="0" borderId="1" xfId="1" applyFont="1" applyFill="1" applyBorder="1" applyAlignment="1">
      <alignment horizontal="right" vertical="center" wrapText="1" readingOrder="2"/>
    </xf>
    <xf numFmtId="0" fontId="3" fillId="0" borderId="2" xfId="1" applyFont="1" applyFill="1" applyBorder="1" applyAlignment="1">
      <alignment horizontal="right" vertical="center" wrapText="1" readingOrder="2"/>
    </xf>
    <xf numFmtId="0" fontId="3" fillId="0" borderId="3" xfId="1" applyFont="1" applyFill="1" applyBorder="1" applyAlignment="1">
      <alignment horizontal="right" vertical="center" wrapText="1" readingOrder="2"/>
    </xf>
    <xf numFmtId="0" fontId="3" fillId="0" borderId="4" xfId="1" applyFont="1" applyBorder="1"/>
    <xf numFmtId="0" fontId="3" fillId="0" borderId="5" xfId="1" applyFont="1" applyBorder="1"/>
    <xf numFmtId="0" fontId="3" fillId="0" borderId="6" xfId="1" applyFont="1" applyBorder="1"/>
    <xf numFmtId="0" fontId="5" fillId="0" borderId="5" xfId="2" applyBorder="1"/>
    <xf numFmtId="0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0" applyNumberFormat="1" applyAlignment="1"/>
    <xf numFmtId="2" fontId="3" fillId="0" borderId="2" xfId="1" applyNumberFormat="1" applyFont="1" applyFill="1" applyBorder="1" applyAlignment="1">
      <alignment horizontal="right" vertical="center" wrapText="1" readingOrder="2"/>
    </xf>
    <xf numFmtId="2" fontId="3" fillId="0" borderId="3" xfId="1" applyNumberFormat="1" applyFont="1" applyFill="1" applyBorder="1" applyAlignment="1">
      <alignment horizontal="right" vertical="center" wrapText="1" readingOrder="2"/>
    </xf>
    <xf numFmtId="2" fontId="3" fillId="0" borderId="1" xfId="1" applyNumberFormat="1" applyFont="1" applyFill="1" applyBorder="1" applyAlignment="1">
      <alignment horizontal="right" vertical="center" wrapText="1" readingOrder="2"/>
    </xf>
    <xf numFmtId="2" fontId="3" fillId="0" borderId="5" xfId="1" applyNumberFormat="1" applyFont="1" applyBorder="1"/>
    <xf numFmtId="2" fontId="5" fillId="0" borderId="5" xfId="2" applyNumberFormat="1" applyBorder="1"/>
    <xf numFmtId="2" fontId="3" fillId="0" borderId="6" xfId="1" applyNumberFormat="1" applyFont="1" applyBorder="1"/>
    <xf numFmtId="2" fontId="3" fillId="0" borderId="4" xfId="1" applyNumberFormat="1" applyFont="1" applyBorder="1"/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right" vertical="center" wrapText="1"/>
    </xf>
    <xf numFmtId="2" fontId="3" fillId="0" borderId="8" xfId="1" applyNumberFormat="1" applyFont="1" applyFill="1" applyBorder="1" applyAlignment="1">
      <alignment horizontal="right" vertical="center" wrapText="1" readingOrder="2"/>
    </xf>
    <xf numFmtId="2" fontId="3" fillId="3" borderId="2" xfId="1" applyNumberFormat="1" applyFont="1" applyFill="1" applyBorder="1" applyAlignment="1">
      <alignment horizontal="right" vertical="center" wrapText="1" readingOrder="2"/>
    </xf>
    <xf numFmtId="2" fontId="3" fillId="0" borderId="9" xfId="1" applyNumberFormat="1" applyFont="1" applyFill="1" applyBorder="1"/>
    <xf numFmtId="0" fontId="3" fillId="0" borderId="8" xfId="1" applyFont="1" applyFill="1" applyBorder="1" applyAlignment="1">
      <alignment horizontal="right" vertical="center" wrapText="1" readingOrder="2"/>
    </xf>
    <xf numFmtId="0" fontId="0" fillId="0" borderId="0" xfId="0" applyNumberFormat="1"/>
    <xf numFmtId="2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3">
    <cellStyle name="Normal" xfId="0" builtinId="0"/>
    <cellStyle name="Normal 10 2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ls11.GDP_B_C_@34.Q_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rightToLeft="1" workbookViewId="0"/>
  </sheetViews>
  <sheetFormatPr defaultRowHeight="14.25" x14ac:dyDescent="0.2"/>
  <sheetData>
    <row r="1" spans="1:14" x14ac:dyDescent="0.2">
      <c r="A1">
        <v>59</v>
      </c>
      <c r="B1" t="s">
        <v>155</v>
      </c>
    </row>
    <row r="2" spans="1:14" x14ac:dyDescent="0.2">
      <c r="A2" s="6" t="s">
        <v>65</v>
      </c>
      <c r="B2" t="s">
        <v>89</v>
      </c>
      <c r="C2" t="s">
        <v>134</v>
      </c>
      <c r="D2">
        <v>38807</v>
      </c>
      <c r="E2" s="7">
        <v>43615.411840277775</v>
      </c>
      <c r="F2" t="b">
        <v>1</v>
      </c>
      <c r="G2" s="6" t="s">
        <v>1</v>
      </c>
      <c r="H2" s="6" t="s">
        <v>154</v>
      </c>
      <c r="I2" s="6" t="s">
        <v>68</v>
      </c>
      <c r="J2">
        <v>0</v>
      </c>
      <c r="K2" s="6" t="s">
        <v>69</v>
      </c>
      <c r="L2" t="b">
        <v>0</v>
      </c>
      <c r="M2" t="b">
        <v>0</v>
      </c>
      <c r="N2" t="b">
        <v>0</v>
      </c>
    </row>
    <row r="3" spans="1:14" x14ac:dyDescent="0.2">
      <c r="A3" s="6" t="s">
        <v>65</v>
      </c>
      <c r="B3" t="s">
        <v>90</v>
      </c>
      <c r="C3" t="s">
        <v>134</v>
      </c>
      <c r="D3">
        <v>66.897198937992542</v>
      </c>
      <c r="E3" s="7">
        <v>43615.411840277775</v>
      </c>
      <c r="F3" t="b">
        <v>1</v>
      </c>
      <c r="G3" s="6" t="s">
        <v>57</v>
      </c>
      <c r="H3" s="6" t="s">
        <v>154</v>
      </c>
      <c r="I3" s="6" t="s">
        <v>68</v>
      </c>
      <c r="J3">
        <v>0</v>
      </c>
      <c r="K3" s="6" t="s">
        <v>69</v>
      </c>
      <c r="L3" t="b">
        <v>0</v>
      </c>
      <c r="M3" t="b">
        <v>0</v>
      </c>
      <c r="N3" t="b">
        <v>0</v>
      </c>
    </row>
    <row r="4" spans="1:14" x14ac:dyDescent="0.2">
      <c r="A4" s="6" t="s">
        <v>65</v>
      </c>
      <c r="B4" t="s">
        <v>91</v>
      </c>
      <c r="C4" t="s">
        <v>134</v>
      </c>
      <c r="D4">
        <v>97.57723860106114</v>
      </c>
      <c r="E4" s="7">
        <v>43615.411840277775</v>
      </c>
      <c r="F4" t="b">
        <v>1</v>
      </c>
      <c r="G4" s="6" t="s">
        <v>58</v>
      </c>
      <c r="H4" s="6" t="s">
        <v>154</v>
      </c>
      <c r="I4" s="6" t="s">
        <v>68</v>
      </c>
      <c r="J4">
        <v>0</v>
      </c>
      <c r="K4" s="6" t="s">
        <v>69</v>
      </c>
      <c r="L4" t="b">
        <v>0</v>
      </c>
      <c r="M4" t="b">
        <v>0</v>
      </c>
      <c r="N4" t="b">
        <v>0</v>
      </c>
    </row>
    <row r="5" spans="1:14" x14ac:dyDescent="0.2">
      <c r="A5" s="6" t="s">
        <v>65</v>
      </c>
      <c r="B5" t="s">
        <v>92</v>
      </c>
      <c r="C5" t="s">
        <v>134</v>
      </c>
      <c r="D5">
        <v>88.002377476595484</v>
      </c>
      <c r="E5" s="7">
        <v>43615.411840277775</v>
      </c>
      <c r="F5" t="b">
        <v>1</v>
      </c>
      <c r="G5" s="6" t="s">
        <v>59</v>
      </c>
      <c r="H5" s="6" t="s">
        <v>154</v>
      </c>
      <c r="I5" s="6" t="s">
        <v>68</v>
      </c>
      <c r="J5">
        <v>0</v>
      </c>
      <c r="K5" s="6" t="s">
        <v>69</v>
      </c>
      <c r="L5" t="b">
        <v>0</v>
      </c>
      <c r="M5" t="b">
        <v>0</v>
      </c>
      <c r="N5" t="b">
        <v>0</v>
      </c>
    </row>
    <row r="6" spans="1:14" x14ac:dyDescent="0.2">
      <c r="A6" s="6" t="s">
        <v>65</v>
      </c>
      <c r="B6" t="s">
        <v>93</v>
      </c>
      <c r="C6" t="s">
        <v>134</v>
      </c>
      <c r="D6">
        <v>67.841692449881009</v>
      </c>
      <c r="E6" s="7">
        <v>43615.411840277775</v>
      </c>
      <c r="F6" t="b">
        <v>1</v>
      </c>
      <c r="G6" s="6" t="s">
        <v>60</v>
      </c>
      <c r="H6" s="6" t="s">
        <v>154</v>
      </c>
      <c r="I6" s="6" t="s">
        <v>68</v>
      </c>
      <c r="J6">
        <v>0</v>
      </c>
      <c r="K6" s="6" t="s">
        <v>69</v>
      </c>
      <c r="L6" t="b">
        <v>0</v>
      </c>
      <c r="M6" t="b">
        <v>0</v>
      </c>
      <c r="N6" t="b">
        <v>0</v>
      </c>
    </row>
    <row r="7" spans="1:14" x14ac:dyDescent="0.2">
      <c r="A7" s="6" t="s">
        <v>65</v>
      </c>
      <c r="B7" t="s">
        <v>94</v>
      </c>
      <c r="C7" t="s">
        <v>134</v>
      </c>
      <c r="D7">
        <v>102.34354971394696</v>
      </c>
      <c r="E7" s="7">
        <v>43615.411840277775</v>
      </c>
      <c r="F7" t="b">
        <v>1</v>
      </c>
      <c r="G7" s="6" t="s">
        <v>61</v>
      </c>
      <c r="H7" s="6" t="s">
        <v>154</v>
      </c>
      <c r="I7" s="6" t="s">
        <v>68</v>
      </c>
      <c r="J7">
        <v>0</v>
      </c>
      <c r="K7" s="6" t="s">
        <v>69</v>
      </c>
      <c r="L7" t="b">
        <v>0</v>
      </c>
      <c r="M7" t="b">
        <v>0</v>
      </c>
      <c r="N7" t="b">
        <v>0</v>
      </c>
    </row>
    <row r="8" spans="1:14" x14ac:dyDescent="0.2">
      <c r="A8" s="6" t="s">
        <v>65</v>
      </c>
      <c r="B8" t="s">
        <v>96</v>
      </c>
      <c r="C8" t="s">
        <v>134</v>
      </c>
      <c r="D8">
        <v>77.261868564654662</v>
      </c>
      <c r="E8" s="7">
        <v>43615.411840277775</v>
      </c>
      <c r="F8" t="b">
        <v>1</v>
      </c>
      <c r="G8" s="6" t="s">
        <v>63</v>
      </c>
      <c r="H8" s="6" t="s">
        <v>154</v>
      </c>
      <c r="I8" s="6" t="s">
        <v>68</v>
      </c>
      <c r="J8">
        <v>0</v>
      </c>
      <c r="K8" s="6" t="s">
        <v>69</v>
      </c>
      <c r="L8" t="b">
        <v>0</v>
      </c>
      <c r="M8" t="b">
        <v>0</v>
      </c>
      <c r="N8" t="b">
        <v>0</v>
      </c>
    </row>
    <row r="9" spans="1:14" x14ac:dyDescent="0.2">
      <c r="A9" s="6" t="s">
        <v>65</v>
      </c>
      <c r="B9" t="s">
        <v>97</v>
      </c>
      <c r="C9" t="s">
        <v>134</v>
      </c>
      <c r="D9">
        <v>82.503872768980386</v>
      </c>
      <c r="E9" s="7">
        <v>43615.411851851852</v>
      </c>
      <c r="F9" t="b">
        <v>1</v>
      </c>
      <c r="G9" s="6" t="s">
        <v>64</v>
      </c>
      <c r="H9" s="6" t="s">
        <v>154</v>
      </c>
      <c r="I9" s="6" t="s">
        <v>68</v>
      </c>
      <c r="J9">
        <v>0</v>
      </c>
      <c r="K9" s="6" t="s">
        <v>69</v>
      </c>
      <c r="L9" t="b">
        <v>0</v>
      </c>
      <c r="M9" t="b">
        <v>0</v>
      </c>
      <c r="N9" t="b">
        <v>0</v>
      </c>
    </row>
    <row r="10" spans="1:14" x14ac:dyDescent="0.2">
      <c r="A10" s="6" t="s">
        <v>65</v>
      </c>
      <c r="B10" t="s">
        <v>98</v>
      </c>
      <c r="C10" t="s">
        <v>134</v>
      </c>
      <c r="D10">
        <v>83.182247497770206</v>
      </c>
      <c r="E10" s="7">
        <v>43615.411851851852</v>
      </c>
      <c r="F10" t="b">
        <v>1</v>
      </c>
      <c r="G10" s="6" t="s">
        <v>72</v>
      </c>
      <c r="H10" s="6" t="s">
        <v>154</v>
      </c>
      <c r="I10" s="6" t="s">
        <v>68</v>
      </c>
      <c r="J10">
        <v>0</v>
      </c>
      <c r="K10" s="6" t="s">
        <v>69</v>
      </c>
      <c r="L10" t="b">
        <v>0</v>
      </c>
      <c r="M10" t="b">
        <v>0</v>
      </c>
      <c r="N10" t="b">
        <v>0</v>
      </c>
    </row>
    <row r="11" spans="1:14" x14ac:dyDescent="0.2">
      <c r="A11" s="6" t="s">
        <v>65</v>
      </c>
      <c r="B11" t="s">
        <v>95</v>
      </c>
      <c r="C11" t="s">
        <v>66</v>
      </c>
      <c r="D11">
        <v>71.791683841003675</v>
      </c>
      <c r="E11" s="7">
        <v>43615.411851851852</v>
      </c>
      <c r="F11" t="b">
        <v>1</v>
      </c>
      <c r="G11" s="6" t="s">
        <v>62</v>
      </c>
      <c r="H11" s="6" t="s">
        <v>67</v>
      </c>
      <c r="I11" s="6" t="s">
        <v>68</v>
      </c>
      <c r="J11">
        <v>0</v>
      </c>
      <c r="K11" s="6" t="s">
        <v>69</v>
      </c>
      <c r="L11" t="b">
        <v>0</v>
      </c>
      <c r="M11" t="b">
        <v>0</v>
      </c>
      <c r="N11" t="b">
        <v>0</v>
      </c>
    </row>
    <row r="12" spans="1:14" x14ac:dyDescent="0.2">
      <c r="A12" s="6" t="s">
        <v>40</v>
      </c>
      <c r="B12" t="s">
        <v>30</v>
      </c>
      <c r="C12" t="s">
        <v>134</v>
      </c>
      <c r="D12">
        <v>38807</v>
      </c>
      <c r="E12" s="7">
        <v>43615.411851851852</v>
      </c>
      <c r="F12" t="b">
        <v>1</v>
      </c>
      <c r="G12" s="6" t="s">
        <v>1</v>
      </c>
      <c r="H12" s="6" t="s">
        <v>135</v>
      </c>
      <c r="I12" s="6" t="s">
        <v>70</v>
      </c>
      <c r="J12">
        <v>0</v>
      </c>
      <c r="K12" s="6" t="s">
        <v>69</v>
      </c>
      <c r="L12" t="b">
        <v>0</v>
      </c>
      <c r="M12" t="b">
        <v>0</v>
      </c>
      <c r="N12" t="b">
        <v>0</v>
      </c>
    </row>
    <row r="13" spans="1:14" x14ac:dyDescent="0.2">
      <c r="A13" s="6" t="s">
        <v>40</v>
      </c>
      <c r="B13" t="s">
        <v>121</v>
      </c>
      <c r="C13" t="s">
        <v>134</v>
      </c>
      <c r="D13">
        <v>100</v>
      </c>
      <c r="E13" s="7">
        <v>43615.411851851852</v>
      </c>
      <c r="F13" t="b">
        <v>1</v>
      </c>
      <c r="G13" s="6" t="s">
        <v>37</v>
      </c>
      <c r="H13" s="6" t="s">
        <v>135</v>
      </c>
      <c r="I13" s="6" t="s">
        <v>70</v>
      </c>
      <c r="J13">
        <v>0</v>
      </c>
      <c r="K13" s="6" t="s">
        <v>69</v>
      </c>
      <c r="L13" t="b">
        <v>0</v>
      </c>
      <c r="M13" t="b">
        <v>0</v>
      </c>
      <c r="N13" t="b">
        <v>0</v>
      </c>
    </row>
    <row r="14" spans="1:14" x14ac:dyDescent="0.2">
      <c r="A14" s="6" t="s">
        <v>40</v>
      </c>
      <c r="B14" t="s">
        <v>120</v>
      </c>
      <c r="C14" t="s">
        <v>134</v>
      </c>
      <c r="D14">
        <v>98.99</v>
      </c>
      <c r="E14" s="7">
        <v>43615.411851851852</v>
      </c>
      <c r="F14" t="b">
        <v>1</v>
      </c>
      <c r="G14" s="6" t="s">
        <v>38</v>
      </c>
      <c r="H14" s="6" t="s">
        <v>135</v>
      </c>
      <c r="I14" s="6" t="s">
        <v>70</v>
      </c>
      <c r="J14">
        <v>0</v>
      </c>
      <c r="K14" s="6" t="s">
        <v>69</v>
      </c>
      <c r="L14" t="b">
        <v>0</v>
      </c>
      <c r="M14" t="b">
        <v>0</v>
      </c>
      <c r="N14" t="b">
        <v>0</v>
      </c>
    </row>
    <row r="15" spans="1:14" x14ac:dyDescent="0.2">
      <c r="A15" s="6" t="s">
        <v>40</v>
      </c>
      <c r="B15" t="s">
        <v>119</v>
      </c>
      <c r="C15" t="s">
        <v>134</v>
      </c>
      <c r="D15">
        <v>98.665999999999997</v>
      </c>
      <c r="E15" s="7">
        <v>43615.411851851852</v>
      </c>
      <c r="F15" t="b">
        <v>1</v>
      </c>
      <c r="G15" s="6" t="s">
        <v>39</v>
      </c>
      <c r="H15" s="6" t="s">
        <v>135</v>
      </c>
      <c r="I15" s="6" t="s">
        <v>70</v>
      </c>
      <c r="J15">
        <v>0</v>
      </c>
      <c r="K15" s="6" t="s">
        <v>69</v>
      </c>
      <c r="L15" t="b">
        <v>0</v>
      </c>
      <c r="M15" t="b">
        <v>0</v>
      </c>
      <c r="N15" t="b">
        <v>0</v>
      </c>
    </row>
    <row r="16" spans="1:14" x14ac:dyDescent="0.2">
      <c r="A16" s="6" t="s">
        <v>155</v>
      </c>
      <c r="B16" t="s">
        <v>30</v>
      </c>
      <c r="C16" t="s">
        <v>134</v>
      </c>
      <c r="D16">
        <v>38807</v>
      </c>
      <c r="E16" s="7">
        <v>43615.411851851852</v>
      </c>
      <c r="F16" t="b">
        <v>1</v>
      </c>
      <c r="G16" s="6" t="s">
        <v>128</v>
      </c>
      <c r="H16" s="6" t="s">
        <v>135</v>
      </c>
      <c r="I16" s="6" t="s">
        <v>70</v>
      </c>
      <c r="J16">
        <v>0</v>
      </c>
      <c r="K16" s="6" t="s">
        <v>69</v>
      </c>
      <c r="L16" t="b">
        <v>0</v>
      </c>
      <c r="M16" t="b">
        <v>0</v>
      </c>
      <c r="N16" t="b">
        <v>0</v>
      </c>
    </row>
    <row r="17" spans="1:14" x14ac:dyDescent="0.2">
      <c r="A17" s="6" t="s">
        <v>99</v>
      </c>
      <c r="B17" t="s">
        <v>30</v>
      </c>
      <c r="C17" t="s">
        <v>134</v>
      </c>
      <c r="D17">
        <v>38807</v>
      </c>
      <c r="E17" s="7">
        <v>43615.411851851852</v>
      </c>
      <c r="F17" t="b">
        <v>1</v>
      </c>
      <c r="G17" s="6" t="s">
        <v>1</v>
      </c>
      <c r="H17" s="6" t="s">
        <v>135</v>
      </c>
      <c r="I17" s="6" t="s">
        <v>68</v>
      </c>
      <c r="J17">
        <v>0</v>
      </c>
      <c r="K17" s="6" t="s">
        <v>69</v>
      </c>
      <c r="L17" t="b">
        <v>0</v>
      </c>
      <c r="M17" t="b">
        <v>0</v>
      </c>
      <c r="N17" t="b">
        <v>0</v>
      </c>
    </row>
    <row r="18" spans="1:14" x14ac:dyDescent="0.2">
      <c r="A18" s="6" t="s">
        <v>99</v>
      </c>
      <c r="B18" t="s">
        <v>29</v>
      </c>
      <c r="C18" t="s">
        <v>134</v>
      </c>
      <c r="D18">
        <v>1143.375</v>
      </c>
      <c r="E18" s="7">
        <v>43615.411851851852</v>
      </c>
      <c r="F18" t="b">
        <v>1</v>
      </c>
      <c r="G18" s="6" t="s">
        <v>82</v>
      </c>
      <c r="H18" s="6" t="s">
        <v>135</v>
      </c>
      <c r="I18" s="6" t="s">
        <v>68</v>
      </c>
      <c r="J18">
        <v>0</v>
      </c>
      <c r="K18" s="6" t="s">
        <v>69</v>
      </c>
      <c r="L18" t="b">
        <v>0</v>
      </c>
      <c r="M18" t="b">
        <v>0</v>
      </c>
      <c r="N18" t="b">
        <v>0</v>
      </c>
    </row>
    <row r="19" spans="1:14" x14ac:dyDescent="0.2">
      <c r="A19" s="6" t="s">
        <v>99</v>
      </c>
      <c r="B19" t="s">
        <v>21</v>
      </c>
      <c r="C19" t="s">
        <v>134</v>
      </c>
      <c r="D19">
        <v>12885.717000000001</v>
      </c>
      <c r="E19" s="7">
        <v>43615.411851851852</v>
      </c>
      <c r="F19" t="b">
        <v>1</v>
      </c>
      <c r="G19" s="6" t="s">
        <v>34</v>
      </c>
      <c r="H19" s="6" t="s">
        <v>135</v>
      </c>
      <c r="I19" s="6" t="s">
        <v>68</v>
      </c>
      <c r="J19">
        <v>0</v>
      </c>
      <c r="K19" s="6" t="s">
        <v>69</v>
      </c>
      <c r="L19" t="b">
        <v>0</v>
      </c>
      <c r="M19" t="b">
        <v>0</v>
      </c>
      <c r="N19" t="b">
        <v>0</v>
      </c>
    </row>
    <row r="20" spans="1:14" x14ac:dyDescent="0.2">
      <c r="A20" s="6" t="s">
        <v>99</v>
      </c>
      <c r="B20" t="s">
        <v>23</v>
      </c>
      <c r="C20" t="s">
        <v>134</v>
      </c>
      <c r="D20">
        <v>1714.2139999999999</v>
      </c>
      <c r="E20" s="7">
        <v>43615.411851851852</v>
      </c>
      <c r="F20" t="b">
        <v>1</v>
      </c>
      <c r="G20" s="6" t="s">
        <v>83</v>
      </c>
      <c r="H20" s="6" t="s">
        <v>135</v>
      </c>
      <c r="I20" s="6" t="s">
        <v>68</v>
      </c>
      <c r="J20">
        <v>0</v>
      </c>
      <c r="K20" s="6" t="s">
        <v>69</v>
      </c>
      <c r="L20" t="b">
        <v>0</v>
      </c>
      <c r="M20" t="b">
        <v>0</v>
      </c>
      <c r="N20" t="b">
        <v>0</v>
      </c>
    </row>
    <row r="21" spans="1:14" x14ac:dyDescent="0.2">
      <c r="A21" s="6" t="s">
        <v>99</v>
      </c>
      <c r="B21" t="s">
        <v>24</v>
      </c>
      <c r="C21" t="s">
        <v>134</v>
      </c>
      <c r="D21">
        <v>3435.74</v>
      </c>
      <c r="E21" s="7">
        <v>43615.411851851852</v>
      </c>
      <c r="F21" t="b">
        <v>1</v>
      </c>
      <c r="G21" s="6" t="s">
        <v>84</v>
      </c>
      <c r="H21" s="6" t="s">
        <v>135</v>
      </c>
      <c r="I21" s="6" t="s">
        <v>68</v>
      </c>
      <c r="J21">
        <v>0</v>
      </c>
      <c r="K21" s="6" t="s">
        <v>69</v>
      </c>
      <c r="L21" t="b">
        <v>0</v>
      </c>
      <c r="M21" t="b">
        <v>0</v>
      </c>
      <c r="N21" t="b">
        <v>0</v>
      </c>
    </row>
    <row r="22" spans="1:14" x14ac:dyDescent="0.2">
      <c r="A22" s="6" t="s">
        <v>99</v>
      </c>
      <c r="B22" t="s">
        <v>25</v>
      </c>
      <c r="C22" t="s">
        <v>134</v>
      </c>
      <c r="D22">
        <v>10114.673999999999</v>
      </c>
      <c r="E22" s="7">
        <v>43615.411851851852</v>
      </c>
      <c r="F22" t="b">
        <v>1</v>
      </c>
      <c r="G22" s="6" t="s">
        <v>85</v>
      </c>
      <c r="H22" s="6" t="s">
        <v>135</v>
      </c>
      <c r="I22" s="6" t="s">
        <v>68</v>
      </c>
      <c r="J22">
        <v>0</v>
      </c>
      <c r="K22" s="6" t="s">
        <v>69</v>
      </c>
      <c r="L22" t="b">
        <v>0</v>
      </c>
      <c r="M22" t="b">
        <v>0</v>
      </c>
      <c r="N22" t="b">
        <v>0</v>
      </c>
    </row>
    <row r="23" spans="1:14" x14ac:dyDescent="0.2">
      <c r="A23" s="6" t="s">
        <v>99</v>
      </c>
      <c r="B23" t="s">
        <v>26</v>
      </c>
      <c r="C23" t="s">
        <v>134</v>
      </c>
      <c r="D23">
        <v>20070.598000000002</v>
      </c>
      <c r="E23" s="7">
        <v>43615.411851851852</v>
      </c>
      <c r="F23" t="b">
        <v>1</v>
      </c>
      <c r="G23" s="6" t="s">
        <v>35</v>
      </c>
      <c r="H23" s="6" t="s">
        <v>135</v>
      </c>
      <c r="I23" s="6" t="s">
        <v>68</v>
      </c>
      <c r="J23">
        <v>0</v>
      </c>
      <c r="K23" s="6" t="s">
        <v>69</v>
      </c>
      <c r="L23" t="b">
        <v>0</v>
      </c>
      <c r="M23" t="b">
        <v>0</v>
      </c>
      <c r="N23" t="b">
        <v>0</v>
      </c>
    </row>
    <row r="24" spans="1:14" x14ac:dyDescent="0.2">
      <c r="A24" s="6" t="s">
        <v>99</v>
      </c>
      <c r="B24" t="s">
        <v>27</v>
      </c>
      <c r="C24" t="s">
        <v>134</v>
      </c>
      <c r="D24">
        <v>16842.760999999999</v>
      </c>
      <c r="E24" s="7">
        <v>43615.411851851852</v>
      </c>
      <c r="F24" t="b">
        <v>1</v>
      </c>
      <c r="G24" s="6" t="s">
        <v>86</v>
      </c>
      <c r="H24" s="6" t="s">
        <v>135</v>
      </c>
      <c r="I24" s="6" t="s">
        <v>68</v>
      </c>
      <c r="J24">
        <v>0</v>
      </c>
      <c r="K24" s="6" t="s">
        <v>69</v>
      </c>
      <c r="L24" t="b">
        <v>0</v>
      </c>
      <c r="M24" t="b">
        <v>0</v>
      </c>
      <c r="N24" t="b">
        <v>0</v>
      </c>
    </row>
    <row r="25" spans="1:14" x14ac:dyDescent="0.2">
      <c r="A25" s="6" t="s">
        <v>99</v>
      </c>
      <c r="B25" t="s">
        <v>28</v>
      </c>
      <c r="C25" t="s">
        <v>134</v>
      </c>
      <c r="D25">
        <v>77152.005999999994</v>
      </c>
      <c r="E25" s="7">
        <v>43615.411851851852</v>
      </c>
      <c r="F25" t="b">
        <v>1</v>
      </c>
      <c r="G25" s="6" t="s">
        <v>87</v>
      </c>
      <c r="H25" s="6" t="s">
        <v>135</v>
      </c>
      <c r="I25" s="6" t="s">
        <v>68</v>
      </c>
      <c r="J25">
        <v>0</v>
      </c>
      <c r="K25" s="6" t="s">
        <v>69</v>
      </c>
      <c r="L25" t="b">
        <v>0</v>
      </c>
      <c r="M25" t="b">
        <v>0</v>
      </c>
      <c r="N25" t="b">
        <v>0</v>
      </c>
    </row>
    <row r="26" spans="1:14" x14ac:dyDescent="0.2">
      <c r="A26" s="6" t="s">
        <v>99</v>
      </c>
      <c r="B26" t="s">
        <v>73</v>
      </c>
      <c r="C26" t="s">
        <v>134</v>
      </c>
      <c r="D26">
        <v>57081.409</v>
      </c>
      <c r="E26" s="7">
        <v>43615.411851851852</v>
      </c>
      <c r="F26" t="b">
        <v>1</v>
      </c>
      <c r="G26" s="6" t="s">
        <v>36</v>
      </c>
      <c r="H26" s="6" t="s">
        <v>135</v>
      </c>
      <c r="I26" s="6" t="s">
        <v>68</v>
      </c>
      <c r="J26">
        <v>0</v>
      </c>
      <c r="K26" s="6" t="s">
        <v>69</v>
      </c>
      <c r="L26" t="b">
        <v>0</v>
      </c>
      <c r="M26" t="b">
        <v>0</v>
      </c>
      <c r="N26" t="b">
        <v>0</v>
      </c>
    </row>
    <row r="27" spans="1:14" x14ac:dyDescent="0.2">
      <c r="A27" s="6" t="s">
        <v>101</v>
      </c>
      <c r="B27" t="s">
        <v>30</v>
      </c>
      <c r="C27" t="s">
        <v>66</v>
      </c>
      <c r="D27">
        <v>36616</v>
      </c>
      <c r="E27" s="7">
        <v>43615.411851851852</v>
      </c>
      <c r="F27" t="b">
        <v>1</v>
      </c>
      <c r="G27" s="6" t="s">
        <v>1</v>
      </c>
      <c r="H27" s="6" t="s">
        <v>100</v>
      </c>
      <c r="I27" s="6" t="s">
        <v>68</v>
      </c>
      <c r="J27">
        <v>0</v>
      </c>
      <c r="K27" s="6" t="s">
        <v>69</v>
      </c>
      <c r="L27" t="b">
        <v>0</v>
      </c>
      <c r="M27" t="b">
        <v>0</v>
      </c>
      <c r="N27" t="b">
        <v>0</v>
      </c>
    </row>
    <row r="28" spans="1:14" x14ac:dyDescent="0.2">
      <c r="A28" s="6" t="s">
        <v>101</v>
      </c>
      <c r="B28" t="s">
        <v>29</v>
      </c>
      <c r="C28" t="s">
        <v>66</v>
      </c>
      <c r="D28">
        <v>3463.1210000000001</v>
      </c>
      <c r="E28" s="7">
        <v>43615.411851851852</v>
      </c>
      <c r="F28" t="b">
        <v>1</v>
      </c>
      <c r="G28" s="6" t="s">
        <v>55</v>
      </c>
      <c r="H28" s="6" t="s">
        <v>100</v>
      </c>
      <c r="I28" s="6" t="s">
        <v>68</v>
      </c>
      <c r="J28">
        <v>0</v>
      </c>
      <c r="K28" s="6" t="s">
        <v>69</v>
      </c>
      <c r="L28" t="b">
        <v>0</v>
      </c>
      <c r="M28" t="b">
        <v>0</v>
      </c>
      <c r="N28" t="b">
        <v>0</v>
      </c>
    </row>
    <row r="29" spans="1:14" x14ac:dyDescent="0.2">
      <c r="A29" s="6" t="s">
        <v>101</v>
      </c>
      <c r="B29" t="s">
        <v>21</v>
      </c>
      <c r="C29" t="s">
        <v>66</v>
      </c>
      <c r="D29">
        <v>29625.468000000001</v>
      </c>
      <c r="E29" s="7">
        <v>43615.411851851852</v>
      </c>
      <c r="F29" t="b">
        <v>1</v>
      </c>
      <c r="G29" s="6" t="s">
        <v>51</v>
      </c>
      <c r="H29" s="6" t="s">
        <v>100</v>
      </c>
      <c r="I29" s="6" t="s">
        <v>68</v>
      </c>
      <c r="J29">
        <v>0</v>
      </c>
      <c r="K29" s="6" t="s">
        <v>69</v>
      </c>
      <c r="L29" t="b">
        <v>0</v>
      </c>
      <c r="M29" t="b">
        <v>0</v>
      </c>
      <c r="N29" t="b">
        <v>0</v>
      </c>
    </row>
    <row r="30" spans="1:14" x14ac:dyDescent="0.2">
      <c r="A30" s="6" t="s">
        <v>101</v>
      </c>
      <c r="B30" t="s">
        <v>23</v>
      </c>
      <c r="C30" t="s">
        <v>66</v>
      </c>
      <c r="D30">
        <v>2612.502</v>
      </c>
      <c r="E30" s="7">
        <v>43615.411851851852</v>
      </c>
      <c r="F30" t="b">
        <v>1</v>
      </c>
      <c r="G30" s="6" t="s">
        <v>56</v>
      </c>
      <c r="H30" s="6" t="s">
        <v>100</v>
      </c>
      <c r="I30" s="6" t="s">
        <v>68</v>
      </c>
      <c r="J30">
        <v>0</v>
      </c>
      <c r="K30" s="6" t="s">
        <v>69</v>
      </c>
      <c r="L30" t="b">
        <v>0</v>
      </c>
      <c r="M30" t="b">
        <v>0</v>
      </c>
      <c r="N30" t="b">
        <v>0</v>
      </c>
    </row>
    <row r="31" spans="1:14" x14ac:dyDescent="0.2">
      <c r="A31" s="6" t="s">
        <v>101</v>
      </c>
      <c r="B31" t="s">
        <v>24</v>
      </c>
      <c r="C31" t="s">
        <v>66</v>
      </c>
      <c r="D31">
        <v>10699.494000000001</v>
      </c>
      <c r="E31" s="7">
        <v>43615.411851851852</v>
      </c>
      <c r="F31" t="b">
        <v>1</v>
      </c>
      <c r="G31" s="6" t="s">
        <v>53</v>
      </c>
      <c r="H31" s="6" t="s">
        <v>100</v>
      </c>
      <c r="I31" s="6" t="s">
        <v>68</v>
      </c>
      <c r="J31">
        <v>0</v>
      </c>
      <c r="K31" s="6" t="s">
        <v>69</v>
      </c>
      <c r="L31" t="b">
        <v>0</v>
      </c>
      <c r="M31" t="b">
        <v>0</v>
      </c>
      <c r="N31" t="b">
        <v>0</v>
      </c>
    </row>
    <row r="32" spans="1:14" x14ac:dyDescent="0.2">
      <c r="A32" s="6" t="s">
        <v>101</v>
      </c>
      <c r="B32" t="s">
        <v>25</v>
      </c>
      <c r="C32" t="s">
        <v>66</v>
      </c>
      <c r="D32">
        <v>11341.955</v>
      </c>
      <c r="E32" s="7">
        <v>43615.411851851852</v>
      </c>
      <c r="F32" t="b">
        <v>1</v>
      </c>
      <c r="G32" s="6" t="s">
        <v>54</v>
      </c>
      <c r="H32" s="6" t="s">
        <v>100</v>
      </c>
      <c r="I32" s="6" t="s">
        <v>68</v>
      </c>
      <c r="J32">
        <v>0</v>
      </c>
      <c r="K32" s="6" t="s">
        <v>69</v>
      </c>
      <c r="L32" t="b">
        <v>0</v>
      </c>
      <c r="M32" t="b">
        <v>0</v>
      </c>
      <c r="N32" t="b">
        <v>0</v>
      </c>
    </row>
    <row r="33" spans="1:14" x14ac:dyDescent="0.2">
      <c r="A33" s="6" t="s">
        <v>101</v>
      </c>
      <c r="B33" t="s">
        <v>26</v>
      </c>
      <c r="C33" t="s">
        <v>66</v>
      </c>
      <c r="D33">
        <v>30977.35</v>
      </c>
      <c r="E33" s="7">
        <v>43615.411851851852</v>
      </c>
      <c r="F33" t="b">
        <v>1</v>
      </c>
      <c r="G33" s="6" t="s">
        <v>50</v>
      </c>
      <c r="H33" s="6" t="s">
        <v>100</v>
      </c>
      <c r="I33" s="6" t="s">
        <v>68</v>
      </c>
      <c r="J33">
        <v>0</v>
      </c>
      <c r="K33" s="6" t="s">
        <v>69</v>
      </c>
      <c r="L33" t="b">
        <v>0</v>
      </c>
      <c r="M33" t="b">
        <v>0</v>
      </c>
      <c r="N33" t="b">
        <v>0</v>
      </c>
    </row>
    <row r="34" spans="1:14" x14ac:dyDescent="0.2">
      <c r="A34" s="6" t="s">
        <v>101</v>
      </c>
      <c r="B34" t="s">
        <v>27</v>
      </c>
      <c r="C34" t="s">
        <v>66</v>
      </c>
      <c r="D34">
        <v>19454.189999999999</v>
      </c>
      <c r="E34" s="7">
        <v>43615.411851851852</v>
      </c>
      <c r="F34" t="b">
        <v>1</v>
      </c>
      <c r="G34" s="6" t="s">
        <v>52</v>
      </c>
      <c r="H34" s="6" t="s">
        <v>100</v>
      </c>
      <c r="I34" s="6" t="s">
        <v>68</v>
      </c>
      <c r="J34">
        <v>0</v>
      </c>
      <c r="K34" s="6" t="s">
        <v>69</v>
      </c>
      <c r="L34" t="b">
        <v>0</v>
      </c>
      <c r="M34" t="b">
        <v>0</v>
      </c>
      <c r="N34" t="b">
        <v>0</v>
      </c>
    </row>
    <row r="35" spans="1:14" x14ac:dyDescent="0.2">
      <c r="A35" s="6" t="s">
        <v>101</v>
      </c>
      <c r="B35" t="s">
        <v>28</v>
      </c>
      <c r="C35" t="s">
        <v>66</v>
      </c>
      <c r="D35">
        <v>147906.43299999999</v>
      </c>
      <c r="E35" s="7">
        <v>43615.411851851852</v>
      </c>
      <c r="F35" t="b">
        <v>1</v>
      </c>
      <c r="G35" s="6" t="s">
        <v>49</v>
      </c>
      <c r="H35" s="6" t="s">
        <v>100</v>
      </c>
      <c r="I35" s="6" t="s">
        <v>68</v>
      </c>
      <c r="J35">
        <v>0</v>
      </c>
      <c r="K35" s="6" t="s">
        <v>69</v>
      </c>
      <c r="L35" t="b">
        <v>0</v>
      </c>
      <c r="M35" t="b">
        <v>0</v>
      </c>
      <c r="N35" t="b">
        <v>0</v>
      </c>
    </row>
    <row r="36" spans="1:14" x14ac:dyDescent="0.2">
      <c r="A36" s="6" t="s">
        <v>101</v>
      </c>
      <c r="B36" t="s">
        <v>73</v>
      </c>
      <c r="C36" t="s">
        <v>66</v>
      </c>
      <c r="D36">
        <v>98380.793000000005</v>
      </c>
      <c r="E36" s="7">
        <v>43615.411851851852</v>
      </c>
      <c r="F36" t="b">
        <v>1</v>
      </c>
      <c r="G36" s="6" t="s">
        <v>129</v>
      </c>
      <c r="H36" s="6" t="s">
        <v>100</v>
      </c>
      <c r="I36" s="6" t="s">
        <v>68</v>
      </c>
      <c r="J36">
        <v>0</v>
      </c>
      <c r="K36" s="6" t="s">
        <v>69</v>
      </c>
      <c r="L36" t="b">
        <v>0</v>
      </c>
      <c r="M36" t="b">
        <v>0</v>
      </c>
      <c r="N36" t="b">
        <v>0</v>
      </c>
    </row>
    <row r="37" spans="1:14" x14ac:dyDescent="0.2">
      <c r="A37" s="6" t="s">
        <v>20</v>
      </c>
      <c r="B37" t="s">
        <v>30</v>
      </c>
      <c r="C37" t="s">
        <v>22</v>
      </c>
      <c r="D37">
        <v>42735</v>
      </c>
      <c r="E37" s="7">
        <v>43615.411851851852</v>
      </c>
      <c r="F37" t="b">
        <v>1</v>
      </c>
      <c r="G37" s="6" t="s">
        <v>1</v>
      </c>
      <c r="H37" s="6">
        <v>2016</v>
      </c>
      <c r="I37" s="6" t="s">
        <v>11</v>
      </c>
      <c r="J37">
        <v>0</v>
      </c>
      <c r="K37" s="6" t="s">
        <v>12</v>
      </c>
      <c r="L37" t="b">
        <v>0</v>
      </c>
      <c r="M37" t="b">
        <v>0</v>
      </c>
      <c r="N37" t="b">
        <v>0</v>
      </c>
    </row>
    <row r="38" spans="1:14" x14ac:dyDescent="0.2">
      <c r="A38" s="6" t="s">
        <v>20</v>
      </c>
      <c r="B38" t="s">
        <v>29</v>
      </c>
      <c r="C38" t="s">
        <v>22</v>
      </c>
      <c r="D38">
        <v>32.72</v>
      </c>
      <c r="E38" s="7">
        <v>43615.411851851852</v>
      </c>
      <c r="F38" t="b">
        <v>1</v>
      </c>
      <c r="G38" s="6" t="s">
        <v>19</v>
      </c>
      <c r="H38" s="6">
        <v>2016</v>
      </c>
      <c r="I38" s="6" t="s">
        <v>11</v>
      </c>
      <c r="J38">
        <v>0</v>
      </c>
      <c r="K38" s="6" t="s">
        <v>12</v>
      </c>
      <c r="L38" t="b">
        <v>0</v>
      </c>
      <c r="M38" t="b">
        <v>0</v>
      </c>
      <c r="N38" t="b">
        <v>0</v>
      </c>
    </row>
    <row r="39" spans="1:14" x14ac:dyDescent="0.2">
      <c r="A39" s="6" t="s">
        <v>20</v>
      </c>
      <c r="B39" t="s">
        <v>21</v>
      </c>
      <c r="C39" t="s">
        <v>22</v>
      </c>
      <c r="D39">
        <v>330.52</v>
      </c>
      <c r="E39" s="7">
        <v>43615.411851851852</v>
      </c>
      <c r="F39" t="b">
        <v>1</v>
      </c>
      <c r="G39" s="6" t="s">
        <v>10</v>
      </c>
      <c r="H39" s="6">
        <v>2016</v>
      </c>
      <c r="I39" s="6" t="s">
        <v>11</v>
      </c>
      <c r="J39">
        <v>0</v>
      </c>
      <c r="K39" s="6" t="s">
        <v>12</v>
      </c>
      <c r="L39" t="b">
        <v>0</v>
      </c>
      <c r="M39" t="b">
        <v>0</v>
      </c>
      <c r="N39" t="b">
        <v>0</v>
      </c>
    </row>
    <row r="40" spans="1:14" x14ac:dyDescent="0.2">
      <c r="A40" s="6" t="s">
        <v>20</v>
      </c>
      <c r="B40" t="s">
        <v>23</v>
      </c>
      <c r="C40" t="s">
        <v>22</v>
      </c>
      <c r="D40">
        <v>38.479999999999997</v>
      </c>
      <c r="E40" s="7">
        <v>43615.411851851852</v>
      </c>
      <c r="F40" t="b">
        <v>1</v>
      </c>
      <c r="G40" s="6" t="s">
        <v>13</v>
      </c>
      <c r="H40" s="6">
        <v>2016</v>
      </c>
      <c r="I40" s="6" t="s">
        <v>11</v>
      </c>
      <c r="J40">
        <v>0</v>
      </c>
      <c r="K40" s="6" t="s">
        <v>12</v>
      </c>
      <c r="L40" t="b">
        <v>0</v>
      </c>
      <c r="M40" t="b">
        <v>0</v>
      </c>
      <c r="N40" t="b">
        <v>0</v>
      </c>
    </row>
    <row r="41" spans="1:14" x14ac:dyDescent="0.2">
      <c r="A41" s="6" t="s">
        <v>20</v>
      </c>
      <c r="B41" t="s">
        <v>24</v>
      </c>
      <c r="C41" t="s">
        <v>22</v>
      </c>
      <c r="D41">
        <v>243.22</v>
      </c>
      <c r="E41" s="7">
        <v>43615.411851851852</v>
      </c>
      <c r="F41" t="b">
        <v>1</v>
      </c>
      <c r="G41" s="6" t="s">
        <v>14</v>
      </c>
      <c r="H41" s="6">
        <v>2016</v>
      </c>
      <c r="I41" s="6" t="s">
        <v>11</v>
      </c>
      <c r="J41">
        <v>0</v>
      </c>
      <c r="K41" s="6" t="s">
        <v>12</v>
      </c>
      <c r="L41" t="b">
        <v>0</v>
      </c>
      <c r="M41" t="b">
        <v>0</v>
      </c>
      <c r="N41" t="b">
        <v>0</v>
      </c>
    </row>
    <row r="42" spans="1:14" x14ac:dyDescent="0.2">
      <c r="A42" s="6" t="s">
        <v>20</v>
      </c>
      <c r="B42" t="s">
        <v>25</v>
      </c>
      <c r="C42" t="s">
        <v>22</v>
      </c>
      <c r="D42">
        <v>74.2</v>
      </c>
      <c r="E42" s="7">
        <v>43615.411851851852</v>
      </c>
      <c r="F42" t="b">
        <v>1</v>
      </c>
      <c r="G42" s="6" t="s">
        <v>15</v>
      </c>
      <c r="H42" s="6">
        <v>2016</v>
      </c>
      <c r="I42" s="6" t="s">
        <v>11</v>
      </c>
      <c r="J42">
        <v>0</v>
      </c>
      <c r="K42" s="6" t="s">
        <v>12</v>
      </c>
      <c r="L42" t="b">
        <v>0</v>
      </c>
      <c r="M42" t="b">
        <v>0</v>
      </c>
      <c r="N42" t="b">
        <v>0</v>
      </c>
    </row>
    <row r="43" spans="1:14" x14ac:dyDescent="0.2">
      <c r="A43" s="6" t="s">
        <v>20</v>
      </c>
      <c r="B43" t="s">
        <v>26</v>
      </c>
      <c r="C43" t="s">
        <v>22</v>
      </c>
      <c r="D43">
        <v>280.86</v>
      </c>
      <c r="E43" s="7">
        <v>43615.411851851852</v>
      </c>
      <c r="F43" t="b">
        <v>1</v>
      </c>
      <c r="G43" s="6" t="s">
        <v>16</v>
      </c>
      <c r="H43" s="6">
        <v>2016</v>
      </c>
      <c r="I43" s="6" t="s">
        <v>11</v>
      </c>
      <c r="J43">
        <v>0</v>
      </c>
      <c r="K43" s="6" t="s">
        <v>12</v>
      </c>
      <c r="L43" t="b">
        <v>0</v>
      </c>
      <c r="M43" t="b">
        <v>0</v>
      </c>
      <c r="N43" t="b">
        <v>0</v>
      </c>
    </row>
    <row r="44" spans="1:14" x14ac:dyDescent="0.2">
      <c r="A44" s="6" t="s">
        <v>20</v>
      </c>
      <c r="B44" t="s">
        <v>27</v>
      </c>
      <c r="C44" t="s">
        <v>22</v>
      </c>
      <c r="D44">
        <v>100.78</v>
      </c>
      <c r="E44" s="7">
        <v>43615.411851851852</v>
      </c>
      <c r="F44" t="b">
        <v>1</v>
      </c>
      <c r="G44" s="6" t="s">
        <v>17</v>
      </c>
      <c r="H44" s="6">
        <v>2016</v>
      </c>
      <c r="I44" s="6" t="s">
        <v>11</v>
      </c>
      <c r="J44">
        <v>0</v>
      </c>
      <c r="K44" s="6" t="s">
        <v>12</v>
      </c>
      <c r="L44" t="b">
        <v>0</v>
      </c>
      <c r="M44" t="b">
        <v>0</v>
      </c>
      <c r="N44" t="b">
        <v>0</v>
      </c>
    </row>
    <row r="45" spans="1:14" x14ac:dyDescent="0.2">
      <c r="A45" s="6" t="s">
        <v>20</v>
      </c>
      <c r="B45" t="s">
        <v>28</v>
      </c>
      <c r="C45" t="s">
        <v>22</v>
      </c>
      <c r="D45">
        <v>10.5</v>
      </c>
      <c r="E45" s="7">
        <v>43615.411851851852</v>
      </c>
      <c r="F45" t="b">
        <v>1</v>
      </c>
      <c r="G45" s="6" t="s">
        <v>18</v>
      </c>
      <c r="H45" s="6">
        <v>2016</v>
      </c>
      <c r="I45" s="6" t="s">
        <v>11</v>
      </c>
      <c r="J45">
        <v>0</v>
      </c>
      <c r="K45" s="6" t="s">
        <v>12</v>
      </c>
      <c r="L45" t="b">
        <v>0</v>
      </c>
      <c r="M45" t="b">
        <v>0</v>
      </c>
      <c r="N45" t="b">
        <v>0</v>
      </c>
    </row>
    <row r="46" spans="1:14" x14ac:dyDescent="0.2">
      <c r="A46" s="6" t="s">
        <v>136</v>
      </c>
      <c r="B46" t="s">
        <v>30</v>
      </c>
      <c r="C46" t="s">
        <v>134</v>
      </c>
      <c r="D46">
        <v>38807</v>
      </c>
      <c r="E46" s="7">
        <v>43615.411863425928</v>
      </c>
      <c r="F46" t="b">
        <v>1</v>
      </c>
      <c r="G46" s="6" t="s">
        <v>128</v>
      </c>
      <c r="H46" s="6" t="s">
        <v>135</v>
      </c>
      <c r="I46" s="6" t="s">
        <v>68</v>
      </c>
      <c r="J46">
        <v>0</v>
      </c>
      <c r="K46" s="6" t="s">
        <v>69</v>
      </c>
      <c r="L46" t="b">
        <v>0</v>
      </c>
      <c r="M46" t="b">
        <v>0</v>
      </c>
      <c r="N46" t="b">
        <v>0</v>
      </c>
    </row>
    <row r="47" spans="1:14" x14ac:dyDescent="0.2">
      <c r="A47" s="6" t="s">
        <v>136</v>
      </c>
      <c r="B47" t="s">
        <v>29</v>
      </c>
      <c r="C47" t="s">
        <v>134</v>
      </c>
      <c r="D47">
        <v>1228.625</v>
      </c>
      <c r="E47" s="7">
        <v>43615.411863425928</v>
      </c>
      <c r="F47" t="b">
        <v>1</v>
      </c>
      <c r="G47" s="6" t="s">
        <v>88</v>
      </c>
      <c r="H47" s="6" t="s">
        <v>135</v>
      </c>
      <c r="I47" s="6" t="s">
        <v>68</v>
      </c>
      <c r="J47">
        <v>0</v>
      </c>
      <c r="K47" s="6" t="s">
        <v>69</v>
      </c>
      <c r="L47" t="b">
        <v>0</v>
      </c>
      <c r="M47" t="b">
        <v>0</v>
      </c>
      <c r="N47" t="b">
        <v>0</v>
      </c>
    </row>
    <row r="48" spans="1:14" x14ac:dyDescent="0.2">
      <c r="A48" s="6" t="s">
        <v>136</v>
      </c>
      <c r="B48" t="s">
        <v>21</v>
      </c>
      <c r="C48" t="s">
        <v>134</v>
      </c>
      <c r="D48">
        <v>13296.217000000001</v>
      </c>
      <c r="E48" s="7">
        <v>43615.411863425928</v>
      </c>
      <c r="F48" t="b">
        <v>1</v>
      </c>
      <c r="G48" s="6" t="s">
        <v>103</v>
      </c>
      <c r="H48" s="6" t="s">
        <v>135</v>
      </c>
      <c r="I48" s="6" t="s">
        <v>68</v>
      </c>
      <c r="J48">
        <v>0</v>
      </c>
      <c r="K48" s="6" t="s">
        <v>69</v>
      </c>
      <c r="L48" t="b">
        <v>0</v>
      </c>
      <c r="M48" t="b">
        <v>0</v>
      </c>
      <c r="N48" t="b">
        <v>0</v>
      </c>
    </row>
    <row r="49" spans="1:14" x14ac:dyDescent="0.2">
      <c r="A49" s="6" t="s">
        <v>136</v>
      </c>
      <c r="B49" t="s">
        <v>23</v>
      </c>
      <c r="C49" t="s">
        <v>134</v>
      </c>
      <c r="D49">
        <v>1371.287</v>
      </c>
      <c r="E49" s="7">
        <v>43615.411863425928</v>
      </c>
      <c r="F49" t="b">
        <v>1</v>
      </c>
      <c r="G49" s="6" t="s">
        <v>116</v>
      </c>
      <c r="H49" s="6" t="s">
        <v>135</v>
      </c>
      <c r="I49" s="6" t="s">
        <v>68</v>
      </c>
      <c r="J49">
        <v>0</v>
      </c>
      <c r="K49" s="6" t="s">
        <v>69</v>
      </c>
      <c r="L49" t="b">
        <v>0</v>
      </c>
      <c r="M49" t="b">
        <v>0</v>
      </c>
      <c r="N49" t="b">
        <v>0</v>
      </c>
    </row>
    <row r="50" spans="1:14" x14ac:dyDescent="0.2">
      <c r="A50" s="6" t="s">
        <v>136</v>
      </c>
      <c r="B50" t="s">
        <v>24</v>
      </c>
      <c r="C50" t="s">
        <v>134</v>
      </c>
      <c r="D50">
        <v>3410.212</v>
      </c>
      <c r="E50" s="7">
        <v>43615.411863425928</v>
      </c>
      <c r="F50" t="b">
        <v>1</v>
      </c>
      <c r="G50" s="6" t="s">
        <v>115</v>
      </c>
      <c r="H50" s="6" t="s">
        <v>135</v>
      </c>
      <c r="I50" s="6" t="s">
        <v>68</v>
      </c>
      <c r="J50">
        <v>0</v>
      </c>
      <c r="K50" s="6" t="s">
        <v>69</v>
      </c>
      <c r="L50" t="b">
        <v>0</v>
      </c>
      <c r="M50" t="b">
        <v>0</v>
      </c>
      <c r="N50" t="b">
        <v>0</v>
      </c>
    </row>
    <row r="51" spans="1:14" x14ac:dyDescent="0.2">
      <c r="A51" s="6" t="s">
        <v>136</v>
      </c>
      <c r="B51" t="s">
        <v>25</v>
      </c>
      <c r="C51" t="s">
        <v>134</v>
      </c>
      <c r="D51">
        <v>5091.3270000000002</v>
      </c>
      <c r="E51" s="7">
        <v>43615.411863425928</v>
      </c>
      <c r="F51" t="b">
        <v>1</v>
      </c>
      <c r="G51" s="6" t="s">
        <v>127</v>
      </c>
      <c r="H51" s="6" t="s">
        <v>135</v>
      </c>
      <c r="I51" s="6" t="s">
        <v>68</v>
      </c>
      <c r="J51">
        <v>0</v>
      </c>
      <c r="K51" s="6" t="s">
        <v>69</v>
      </c>
      <c r="L51" t="b">
        <v>0</v>
      </c>
      <c r="M51" t="b">
        <v>0</v>
      </c>
      <c r="N51" t="b">
        <v>0</v>
      </c>
    </row>
    <row r="52" spans="1:14" x14ac:dyDescent="0.2">
      <c r="A52" s="6" t="s">
        <v>136</v>
      </c>
      <c r="B52" t="s">
        <v>26</v>
      </c>
      <c r="C52" t="s">
        <v>134</v>
      </c>
      <c r="D52">
        <v>20962.251</v>
      </c>
      <c r="E52" s="7">
        <v>43615.411863425928</v>
      </c>
      <c r="F52" t="b">
        <v>1</v>
      </c>
      <c r="G52" s="6" t="s">
        <v>102</v>
      </c>
      <c r="H52" s="6" t="s">
        <v>135</v>
      </c>
      <c r="I52" s="6" t="s">
        <v>68</v>
      </c>
      <c r="J52">
        <v>0</v>
      </c>
      <c r="K52" s="6" t="s">
        <v>69</v>
      </c>
      <c r="L52" t="b">
        <v>0</v>
      </c>
      <c r="M52" t="b">
        <v>0</v>
      </c>
      <c r="N52" t="b">
        <v>0</v>
      </c>
    </row>
    <row r="53" spans="1:14" x14ac:dyDescent="0.2">
      <c r="A53" s="6" t="s">
        <v>136</v>
      </c>
      <c r="B53" t="s">
        <v>27</v>
      </c>
      <c r="C53" t="s">
        <v>134</v>
      </c>
      <c r="D53">
        <v>20648.400000000001</v>
      </c>
      <c r="E53" s="7">
        <v>43615.411863425928</v>
      </c>
      <c r="F53" t="b">
        <v>1</v>
      </c>
      <c r="G53" s="6" t="s">
        <v>112</v>
      </c>
      <c r="H53" s="6" t="s">
        <v>135</v>
      </c>
      <c r="I53" s="6" t="s">
        <v>68</v>
      </c>
      <c r="J53">
        <v>0</v>
      </c>
      <c r="K53" s="6" t="s">
        <v>69</v>
      </c>
      <c r="L53" t="b">
        <v>0</v>
      </c>
      <c r="M53" t="b">
        <v>0</v>
      </c>
      <c r="N53" t="b">
        <v>0</v>
      </c>
    </row>
    <row r="54" spans="1:14" x14ac:dyDescent="0.2">
      <c r="A54" s="6" t="s">
        <v>136</v>
      </c>
      <c r="B54" t="s">
        <v>28</v>
      </c>
      <c r="C54" t="s">
        <v>134</v>
      </c>
      <c r="D54">
        <v>78320.175000000003</v>
      </c>
      <c r="E54" s="7">
        <v>43615.411863425928</v>
      </c>
      <c r="F54" t="b">
        <v>1</v>
      </c>
      <c r="G54" s="6" t="s">
        <v>124</v>
      </c>
      <c r="H54" s="6" t="s">
        <v>135</v>
      </c>
      <c r="I54" s="6" t="s">
        <v>68</v>
      </c>
      <c r="J54">
        <v>0</v>
      </c>
      <c r="K54" s="6" t="s">
        <v>69</v>
      </c>
      <c r="L54" t="b">
        <v>0</v>
      </c>
      <c r="M54" t="b">
        <v>0</v>
      </c>
      <c r="N54" t="b">
        <v>0</v>
      </c>
    </row>
    <row r="55" spans="1:14" x14ac:dyDescent="0.2">
      <c r="A55" s="6" t="s">
        <v>136</v>
      </c>
      <c r="B55" t="s">
        <v>119</v>
      </c>
      <c r="C55" t="s">
        <v>66</v>
      </c>
      <c r="D55">
        <v>45050.745000000003</v>
      </c>
      <c r="E55" s="7">
        <v>43615.411863425928</v>
      </c>
      <c r="F55" t="b">
        <v>1</v>
      </c>
      <c r="G55" s="6" t="s">
        <v>109</v>
      </c>
      <c r="H55" s="6" t="s">
        <v>100</v>
      </c>
      <c r="I55" s="6" t="s">
        <v>68</v>
      </c>
      <c r="J55">
        <v>0</v>
      </c>
      <c r="K55" s="6" t="s">
        <v>69</v>
      </c>
      <c r="L55" t="b">
        <v>0</v>
      </c>
      <c r="M55" t="b">
        <v>0</v>
      </c>
      <c r="N55" t="b">
        <v>0</v>
      </c>
    </row>
    <row r="56" spans="1:14" x14ac:dyDescent="0.2">
      <c r="A56" s="6" t="s">
        <v>136</v>
      </c>
      <c r="B56" t="s">
        <v>117</v>
      </c>
      <c r="C56" t="s">
        <v>66</v>
      </c>
      <c r="D56">
        <v>7667.97</v>
      </c>
      <c r="E56" s="7">
        <v>43615.411863425928</v>
      </c>
      <c r="F56" t="b">
        <v>1</v>
      </c>
      <c r="G56" s="6" t="s">
        <v>110</v>
      </c>
      <c r="H56" s="6" t="s">
        <v>100</v>
      </c>
      <c r="I56" s="6" t="s">
        <v>68</v>
      </c>
      <c r="J56">
        <v>0</v>
      </c>
      <c r="K56" s="6" t="s">
        <v>69</v>
      </c>
      <c r="L56" t="b">
        <v>0</v>
      </c>
      <c r="M56" t="b">
        <v>0</v>
      </c>
      <c r="N56" t="b">
        <v>0</v>
      </c>
    </row>
    <row r="57" spans="1:14" x14ac:dyDescent="0.2">
      <c r="A57" s="6" t="s">
        <v>136</v>
      </c>
      <c r="B57" t="s">
        <v>118</v>
      </c>
      <c r="C57" t="s">
        <v>66</v>
      </c>
      <c r="D57">
        <v>3962.8029999999999</v>
      </c>
      <c r="E57" s="7">
        <v>43615.411863425928</v>
      </c>
      <c r="F57" t="b">
        <v>1</v>
      </c>
      <c r="G57" s="6" t="s">
        <v>111</v>
      </c>
      <c r="H57" s="6" t="s">
        <v>100</v>
      </c>
      <c r="I57" s="6" t="s">
        <v>68</v>
      </c>
      <c r="J57">
        <v>0</v>
      </c>
      <c r="K57" s="6" t="s">
        <v>69</v>
      </c>
      <c r="L57" t="b">
        <v>0</v>
      </c>
      <c r="M57" t="b">
        <v>0</v>
      </c>
      <c r="N57" t="b">
        <v>0</v>
      </c>
    </row>
    <row r="58" spans="1:14" x14ac:dyDescent="0.2">
      <c r="A58" s="6" t="s">
        <v>136</v>
      </c>
      <c r="B58" t="s">
        <v>131</v>
      </c>
      <c r="C58" t="s">
        <v>66</v>
      </c>
      <c r="D58">
        <v>14355.425999999999</v>
      </c>
      <c r="E58" s="7">
        <v>43615.411863425928</v>
      </c>
      <c r="F58" t="b">
        <v>1</v>
      </c>
      <c r="G58" s="6" t="s">
        <v>112</v>
      </c>
      <c r="H58" s="6" t="s">
        <v>100</v>
      </c>
      <c r="I58" s="6" t="s">
        <v>68</v>
      </c>
      <c r="J58">
        <v>0</v>
      </c>
      <c r="K58" s="6" t="s">
        <v>69</v>
      </c>
      <c r="L58" t="b">
        <v>0</v>
      </c>
      <c r="M58" t="b">
        <v>0</v>
      </c>
      <c r="N58" t="b">
        <v>0</v>
      </c>
    </row>
    <row r="59" spans="1:14" x14ac:dyDescent="0.2">
      <c r="A59" s="6" t="s">
        <v>136</v>
      </c>
      <c r="B59" t="s">
        <v>132</v>
      </c>
      <c r="C59" t="s">
        <v>66</v>
      </c>
      <c r="D59">
        <v>247.13300000000001</v>
      </c>
      <c r="E59" s="7">
        <v>43615.411863425928</v>
      </c>
      <c r="F59" t="b">
        <v>1</v>
      </c>
      <c r="G59" s="6" t="s">
        <v>113</v>
      </c>
      <c r="H59" s="6" t="s">
        <v>100</v>
      </c>
      <c r="I59" s="6" t="s">
        <v>68</v>
      </c>
      <c r="J59">
        <v>0</v>
      </c>
      <c r="K59" s="6" t="s">
        <v>69</v>
      </c>
      <c r="L59" t="b">
        <v>0</v>
      </c>
      <c r="M59" t="b">
        <v>0</v>
      </c>
      <c r="N59" t="b">
        <v>0</v>
      </c>
    </row>
    <row r="60" spans="1:14" x14ac:dyDescent="0.2">
      <c r="A60" s="6" t="s">
        <v>136</v>
      </c>
      <c r="B60" t="s">
        <v>133</v>
      </c>
      <c r="C60" t="s">
        <v>66</v>
      </c>
      <c r="D60">
        <v>1691.94</v>
      </c>
      <c r="E60" s="7">
        <v>43615.411863425928</v>
      </c>
      <c r="F60" t="b">
        <v>1</v>
      </c>
      <c r="G60" s="6" t="s">
        <v>114</v>
      </c>
      <c r="H60" s="6" t="s">
        <v>100</v>
      </c>
      <c r="I60" s="6" t="s">
        <v>68</v>
      </c>
      <c r="J60">
        <v>0</v>
      </c>
      <c r="K60" s="6" t="s">
        <v>69</v>
      </c>
      <c r="L60" t="b">
        <v>0</v>
      </c>
      <c r="M60" t="b">
        <v>0</v>
      </c>
      <c r="N60" t="b">
        <v>0</v>
      </c>
    </row>
    <row r="61" spans="1:14" x14ac:dyDescent="0.2">
      <c r="A61" s="6"/>
      <c r="E61" s="7"/>
      <c r="G61" s="6"/>
      <c r="H61" s="6"/>
      <c r="I61" s="6"/>
      <c r="K61" s="6"/>
    </row>
    <row r="62" spans="1:14" x14ac:dyDescent="0.2">
      <c r="A62" s="6"/>
      <c r="E62" s="7"/>
      <c r="G62" s="6"/>
      <c r="H62" s="6"/>
      <c r="I62" s="6"/>
      <c r="K62" s="6"/>
    </row>
    <row r="63" spans="1:14" x14ac:dyDescent="0.2">
      <c r="A63" s="6"/>
      <c r="E63" s="7"/>
      <c r="G63" s="6"/>
      <c r="H63" s="6"/>
      <c r="I63" s="6"/>
      <c r="K63" s="6"/>
    </row>
    <row r="64" spans="1:14" x14ac:dyDescent="0.2">
      <c r="A64" s="6"/>
      <c r="E64" s="7"/>
      <c r="G64" s="6"/>
      <c r="H64" s="6"/>
      <c r="I64" s="6"/>
      <c r="K64" s="6"/>
    </row>
    <row r="65" spans="1:11" x14ac:dyDescent="0.2">
      <c r="A65" s="6"/>
      <c r="E65" s="7"/>
      <c r="G65" s="6"/>
      <c r="H65" s="6"/>
      <c r="I65" s="6"/>
      <c r="K65" s="6"/>
    </row>
    <row r="66" spans="1:11" x14ac:dyDescent="0.2">
      <c r="A66" s="6"/>
      <c r="E66" s="7"/>
      <c r="G66" s="6"/>
      <c r="H66" s="6"/>
      <c r="I66" s="6"/>
      <c r="K66" s="6"/>
    </row>
    <row r="67" spans="1:11" x14ac:dyDescent="0.2">
      <c r="A67" s="6"/>
      <c r="E67" s="7"/>
      <c r="G67" s="6"/>
      <c r="H67" s="6"/>
      <c r="I67" s="6"/>
      <c r="K67" s="6"/>
    </row>
    <row r="68" spans="1:11" x14ac:dyDescent="0.2">
      <c r="A68" s="6"/>
      <c r="E68" s="7"/>
      <c r="G68" s="6"/>
      <c r="H68" s="6"/>
      <c r="I68" s="6"/>
      <c r="K68" s="6"/>
    </row>
    <row r="69" spans="1:11" x14ac:dyDescent="0.2">
      <c r="A69" s="6"/>
      <c r="E69" s="7"/>
      <c r="G69" s="6"/>
      <c r="H69" s="6"/>
      <c r="I69" s="6"/>
      <c r="K69" s="6"/>
    </row>
    <row r="70" spans="1:11" x14ac:dyDescent="0.2">
      <c r="A70" s="6"/>
      <c r="E70" s="12"/>
      <c r="G70" s="6"/>
      <c r="H70" s="6"/>
      <c r="I70" s="6"/>
      <c r="K70" s="6"/>
    </row>
    <row r="71" spans="1:11" x14ac:dyDescent="0.2">
      <c r="A71" s="6"/>
      <c r="E71" s="7"/>
      <c r="G71" s="6"/>
      <c r="H71" s="6"/>
      <c r="I71" s="6"/>
      <c r="K71" s="6"/>
    </row>
    <row r="72" spans="1:11" x14ac:dyDescent="0.2">
      <c r="A72" s="6"/>
      <c r="E72" s="7"/>
      <c r="G72" s="6"/>
      <c r="H72" s="6"/>
      <c r="I72" s="6"/>
      <c r="K72" s="6"/>
    </row>
    <row r="73" spans="1:11" x14ac:dyDescent="0.2">
      <c r="A73" s="6"/>
      <c r="E73" s="7"/>
      <c r="G73" s="6"/>
      <c r="H73" s="6"/>
      <c r="I73" s="6"/>
      <c r="K73" s="6"/>
    </row>
    <row r="74" spans="1:11" x14ac:dyDescent="0.2">
      <c r="A74" s="6"/>
      <c r="E74" s="7"/>
      <c r="G74" s="6"/>
      <c r="H74" s="6"/>
      <c r="I74" s="6"/>
      <c r="K74" s="6"/>
    </row>
    <row r="75" spans="1:11" x14ac:dyDescent="0.2">
      <c r="A75" s="6"/>
      <c r="E75" s="7"/>
      <c r="G75" s="6"/>
      <c r="H75" s="6"/>
      <c r="I75" s="6"/>
      <c r="K75" s="6"/>
    </row>
    <row r="76" spans="1:11" x14ac:dyDescent="0.2">
      <c r="A76" s="6"/>
      <c r="E76" s="7"/>
      <c r="G76" s="6"/>
      <c r="H76" s="6"/>
      <c r="I76" s="6"/>
      <c r="K76" s="6"/>
    </row>
    <row r="77" spans="1:11" x14ac:dyDescent="0.2">
      <c r="A77" s="6"/>
      <c r="E77" s="7"/>
      <c r="G77" s="6"/>
      <c r="H77" s="6"/>
      <c r="I77" s="6"/>
      <c r="K77" s="6"/>
    </row>
    <row r="78" spans="1:11" x14ac:dyDescent="0.2">
      <c r="A78" s="6"/>
      <c r="E78" s="7"/>
      <c r="G78" s="6"/>
      <c r="H78" s="6"/>
      <c r="I78" s="6"/>
      <c r="K78" s="6"/>
    </row>
    <row r="79" spans="1:11" x14ac:dyDescent="0.2">
      <c r="A79" s="6"/>
      <c r="E79" s="7"/>
      <c r="G79" s="6"/>
      <c r="H79" s="6"/>
      <c r="I79" s="6"/>
      <c r="K79" s="6"/>
    </row>
    <row r="80" spans="1:11" x14ac:dyDescent="0.2">
      <c r="A80" s="6"/>
      <c r="E80" s="12"/>
      <c r="G80" s="6"/>
      <c r="H80" s="6"/>
      <c r="I80" s="6"/>
      <c r="K80" s="6"/>
    </row>
    <row r="81" spans="1:11" x14ac:dyDescent="0.2">
      <c r="A81" s="6"/>
      <c r="E81" s="12"/>
      <c r="G81" s="6"/>
      <c r="H81" s="6"/>
      <c r="I81" s="6"/>
      <c r="K81" s="6"/>
    </row>
    <row r="82" spans="1:11" x14ac:dyDescent="0.2">
      <c r="A82" s="6"/>
      <c r="E82" s="12"/>
      <c r="G82" s="6"/>
      <c r="H82" s="6"/>
      <c r="I82" s="6"/>
      <c r="K82" s="6"/>
    </row>
    <row r="83" spans="1:11" x14ac:dyDescent="0.2">
      <c r="A83" s="6"/>
      <c r="E83" s="12"/>
      <c r="G83" s="6"/>
      <c r="H83" s="6"/>
      <c r="I83" s="6"/>
      <c r="K83" s="6"/>
    </row>
    <row r="84" spans="1:11" x14ac:dyDescent="0.2">
      <c r="A84" s="6"/>
      <c r="E84" s="12"/>
      <c r="G84" s="6"/>
      <c r="H84" s="6"/>
      <c r="I84" s="6"/>
      <c r="K84" s="6"/>
    </row>
    <row r="85" spans="1:11" x14ac:dyDescent="0.2">
      <c r="A85" s="6"/>
      <c r="E85" s="12"/>
      <c r="G85" s="6"/>
      <c r="H85" s="6"/>
      <c r="I85" s="6"/>
      <c r="K85" s="6"/>
    </row>
    <row r="86" spans="1:11" x14ac:dyDescent="0.2">
      <c r="A86" s="6"/>
      <c r="E86" s="12"/>
      <c r="G86" s="6"/>
      <c r="H86" s="6"/>
      <c r="I86" s="6"/>
      <c r="K86" s="6"/>
    </row>
    <row r="87" spans="1:11" x14ac:dyDescent="0.2">
      <c r="A87" s="6"/>
      <c r="E87" s="12"/>
      <c r="G87" s="6"/>
      <c r="H87" s="6"/>
      <c r="I87" s="6"/>
      <c r="K87" s="6"/>
    </row>
    <row r="88" spans="1:11" x14ac:dyDescent="0.2">
      <c r="A88" s="6"/>
      <c r="E88" s="12"/>
      <c r="G88" s="6"/>
      <c r="H88" s="6"/>
      <c r="I88" s="6"/>
      <c r="K88" s="6"/>
    </row>
    <row r="89" spans="1:11" x14ac:dyDescent="0.2">
      <c r="A89" s="6"/>
      <c r="E89" s="12"/>
      <c r="G89" s="6"/>
      <c r="H89" s="6"/>
      <c r="I89" s="6"/>
      <c r="K89" s="6"/>
    </row>
    <row r="90" spans="1:11" x14ac:dyDescent="0.2">
      <c r="A90" s="6"/>
      <c r="E90" s="12"/>
      <c r="G90" s="6"/>
      <c r="H90" s="6"/>
      <c r="I90" s="6"/>
      <c r="K90" s="6"/>
    </row>
    <row r="91" spans="1:11" x14ac:dyDescent="0.2">
      <c r="A91" s="6"/>
      <c r="E91" s="12"/>
      <c r="G91" s="6"/>
      <c r="I91" s="6"/>
      <c r="K91" s="6"/>
    </row>
    <row r="92" spans="1:11" x14ac:dyDescent="0.2">
      <c r="A92" s="6"/>
      <c r="E92" s="12"/>
      <c r="G92" s="6"/>
      <c r="I92" s="6"/>
      <c r="K92" s="6"/>
    </row>
    <row r="93" spans="1:11" x14ac:dyDescent="0.2">
      <c r="A93" s="6"/>
      <c r="E93" s="12"/>
      <c r="G93" s="6"/>
      <c r="I93" s="6"/>
      <c r="K93" s="6"/>
    </row>
    <row r="94" spans="1:11" x14ac:dyDescent="0.2">
      <c r="A94" s="6"/>
      <c r="E94" s="12"/>
      <c r="G94" s="6"/>
      <c r="I94" s="6"/>
      <c r="K94" s="6"/>
    </row>
    <row r="95" spans="1:11" x14ac:dyDescent="0.2">
      <c r="A95" s="6"/>
      <c r="E95" s="12"/>
      <c r="G95" s="6"/>
      <c r="I95" s="6"/>
      <c r="K95" s="6"/>
    </row>
    <row r="96" spans="1:11" x14ac:dyDescent="0.2">
      <c r="A96" s="6"/>
      <c r="E96" s="12"/>
      <c r="G96" s="6"/>
      <c r="I96" s="6"/>
      <c r="K96" s="6"/>
    </row>
    <row r="97" spans="1:11" x14ac:dyDescent="0.2">
      <c r="A97" s="6"/>
      <c r="E97" s="12"/>
      <c r="G97" s="6"/>
      <c r="I97" s="6"/>
      <c r="K97" s="6"/>
    </row>
    <row r="98" spans="1:11" x14ac:dyDescent="0.2">
      <c r="A98" s="6"/>
      <c r="E98" s="12"/>
      <c r="G98" s="6"/>
      <c r="I98" s="6"/>
      <c r="K98" s="6"/>
    </row>
    <row r="99" spans="1:11" x14ac:dyDescent="0.2">
      <c r="A99" s="6"/>
      <c r="E99" s="12"/>
      <c r="G99" s="6"/>
      <c r="I99" s="6"/>
      <c r="K99" s="6"/>
    </row>
    <row r="100" spans="1:11" x14ac:dyDescent="0.2">
      <c r="A100" s="6"/>
      <c r="E100" s="12"/>
    </row>
    <row r="101" spans="1:11" x14ac:dyDescent="0.2">
      <c r="A101" s="6"/>
      <c r="E101" s="12"/>
    </row>
    <row r="102" spans="1:11" x14ac:dyDescent="0.2">
      <c r="A102" s="6"/>
      <c r="E102" s="12"/>
    </row>
    <row r="103" spans="1:11" x14ac:dyDescent="0.2">
      <c r="A103" s="6"/>
      <c r="E103" s="12"/>
    </row>
    <row r="104" spans="1:11" x14ac:dyDescent="0.2">
      <c r="A104" s="6"/>
      <c r="E104" s="12"/>
    </row>
    <row r="105" spans="1:11" x14ac:dyDescent="0.2">
      <c r="A105" s="6"/>
      <c r="E105" s="12"/>
    </row>
    <row r="106" spans="1:11" x14ac:dyDescent="0.2">
      <c r="A106" s="6"/>
      <c r="E10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rightToLeft="1" workbookViewId="0">
      <pane xSplit="1" ySplit="3" topLeftCell="B55" activePane="bottomRight" state="frozen"/>
      <selection pane="topRight" activeCell="B1" sqref="B1"/>
      <selection pane="bottomLeft" activeCell="A9" sqref="A9"/>
      <selection pane="bottomRight" activeCell="H3" sqref="H3"/>
    </sheetView>
  </sheetViews>
  <sheetFormatPr defaultColWidth="8.625" defaultRowHeight="14.25" x14ac:dyDescent="0.2"/>
  <cols>
    <col min="1" max="1" width="10.625" style="1" bestFit="1" customWidth="1"/>
    <col min="2" max="2" width="8.625" style="11"/>
    <col min="3" max="9" width="8.625" style="23"/>
  </cols>
  <sheetData>
    <row r="1" spans="1:17" x14ac:dyDescent="0.2">
      <c r="B1" s="46" t="s">
        <v>81</v>
      </c>
      <c r="C1" s="46"/>
      <c r="D1" s="46"/>
      <c r="E1" s="46"/>
      <c r="F1" s="46"/>
      <c r="G1" s="46"/>
      <c r="H1" s="46"/>
      <c r="I1" s="24"/>
    </row>
    <row r="2" spans="1:17" s="5" customFormat="1" ht="90" x14ac:dyDescent="0.25">
      <c r="A2" s="3" t="s">
        <v>0</v>
      </c>
      <c r="B2" s="21" t="s">
        <v>74</v>
      </c>
      <c r="C2" s="21" t="s">
        <v>75</v>
      </c>
      <c r="D2" s="21" t="s">
        <v>76</v>
      </c>
      <c r="E2" s="21" t="s">
        <v>77</v>
      </c>
      <c r="F2" s="21" t="s">
        <v>78</v>
      </c>
      <c r="G2" s="21" t="s">
        <v>79</v>
      </c>
      <c r="H2" s="21" t="s">
        <v>80</v>
      </c>
      <c r="I2" s="22" t="s">
        <v>71</v>
      </c>
      <c r="O2" s="4" t="s">
        <v>7</v>
      </c>
    </row>
    <row r="3" spans="1:17" x14ac:dyDescent="0.2">
      <c r="A3" s="1" t="s">
        <v>1</v>
      </c>
      <c r="B3" s="11" t="s">
        <v>57</v>
      </c>
      <c r="C3" s="11" t="s">
        <v>58</v>
      </c>
      <c r="D3" s="11" t="s">
        <v>59</v>
      </c>
      <c r="E3" s="11" t="s">
        <v>60</v>
      </c>
      <c r="F3" s="11" t="s">
        <v>61</v>
      </c>
      <c r="G3" s="11" t="s">
        <v>63</v>
      </c>
      <c r="H3" s="11" t="s">
        <v>64</v>
      </c>
      <c r="I3" s="11" t="s">
        <v>72</v>
      </c>
      <c r="K3" s="2"/>
      <c r="L3" s="2"/>
      <c r="M3" s="2"/>
      <c r="N3" s="2"/>
      <c r="O3" s="2" t="s">
        <v>62</v>
      </c>
      <c r="P3" s="2"/>
      <c r="Q3" s="2"/>
    </row>
    <row r="4" spans="1:17" x14ac:dyDescent="0.2">
      <c r="A4" s="8">
        <f>[1]!FAMEData(A3,"2006","thisday(q)",0,"q", "Down", "No Heading", "Normal")</f>
        <v>38807</v>
      </c>
      <c r="B4" s="20">
        <f>[1]!FAMEData(B3,"2006","thisday(q)",0,"q", "Down", "No Heading", "Normal")</f>
        <v>66.897198937992542</v>
      </c>
      <c r="C4" s="20">
        <f>[1]!FAMEData(C3,"2006","thisday(q)",0,"q", "Down", "No Heading", "Normal")</f>
        <v>97.57723860106114</v>
      </c>
      <c r="D4" s="20">
        <f>[1]!FAMEData(D3,"2006","thisday(q)",0,"q", "Down", "No Heading", "Normal")</f>
        <v>88.002377476595484</v>
      </c>
      <c r="E4" s="20">
        <f>[1]!FAMEData(E3,"2006","thisday(q)",0,"q", "Down", "No Heading", "Normal")</f>
        <v>67.841692449881009</v>
      </c>
      <c r="F4" s="20">
        <f>[1]!FAMEData(F3,"2006","thisday(q)",0,"q", "Down", "No Heading", "Normal")</f>
        <v>102.34354971394696</v>
      </c>
      <c r="G4" s="20">
        <f>[1]!FAMEData(G3,"2006","thisday(q)",0,"q", "Down", "No Heading", "Normal")</f>
        <v>77.261868564654662</v>
      </c>
      <c r="H4" s="20">
        <f>[1]!FAMEData(H3,"2006","thisday(q)",0,"q", "Down", "No Heading", "Normal")</f>
        <v>82.503872768980386</v>
      </c>
      <c r="I4" s="20">
        <f>[1]!FAMEData(I3,"2006","thisday(q)",0,"q", "Down", "No Heading", "Normal")</f>
        <v>83.182247497770206</v>
      </c>
      <c r="K4" s="2"/>
      <c r="L4" s="2"/>
      <c r="M4" s="2"/>
      <c r="N4" s="2"/>
      <c r="O4" s="2">
        <f>[1]!FAMEData(O3,"2000","thisday(q)",0,"q", "Down", "No Heading", "Normal")</f>
        <v>71.791683841003675</v>
      </c>
      <c r="P4" s="2"/>
      <c r="Q4" s="2"/>
    </row>
    <row r="5" spans="1:17" x14ac:dyDescent="0.2">
      <c r="A5" s="1">
        <v>38898</v>
      </c>
      <c r="B5" s="11">
        <v>70.553959008558095</v>
      </c>
      <c r="C5" s="23">
        <v>99.603701076728228</v>
      </c>
      <c r="D5" s="23">
        <v>87.41340450965788</v>
      </c>
      <c r="E5" s="23">
        <v>67.010880960816749</v>
      </c>
      <c r="F5" s="23">
        <v>105.77351228016614</v>
      </c>
      <c r="G5" s="23">
        <v>77.846263410400582</v>
      </c>
      <c r="H5" s="23">
        <v>82.123294772682002</v>
      </c>
      <c r="I5" s="23">
        <v>84.256953537793109</v>
      </c>
      <c r="O5">
        <v>72.249233267607906</v>
      </c>
    </row>
    <row r="6" spans="1:17" x14ac:dyDescent="0.2">
      <c r="A6" s="1">
        <v>38990</v>
      </c>
      <c r="B6" s="11">
        <v>67.908185545737169</v>
      </c>
      <c r="C6" s="23">
        <v>99.572997099824192</v>
      </c>
      <c r="D6" s="23">
        <v>86.652647760696823</v>
      </c>
      <c r="E6" s="23">
        <v>66.44118165402972</v>
      </c>
      <c r="F6" s="23">
        <v>105.64284703954831</v>
      </c>
      <c r="G6" s="23">
        <v>78.308909329949401</v>
      </c>
      <c r="H6" s="23">
        <v>81.253402209714139</v>
      </c>
      <c r="I6" s="23">
        <v>84.149482933790821</v>
      </c>
      <c r="O6">
        <v>72.837511101813405</v>
      </c>
    </row>
    <row r="7" spans="1:17" x14ac:dyDescent="0.2">
      <c r="A7" s="1">
        <v>39082</v>
      </c>
      <c r="B7" s="11">
        <v>71.263800669314932</v>
      </c>
      <c r="C7" s="23">
        <v>98.160614162238019</v>
      </c>
      <c r="D7" s="23">
        <v>85.474701826821558</v>
      </c>
      <c r="E7" s="23">
        <v>64.423496609159216</v>
      </c>
      <c r="F7" s="23">
        <v>102.04955292255669</v>
      </c>
      <c r="G7" s="23">
        <v>78.990703316652926</v>
      </c>
      <c r="H7" s="23">
        <v>80.084484078226112</v>
      </c>
      <c r="I7" s="23">
        <v>82.99417394076626</v>
      </c>
      <c r="O7">
        <v>72.42353781107623</v>
      </c>
    </row>
    <row r="8" spans="1:17" x14ac:dyDescent="0.2">
      <c r="A8" s="1">
        <v>39172</v>
      </c>
      <c r="B8" s="11">
        <v>72.866752201424006</v>
      </c>
      <c r="C8" s="23">
        <v>97.493232520251681</v>
      </c>
      <c r="D8" s="23">
        <v>85.13604237083247</v>
      </c>
      <c r="E8" s="23">
        <v>64.005004993381974</v>
      </c>
      <c r="F8" s="23">
        <v>101.44676150127633</v>
      </c>
      <c r="G8" s="23">
        <v>79.261107681736604</v>
      </c>
      <c r="H8" s="23">
        <v>81.009207056803561</v>
      </c>
      <c r="I8" s="23">
        <v>82.717652076668401</v>
      </c>
      <c r="O8">
        <v>72.285815433668347</v>
      </c>
    </row>
    <row r="9" spans="1:17" x14ac:dyDescent="0.2">
      <c r="A9" s="1">
        <v>39263</v>
      </c>
      <c r="B9" s="11">
        <v>72.843693102626062</v>
      </c>
      <c r="C9" s="23">
        <v>99.040221692585192</v>
      </c>
      <c r="D9" s="23">
        <v>82.616710504756782</v>
      </c>
      <c r="E9" s="23">
        <v>63.82782850897123</v>
      </c>
      <c r="F9" s="23">
        <v>102.76380179408415</v>
      </c>
      <c r="G9" s="23">
        <v>79.833765930997117</v>
      </c>
      <c r="H9" s="23">
        <v>80.764794430752147</v>
      </c>
      <c r="I9" s="23">
        <v>83.359090376656013</v>
      </c>
      <c r="O9">
        <v>73.202352299360484</v>
      </c>
    </row>
    <row r="10" spans="1:17" x14ac:dyDescent="0.2">
      <c r="A10" s="1">
        <v>39355</v>
      </c>
      <c r="B10" s="11">
        <v>74.434770919682492</v>
      </c>
      <c r="C10" s="23">
        <v>99.468112314719988</v>
      </c>
      <c r="D10" s="23">
        <v>83.31169860574316</v>
      </c>
      <c r="E10" s="23">
        <v>67.083446410018666</v>
      </c>
      <c r="F10" s="23">
        <v>105.08595178403482</v>
      </c>
      <c r="G10" s="23">
        <v>80.640693464045981</v>
      </c>
      <c r="H10" s="23">
        <v>81.796758851857945</v>
      </c>
      <c r="I10" s="23">
        <v>84.920853194017297</v>
      </c>
      <c r="O10">
        <v>74.311844294672042</v>
      </c>
    </row>
    <row r="11" spans="1:17" x14ac:dyDescent="0.2">
      <c r="A11" s="1">
        <v>39447</v>
      </c>
      <c r="B11" s="11">
        <v>77.455512862209901</v>
      </c>
      <c r="C11" s="23">
        <v>101.01510148705351</v>
      </c>
      <c r="D11" s="23">
        <v>90.203663940524848</v>
      </c>
      <c r="E11" s="23">
        <v>65.88750514024612</v>
      </c>
      <c r="F11" s="23">
        <v>102.13994060275411</v>
      </c>
      <c r="G11" s="23">
        <v>81.447620997094873</v>
      </c>
      <c r="H11" s="23">
        <v>81.416561433555799</v>
      </c>
      <c r="I11" s="23">
        <v>85.31129389835759</v>
      </c>
      <c r="O11">
        <v>73.829456470623541</v>
      </c>
    </row>
    <row r="12" spans="1:17" x14ac:dyDescent="0.2">
      <c r="A12" s="1">
        <v>39538</v>
      </c>
      <c r="B12" s="11">
        <v>85.226429157108626</v>
      </c>
      <c r="C12" s="23">
        <v>102.13420003725224</v>
      </c>
      <c r="D12" s="23">
        <v>94.952749297265129</v>
      </c>
      <c r="E12" s="23">
        <v>64.403652083306142</v>
      </c>
      <c r="F12" s="23">
        <v>101.30812568098072</v>
      </c>
      <c r="G12" s="23">
        <v>81.812039882987904</v>
      </c>
      <c r="H12" s="23">
        <v>80.629009638501401</v>
      </c>
      <c r="I12" s="23">
        <v>85.729623224436466</v>
      </c>
      <c r="O12">
        <v>74.649515771506003</v>
      </c>
    </row>
    <row r="13" spans="1:17" x14ac:dyDescent="0.2">
      <c r="A13" s="1">
        <v>39629</v>
      </c>
      <c r="B13" s="11">
        <v>84.972779070331626</v>
      </c>
      <c r="C13" s="23">
        <v>104.93194641274897</v>
      </c>
      <c r="D13" s="23">
        <v>96.429599011861214</v>
      </c>
      <c r="E13" s="23">
        <v>65.001622718192422</v>
      </c>
      <c r="F13" s="23">
        <v>105.50185924492148</v>
      </c>
      <c r="G13" s="23">
        <v>82.566907575194918</v>
      </c>
      <c r="H13" s="23">
        <v>80.52038180470079</v>
      </c>
      <c r="I13" s="23">
        <v>87.51449501570643</v>
      </c>
      <c r="O13">
        <v>76.579067067700009</v>
      </c>
    </row>
    <row r="14" spans="1:17" x14ac:dyDescent="0.2">
      <c r="A14" s="1">
        <v>39721</v>
      </c>
      <c r="B14" s="11">
        <v>84.234887908798072</v>
      </c>
      <c r="C14" s="23">
        <v>105.09651972895495</v>
      </c>
      <c r="D14" s="23">
        <v>100.91806383073167</v>
      </c>
      <c r="E14" s="23">
        <v>68.589446527510063</v>
      </c>
      <c r="F14" s="23">
        <v>108.7944599769411</v>
      </c>
      <c r="G14" s="23">
        <v>83.451924869506684</v>
      </c>
      <c r="H14" s="23">
        <v>85.978930453181349</v>
      </c>
      <c r="I14" s="23">
        <v>89.271478185238038</v>
      </c>
      <c r="O14">
        <v>78.050349931047904</v>
      </c>
    </row>
    <row r="15" spans="1:17" x14ac:dyDescent="0.2">
      <c r="A15" s="1">
        <v>39813</v>
      </c>
      <c r="B15" s="11">
        <v>81.975096226601934</v>
      </c>
      <c r="C15" s="23">
        <v>102.56209065938685</v>
      </c>
      <c r="D15" s="23">
        <v>99.875581679252164</v>
      </c>
      <c r="E15" s="23">
        <v>72.265858579032908</v>
      </c>
      <c r="F15" s="23">
        <v>108.06662192038915</v>
      </c>
      <c r="G15" s="23">
        <v>84.024583118767112</v>
      </c>
      <c r="H15" s="23">
        <v>87.744132752441331</v>
      </c>
      <c r="I15" s="23">
        <v>89.243589563499128</v>
      </c>
      <c r="O15">
        <v>78.050349931047961</v>
      </c>
    </row>
    <row r="16" spans="1:17" x14ac:dyDescent="0.2">
      <c r="A16" s="1">
        <v>39903</v>
      </c>
      <c r="B16" s="11">
        <v>77.053546651964552</v>
      </c>
      <c r="C16" s="23">
        <v>100.22514956926618</v>
      </c>
      <c r="D16" s="23">
        <v>98.374436338959015</v>
      </c>
      <c r="E16" s="23">
        <v>73.697090220103007</v>
      </c>
      <c r="F16" s="23">
        <v>106.34091788830527</v>
      </c>
      <c r="G16" s="23">
        <v>84.341159010926461</v>
      </c>
      <c r="H16" s="23">
        <v>88.777183451885023</v>
      </c>
      <c r="I16" s="23">
        <v>88.636286936519625</v>
      </c>
      <c r="O16">
        <v>78.330038391431273</v>
      </c>
    </row>
    <row r="17" spans="1:15" x14ac:dyDescent="0.2">
      <c r="A17" s="1">
        <v>39994</v>
      </c>
      <c r="B17" s="11">
        <v>80.754808718216125</v>
      </c>
      <c r="C17" s="23">
        <v>102.36789414626428</v>
      </c>
      <c r="D17" s="23">
        <v>97.001313598435146</v>
      </c>
      <c r="E17" s="23">
        <v>75.273739460753134</v>
      </c>
      <c r="F17" s="23">
        <v>109.23695085636939</v>
      </c>
      <c r="G17" s="23">
        <v>84.811103194205955</v>
      </c>
      <c r="H17" s="23">
        <v>89.419282577480416</v>
      </c>
      <c r="I17" s="23">
        <v>90.277699657566245</v>
      </c>
      <c r="O17">
        <v>78.45811235871615</v>
      </c>
    </row>
    <row r="18" spans="1:15" x14ac:dyDescent="0.2">
      <c r="A18" s="1">
        <v>40086</v>
      </c>
      <c r="B18" s="11">
        <v>83.783114045149233</v>
      </c>
      <c r="C18" s="23">
        <v>104.30327634484321</v>
      </c>
      <c r="D18" s="23">
        <v>104.29194148264516</v>
      </c>
      <c r="E18" s="23">
        <v>76.760294459080384</v>
      </c>
      <c r="F18" s="23">
        <v>111.03814209260439</v>
      </c>
      <c r="G18" s="23">
        <v>85.944497989174167</v>
      </c>
      <c r="H18" s="23">
        <v>90.117216409649302</v>
      </c>
      <c r="I18" s="23">
        <v>92.094978027296506</v>
      </c>
      <c r="O18">
        <v>78.253194011060316</v>
      </c>
    </row>
    <row r="19" spans="1:15" x14ac:dyDescent="0.2">
      <c r="A19" s="1">
        <v>40178</v>
      </c>
      <c r="B19" s="11">
        <v>81.680124234779015</v>
      </c>
      <c r="C19" s="23">
        <v>104.61431991247196</v>
      </c>
      <c r="D19" s="23">
        <v>106.12277180334364</v>
      </c>
      <c r="E19" s="23">
        <v>77.818901806374029</v>
      </c>
      <c r="F19" s="23">
        <v>109.41353823247086</v>
      </c>
      <c r="G19" s="23">
        <v>86.718523702810998</v>
      </c>
      <c r="H19" s="23">
        <v>90.53597670895067</v>
      </c>
      <c r="I19" s="23">
        <v>92.417398383216394</v>
      </c>
      <c r="O19">
        <v>78.022660869947558</v>
      </c>
    </row>
    <row r="20" spans="1:15" x14ac:dyDescent="0.2">
      <c r="A20" s="1">
        <v>40268</v>
      </c>
      <c r="B20" s="11">
        <v>80.670689125801317</v>
      </c>
      <c r="C20" s="23">
        <v>103.78487039879526</v>
      </c>
      <c r="D20" s="23">
        <v>100.00910626815408</v>
      </c>
      <c r="E20" s="23">
        <v>77.278336352436867</v>
      </c>
      <c r="F20" s="23">
        <v>109.94330036077527</v>
      </c>
      <c r="G20" s="23">
        <v>86.801455029272077</v>
      </c>
      <c r="H20" s="23">
        <v>89.921794936642016</v>
      </c>
      <c r="I20" s="23">
        <v>91.743246729929396</v>
      </c>
      <c r="O20">
        <v>78.048275663404524</v>
      </c>
    </row>
    <row r="21" spans="1:15" x14ac:dyDescent="0.2">
      <c r="A21" s="1">
        <v>40359</v>
      </c>
      <c r="B21" s="11">
        <v>82.913878256862873</v>
      </c>
      <c r="C21" s="23">
        <v>104.95992387650392</v>
      </c>
      <c r="D21" s="23">
        <v>96.968620199851259</v>
      </c>
      <c r="E21" s="23">
        <v>78.832462032506271</v>
      </c>
      <c r="F21" s="23">
        <v>111.49726927046821</v>
      </c>
      <c r="G21" s="23">
        <v>87.271399212551572</v>
      </c>
      <c r="H21" s="23">
        <v>90.089299056362549</v>
      </c>
      <c r="I21" s="23">
        <v>92.82775156347806</v>
      </c>
      <c r="O21">
        <v>78.816719467113842</v>
      </c>
    </row>
    <row r="22" spans="1:15" x14ac:dyDescent="0.2">
      <c r="A22" s="1">
        <v>40451</v>
      </c>
      <c r="B22" s="11">
        <v>89.615405785909275</v>
      </c>
      <c r="C22" s="23">
        <v>104.3723971376496</v>
      </c>
      <c r="D22" s="23">
        <v>99.486011890811653</v>
      </c>
      <c r="E22" s="23">
        <v>81.219959454062177</v>
      </c>
      <c r="F22" s="23">
        <v>113.2631430314829</v>
      </c>
      <c r="G22" s="23">
        <v>88.128356252649496</v>
      </c>
      <c r="H22" s="23">
        <v>90.926819654965243</v>
      </c>
      <c r="I22" s="23">
        <v>93.94156733847403</v>
      </c>
      <c r="O22">
        <v>79.329015336253306</v>
      </c>
    </row>
    <row r="23" spans="1:15" x14ac:dyDescent="0.2">
      <c r="A23" s="1">
        <v>40543</v>
      </c>
      <c r="B23" s="11">
        <v>96.092614401849531</v>
      </c>
      <c r="C23" s="23">
        <v>105.82393378658382</v>
      </c>
      <c r="D23" s="23">
        <v>99.649478883731192</v>
      </c>
      <c r="E23" s="23">
        <v>81.219959454062163</v>
      </c>
      <c r="F23" s="23">
        <v>111.39131684480732</v>
      </c>
      <c r="G23" s="23">
        <v>89.206463496643622</v>
      </c>
      <c r="H23" s="23">
        <v>91.261827894406323</v>
      </c>
      <c r="I23" s="23">
        <v>94.703651816102834</v>
      </c>
      <c r="O23">
        <v>79.098482195140534</v>
      </c>
    </row>
    <row r="24" spans="1:15" x14ac:dyDescent="0.2">
      <c r="A24" s="1">
        <v>40633</v>
      </c>
      <c r="B24" s="11">
        <v>93.370055753480116</v>
      </c>
      <c r="C24" s="23">
        <v>107.19632712775467</v>
      </c>
      <c r="D24" s="23">
        <v>99.523282365197304</v>
      </c>
      <c r="E24" s="23">
        <v>82.055808787212541</v>
      </c>
      <c r="F24" s="23">
        <v>113.72488370251303</v>
      </c>
      <c r="G24" s="23">
        <v>89.697859249701068</v>
      </c>
      <c r="H24" s="23">
        <v>91.350800499331214</v>
      </c>
      <c r="I24" s="23">
        <v>95.411452430171309</v>
      </c>
      <c r="O24">
        <v>78.176349630689415</v>
      </c>
    </row>
    <row r="25" spans="1:15" x14ac:dyDescent="0.2">
      <c r="A25" s="1">
        <v>40724</v>
      </c>
      <c r="B25" s="11">
        <v>89.993831792319384</v>
      </c>
      <c r="C25" s="23">
        <v>108.59256714244377</v>
      </c>
      <c r="D25" s="23">
        <v>99.358180702348605</v>
      </c>
      <c r="E25" s="23">
        <v>83.702236018541726</v>
      </c>
      <c r="F25" s="23">
        <v>115.13807715597788</v>
      </c>
      <c r="G25" s="23">
        <v>90.341903930997887</v>
      </c>
      <c r="H25" s="23">
        <v>91.803480382875946</v>
      </c>
      <c r="I25" s="23">
        <v>96.624309876317469</v>
      </c>
      <c r="O25">
        <v>78.893563847484771</v>
      </c>
    </row>
    <row r="26" spans="1:15" x14ac:dyDescent="0.2">
      <c r="A26" s="1">
        <v>40816</v>
      </c>
      <c r="B26" s="11">
        <v>86.704923968085168</v>
      </c>
      <c r="C26" s="23">
        <v>107.30104512885636</v>
      </c>
      <c r="D26" s="23">
        <v>100.84409566798691</v>
      </c>
      <c r="E26" s="23">
        <v>85.587660751192871</v>
      </c>
      <c r="F26" s="23">
        <v>115.91905248552422</v>
      </c>
      <c r="G26" s="23">
        <v>91.337245711183826</v>
      </c>
      <c r="H26" s="23">
        <v>92.648482832159502</v>
      </c>
      <c r="I26" s="23">
        <v>96.997496782824086</v>
      </c>
      <c r="O26">
        <v>79.405859716624221</v>
      </c>
    </row>
    <row r="27" spans="1:15" x14ac:dyDescent="0.2">
      <c r="A27" s="1">
        <v>40908</v>
      </c>
      <c r="B27" s="11">
        <v>86.355659420378899</v>
      </c>
      <c r="C27" s="23">
        <v>107.44066913032528</v>
      </c>
      <c r="D27" s="23">
        <v>105.73110488830848</v>
      </c>
      <c r="E27" s="23">
        <v>85.826658252514861</v>
      </c>
      <c r="F27" s="23">
        <v>115.13807715597785</v>
      </c>
      <c r="G27" s="23">
        <v>91.366520469424628</v>
      </c>
      <c r="H27" s="23">
        <v>93.070984056801265</v>
      </c>
      <c r="I27" s="23">
        <v>97.059694600575142</v>
      </c>
      <c r="O27">
        <v>79.25217095588242</v>
      </c>
    </row>
    <row r="28" spans="1:15" x14ac:dyDescent="0.2">
      <c r="A28" s="1">
        <v>40999</v>
      </c>
      <c r="B28" s="11">
        <v>87.956455264032726</v>
      </c>
      <c r="C28" s="23">
        <v>107.19632712775469</v>
      </c>
      <c r="D28" s="23">
        <v>106.7877555305402</v>
      </c>
      <c r="E28" s="23">
        <v>85.959434642138206</v>
      </c>
      <c r="F28" s="23">
        <v>115.50997017004755</v>
      </c>
      <c r="G28" s="23">
        <v>91.483619502387683</v>
      </c>
      <c r="H28" s="23">
        <v>92.889912103383367</v>
      </c>
      <c r="I28" s="23">
        <v>97.152991327201804</v>
      </c>
      <c r="O28">
        <v>79.200941368968429</v>
      </c>
    </row>
    <row r="29" spans="1:15" x14ac:dyDescent="0.2">
      <c r="A29" s="1">
        <v>41090</v>
      </c>
      <c r="B29" s="11">
        <v>88.829616633298428</v>
      </c>
      <c r="C29" s="23">
        <v>107.37085712959083</v>
      </c>
      <c r="D29" s="23">
        <v>112.73141539309343</v>
      </c>
      <c r="E29" s="23">
        <v>87.154422148748083</v>
      </c>
      <c r="F29" s="23">
        <v>117.92727476150058</v>
      </c>
      <c r="G29" s="23">
        <v>92.186213700166022</v>
      </c>
      <c r="H29" s="23">
        <v>92.98044808009233</v>
      </c>
      <c r="I29" s="23">
        <v>98.148156411219404</v>
      </c>
      <c r="O29">
        <v>80.046229553048647</v>
      </c>
    </row>
    <row r="30" spans="1:15" x14ac:dyDescent="0.2">
      <c r="A30" s="1">
        <v>41182</v>
      </c>
      <c r="B30" s="11">
        <v>92.875264310896227</v>
      </c>
      <c r="C30" s="23">
        <v>106.77745512334796</v>
      </c>
      <c r="D30" s="23">
        <v>113.52390337476722</v>
      </c>
      <c r="E30" s="23">
        <v>88.721183546303266</v>
      </c>
      <c r="F30" s="23">
        <v>118.7826286938609</v>
      </c>
      <c r="G30" s="23">
        <v>91.834916601276859</v>
      </c>
      <c r="H30" s="23">
        <v>93.946165164987804</v>
      </c>
      <c r="I30" s="23">
        <v>98.739035679854524</v>
      </c>
      <c r="O30">
        <v>80.789058563300941</v>
      </c>
    </row>
    <row r="31" spans="1:15" x14ac:dyDescent="0.2">
      <c r="A31" s="1">
        <v>41274</v>
      </c>
      <c r="B31" s="11">
        <v>89.295302696906802</v>
      </c>
      <c r="C31" s="23">
        <v>108.83690914501436</v>
      </c>
      <c r="D31" s="23">
        <v>114.21733035873176</v>
      </c>
      <c r="E31" s="23">
        <v>88.349409655357974</v>
      </c>
      <c r="F31" s="23">
        <v>114.6174269362803</v>
      </c>
      <c r="G31" s="23">
        <v>89.697859249701082</v>
      </c>
      <c r="H31" s="23">
        <v>94.127237118405716</v>
      </c>
      <c r="I31" s="23">
        <v>98.645738953227806</v>
      </c>
      <c r="O31">
        <v>80.507295835274178</v>
      </c>
    </row>
    <row r="32" spans="1:15" x14ac:dyDescent="0.2">
      <c r="A32" s="1">
        <v>41364</v>
      </c>
      <c r="B32" s="11">
        <v>90.838120372830133</v>
      </c>
      <c r="C32" s="23">
        <v>108.90762344290225</v>
      </c>
      <c r="D32" s="23">
        <v>115.08321729028084</v>
      </c>
      <c r="E32" s="23">
        <v>88.399092739322512</v>
      </c>
      <c r="F32" s="23">
        <v>110.70942679098073</v>
      </c>
      <c r="G32" s="23">
        <v>90.576098674612354</v>
      </c>
      <c r="H32" s="23">
        <v>93.928932457026335</v>
      </c>
      <c r="I32" s="23">
        <v>98.508037271171816</v>
      </c>
      <c r="O32">
        <v>80.70972954796467</v>
      </c>
    </row>
    <row r="33" spans="1:15" x14ac:dyDescent="0.2">
      <c r="A33" s="1">
        <v>41455</v>
      </c>
      <c r="B33" s="11">
        <v>92.184535200490657</v>
      </c>
      <c r="C33" s="23">
        <v>109.26610804936341</v>
      </c>
      <c r="D33" s="23">
        <v>117.99105368439871</v>
      </c>
      <c r="E33" s="23">
        <v>89.741568231567101</v>
      </c>
      <c r="F33" s="23">
        <v>110.28152668743161</v>
      </c>
      <c r="G33" s="23">
        <v>91.032784886417133</v>
      </c>
      <c r="H33" s="23">
        <v>94.645947208606685</v>
      </c>
      <c r="I33" s="23">
        <v>99.358654663749164</v>
      </c>
      <c r="O33">
        <v>81.511216435233464</v>
      </c>
    </row>
    <row r="34" spans="1:15" x14ac:dyDescent="0.2">
      <c r="A34" s="1">
        <v>41547</v>
      </c>
      <c r="B34" s="11">
        <v>93.501029698647628</v>
      </c>
      <c r="C34" s="23">
        <v>109.40950189194787</v>
      </c>
      <c r="D34" s="23">
        <v>121.45808938507771</v>
      </c>
      <c r="E34" s="23">
        <v>91.346701972294326</v>
      </c>
      <c r="F34" s="23">
        <v>110.70942679098073</v>
      </c>
      <c r="G34" s="23">
        <v>92.402843521831429</v>
      </c>
      <c r="H34" s="23">
        <v>96.29819859268315</v>
      </c>
      <c r="I34" s="23">
        <v>100.34013627056891</v>
      </c>
      <c r="O34">
        <v>82.579865618258466</v>
      </c>
    </row>
    <row r="35" spans="1:15" x14ac:dyDescent="0.2">
      <c r="A35" s="1">
        <v>41639</v>
      </c>
      <c r="B35" s="11">
        <v>95.236408809854495</v>
      </c>
      <c r="C35" s="23">
        <v>109.9113803409935</v>
      </c>
      <c r="D35" s="23">
        <v>121.45808938507771</v>
      </c>
      <c r="E35" s="23">
        <v>91.288333472631521</v>
      </c>
      <c r="F35" s="23">
        <v>108.14202616968602</v>
      </c>
      <c r="G35" s="23">
        <v>93.833793652153062</v>
      </c>
      <c r="H35" s="23">
        <v>96.422896810349286</v>
      </c>
      <c r="I35" s="23">
        <v>100.47100048481182</v>
      </c>
      <c r="O35">
        <v>82.793595454863464</v>
      </c>
    </row>
    <row r="36" spans="1:15" x14ac:dyDescent="0.2">
      <c r="A36" s="1">
        <v>41729</v>
      </c>
      <c r="B36" s="11">
        <v>95.266329139358092</v>
      </c>
      <c r="C36" s="23">
        <v>108.40574499385662</v>
      </c>
      <c r="D36" s="23">
        <v>120.22785091064323</v>
      </c>
      <c r="E36" s="23">
        <v>91.025675224148884</v>
      </c>
      <c r="F36" s="23">
        <v>107.05282590610643</v>
      </c>
      <c r="G36" s="23">
        <v>93.803347904699407</v>
      </c>
      <c r="H36" s="23">
        <v>96.173500375016985</v>
      </c>
      <c r="I36" s="23">
        <v>99.783963360037887</v>
      </c>
      <c r="O36">
        <v>82.980609061892821</v>
      </c>
    </row>
    <row r="37" spans="1:15" x14ac:dyDescent="0.2">
      <c r="A37" s="1">
        <v>41820</v>
      </c>
      <c r="B37" s="11">
        <v>92.483738495526325</v>
      </c>
      <c r="C37" s="23">
        <v>108.08310884804155</v>
      </c>
      <c r="D37" s="23">
        <v>120.22785091064323</v>
      </c>
      <c r="E37" s="23">
        <v>91.959571218753808</v>
      </c>
      <c r="F37" s="23">
        <v>108.25872619792669</v>
      </c>
      <c r="G37" s="23">
        <v>93.955576641967653</v>
      </c>
      <c r="H37" s="23">
        <v>96.547595028015436</v>
      </c>
      <c r="I37" s="23">
        <v>100.17655600276585</v>
      </c>
      <c r="O37">
        <v>84.423285458976608</v>
      </c>
    </row>
    <row r="38" spans="1:15" x14ac:dyDescent="0.2">
      <c r="A38" s="1">
        <v>41912</v>
      </c>
      <c r="B38" s="11">
        <v>94.189197277229667</v>
      </c>
      <c r="C38" s="23">
        <v>106.90010964671971</v>
      </c>
      <c r="D38" s="23">
        <v>120.11601104933101</v>
      </c>
      <c r="E38" s="23">
        <v>93.243678211335578</v>
      </c>
      <c r="F38" s="23">
        <v>108.21982618851314</v>
      </c>
      <c r="G38" s="23">
        <v>94.442708601226073</v>
      </c>
      <c r="H38" s="23">
        <v>96.952864235430425</v>
      </c>
      <c r="I38" s="23">
        <v>100.3401362705692</v>
      </c>
      <c r="O38">
        <v>85.865961856060423</v>
      </c>
    </row>
    <row r="39" spans="1:15" x14ac:dyDescent="0.2">
      <c r="A39" s="1">
        <v>42004</v>
      </c>
      <c r="B39" s="11">
        <v>91.376686303894346</v>
      </c>
      <c r="C39" s="23">
        <v>106.72086734348913</v>
      </c>
      <c r="D39" s="23">
        <v>120.11601104933101</v>
      </c>
      <c r="E39" s="23">
        <v>93.739810458469449</v>
      </c>
      <c r="F39" s="23">
        <v>108.21982618851314</v>
      </c>
      <c r="G39" s="23">
        <v>95.264743782474667</v>
      </c>
      <c r="H39" s="23">
        <v>97.420482551678489</v>
      </c>
      <c r="I39" s="23">
        <v>100.27470416344761</v>
      </c>
      <c r="O39">
        <v>85.919394315211321</v>
      </c>
    </row>
    <row r="40" spans="1:15" x14ac:dyDescent="0.2">
      <c r="A40" s="1">
        <v>42094</v>
      </c>
      <c r="B40" s="11">
        <v>89.492899075769643</v>
      </c>
      <c r="C40" s="23">
        <v>104.56995970472212</v>
      </c>
      <c r="D40" s="23">
        <v>111.5714505940454</v>
      </c>
      <c r="E40" s="23">
        <v>93.226167156281051</v>
      </c>
      <c r="F40" s="23">
        <v>107.22787733036573</v>
      </c>
      <c r="G40" s="23">
        <v>95.137632084200732</v>
      </c>
      <c r="H40" s="23">
        <v>97.248707620586416</v>
      </c>
      <c r="I40" s="23">
        <v>98.943158933341408</v>
      </c>
      <c r="O40">
        <v>86.041006592239867</v>
      </c>
    </row>
    <row r="41" spans="1:15" x14ac:dyDescent="0.2">
      <c r="A41" s="1">
        <v>42185</v>
      </c>
      <c r="B41" s="11">
        <v>95.529624534983597</v>
      </c>
      <c r="C41" s="23">
        <v>105.3227773782906</v>
      </c>
      <c r="D41" s="23">
        <v>108.68598204419941</v>
      </c>
      <c r="E41" s="23">
        <v>93.873357077035394</v>
      </c>
      <c r="F41" s="23">
        <v>108.27137009633235</v>
      </c>
      <c r="G41" s="23">
        <v>95.326334825524782</v>
      </c>
      <c r="H41" s="23">
        <v>97.313238946147536</v>
      </c>
      <c r="I41" s="23">
        <v>99.744047909530323</v>
      </c>
      <c r="O41">
        <v>86.97377703164328</v>
      </c>
    </row>
    <row r="42" spans="1:15" x14ac:dyDescent="0.2">
      <c r="A42" s="1">
        <v>42277</v>
      </c>
      <c r="B42" s="11">
        <v>96.587607347423145</v>
      </c>
      <c r="C42" s="23">
        <v>104.06808125567652</v>
      </c>
      <c r="D42" s="23">
        <v>107.36347562551997</v>
      </c>
      <c r="E42" s="23">
        <v>95.291011189163967</v>
      </c>
      <c r="F42" s="23">
        <v>108.59521267887374</v>
      </c>
      <c r="G42" s="23">
        <v>96.144046704595596</v>
      </c>
      <c r="H42" s="23">
        <v>97.635895573953064</v>
      </c>
      <c r="I42" s="23">
        <v>99.944270153577577</v>
      </c>
      <c r="O42">
        <v>88.132673638174765</v>
      </c>
    </row>
    <row r="43" spans="1:15" x14ac:dyDescent="0.2">
      <c r="A43" s="1">
        <v>42369</v>
      </c>
      <c r="B43" s="11">
        <v>102.06422425887497</v>
      </c>
      <c r="C43" s="23">
        <v>103.4586574246925</v>
      </c>
      <c r="D43" s="23">
        <v>102.67458923202021</v>
      </c>
      <c r="E43" s="23">
        <v>95.321829756818943</v>
      </c>
      <c r="F43" s="23">
        <v>104.67311917920598</v>
      </c>
      <c r="G43" s="23">
        <v>96.993209040553737</v>
      </c>
      <c r="H43" s="23">
        <v>97.184176295025324</v>
      </c>
      <c r="I43" s="23">
        <v>99.410344169451605</v>
      </c>
      <c r="O43">
        <v>88.330534034411855</v>
      </c>
    </row>
    <row r="44" spans="1:15" x14ac:dyDescent="0.2">
      <c r="A44" s="1">
        <v>42460</v>
      </c>
      <c r="B44" s="11">
        <v>96.245318790457418</v>
      </c>
      <c r="C44" s="23">
        <v>101.63038593174058</v>
      </c>
      <c r="D44" s="23">
        <v>101.83299423831515</v>
      </c>
      <c r="E44" s="23">
        <v>95.229374053854031</v>
      </c>
      <c r="F44" s="23">
        <v>103.08988877567037</v>
      </c>
      <c r="G44" s="23">
        <v>96.615803557905679</v>
      </c>
      <c r="H44" s="23">
        <v>96.79698834165869</v>
      </c>
      <c r="I44" s="23">
        <v>98.44260332322331</v>
      </c>
      <c r="O44">
        <v>88.274002492629805</v>
      </c>
    </row>
    <row r="45" spans="1:15" x14ac:dyDescent="0.2">
      <c r="A45" s="1">
        <v>42551</v>
      </c>
      <c r="B45" s="11">
        <v>94.627227430255743</v>
      </c>
      <c r="C45" s="23">
        <v>101.98887053820175</v>
      </c>
      <c r="D45" s="23">
        <v>101.83299423831515</v>
      </c>
      <c r="E45" s="23">
        <v>95.7532897039885</v>
      </c>
      <c r="F45" s="23">
        <v>104.31329408749336</v>
      </c>
      <c r="G45" s="23">
        <v>96.773055842342387</v>
      </c>
      <c r="H45" s="23">
        <v>96.829254004439235</v>
      </c>
      <c r="I45" s="23">
        <v>98.909788559333535</v>
      </c>
      <c r="O45">
        <v>88.92411522312311</v>
      </c>
    </row>
    <row r="46" spans="1:15" x14ac:dyDescent="0.2">
      <c r="A46" s="1">
        <v>42643</v>
      </c>
      <c r="B46" s="11">
        <v>98.361284415336527</v>
      </c>
      <c r="C46" s="23">
        <v>100.94926517946436</v>
      </c>
      <c r="D46" s="23">
        <v>101.83299423831515</v>
      </c>
      <c r="E46" s="23">
        <v>97.201762383772049</v>
      </c>
      <c r="F46" s="23">
        <v>104.96097925257611</v>
      </c>
      <c r="G46" s="23">
        <v>97.590767721413201</v>
      </c>
      <c r="H46" s="23">
        <v>97.280973283366976</v>
      </c>
      <c r="I46" s="23">
        <v>99.376973795443746</v>
      </c>
      <c r="O46">
        <v>89.687291037180401</v>
      </c>
    </row>
    <row r="47" spans="1:15" x14ac:dyDescent="0.2">
      <c r="A47" s="1">
        <v>42735</v>
      </c>
      <c r="B47" s="11">
        <v>96.525373064338467</v>
      </c>
      <c r="C47" s="23">
        <v>101.45114362851</v>
      </c>
      <c r="D47" s="23">
        <v>101.95322209455873</v>
      </c>
      <c r="E47" s="23">
        <v>96.955213842532302</v>
      </c>
      <c r="F47" s="23">
        <v>100.89495571622331</v>
      </c>
      <c r="G47" s="23">
        <v>98.251227316047292</v>
      </c>
      <c r="H47" s="23">
        <v>97.539098585611427</v>
      </c>
      <c r="I47" s="23">
        <v>99.143381177388633</v>
      </c>
      <c r="O47">
        <v>90.252606455000645</v>
      </c>
    </row>
    <row r="48" spans="1:15" x14ac:dyDescent="0.2">
      <c r="A48" s="1">
        <v>42825</v>
      </c>
      <c r="B48" s="11">
        <v>97.942789255360722</v>
      </c>
      <c r="C48" s="23">
        <v>101.25211358874135</v>
      </c>
      <c r="D48" s="23">
        <v>104.37881944684705</v>
      </c>
      <c r="E48" s="23">
        <v>96.791783776308463</v>
      </c>
      <c r="F48" s="23">
        <v>98.519284280393478</v>
      </c>
      <c r="G48" s="23">
        <v>98.249027510790583</v>
      </c>
      <c r="H48" s="23">
        <v>97.637543165144848</v>
      </c>
      <c r="I48" s="23">
        <v>98.910892023057201</v>
      </c>
      <c r="O48">
        <v>90.452360657887425</v>
      </c>
    </row>
    <row r="49" spans="1:15" x14ac:dyDescent="0.2">
      <c r="A49" s="1">
        <v>42916</v>
      </c>
      <c r="B49" s="11">
        <v>99.067829499514843</v>
      </c>
      <c r="C49" s="23">
        <v>101.31979548285148</v>
      </c>
      <c r="D49" s="23">
        <v>103.36048950102413</v>
      </c>
      <c r="E49" s="23">
        <v>97.2088514558219</v>
      </c>
      <c r="F49" s="23">
        <v>99.276860042074233</v>
      </c>
      <c r="G49" s="23">
        <v>98.540856305377091</v>
      </c>
      <c r="H49" s="23">
        <v>98.802591741195627</v>
      </c>
      <c r="I49" s="23">
        <v>99.339934931398787</v>
      </c>
      <c r="O49">
        <v>91.642914927816832</v>
      </c>
    </row>
    <row r="50" spans="1:15" x14ac:dyDescent="0.2">
      <c r="A50" s="1">
        <v>43008</v>
      </c>
      <c r="B50" s="11">
        <v>96.624884969351612</v>
      </c>
      <c r="C50" s="23">
        <v>99.424702447768084</v>
      </c>
      <c r="D50" s="23">
        <v>101.32382960937836</v>
      </c>
      <c r="E50" s="23">
        <v>98.556300881942207</v>
      </c>
      <c r="F50" s="23">
        <v>100.51652947027912</v>
      </c>
      <c r="G50" s="23">
        <v>99.09208847292939</v>
      </c>
      <c r="H50" s="23">
        <v>99.093853885208318</v>
      </c>
      <c r="I50" s="23">
        <v>99.141915127548828</v>
      </c>
      <c r="O50">
        <v>92.625122200508613</v>
      </c>
    </row>
    <row r="51" spans="1:15" x14ac:dyDescent="0.2">
      <c r="A51" s="1">
        <v>43100</v>
      </c>
      <c r="B51" s="11">
        <v>95.724852774028307</v>
      </c>
      <c r="C51" s="23">
        <v>100.4399308594199</v>
      </c>
      <c r="D51" s="23">
        <v>101.32382960937836</v>
      </c>
      <c r="E51" s="23">
        <v>99.037532819842298</v>
      </c>
      <c r="F51" s="23">
        <v>98.381543232815162</v>
      </c>
      <c r="G51" s="23">
        <v>99.513618953998787</v>
      </c>
      <c r="H51" s="23">
        <v>99.644015712787862</v>
      </c>
      <c r="I51" s="23">
        <v>99.438944833323774</v>
      </c>
      <c r="O51">
        <v>92.178664349285086</v>
      </c>
    </row>
    <row r="52" spans="1:15" x14ac:dyDescent="0.2">
      <c r="A52" s="1">
        <v>43190</v>
      </c>
      <c r="B52" s="11">
        <v>92.960468174106722</v>
      </c>
      <c r="C52" s="23">
        <v>99.729270971263631</v>
      </c>
      <c r="D52" s="23">
        <v>100.03394501133602</v>
      </c>
      <c r="E52" s="23">
        <v>98.74879365710224</v>
      </c>
      <c r="F52" s="23">
        <v>98.588154804182636</v>
      </c>
      <c r="G52" s="23">
        <v>99.64332064048169</v>
      </c>
      <c r="H52" s="23">
        <v>99.482203410558597</v>
      </c>
      <c r="I52" s="23">
        <v>99.075908526265493</v>
      </c>
      <c r="O52">
        <v>92.119136635788593</v>
      </c>
    </row>
    <row r="53" spans="1:15" x14ac:dyDescent="0.2">
      <c r="A53" s="1">
        <v>43281</v>
      </c>
      <c r="B53" s="11">
        <v>99.517845597176503</v>
      </c>
      <c r="C53" s="23">
        <v>100.37224896530978</v>
      </c>
      <c r="D53" s="23">
        <v>99.796334690644002</v>
      </c>
      <c r="E53" s="23">
        <v>99.67917540370911</v>
      </c>
      <c r="F53" s="23">
        <v>100.34435316080619</v>
      </c>
      <c r="G53" s="23">
        <v>100.03242569993034</v>
      </c>
      <c r="H53" s="23">
        <v>99.773465554571274</v>
      </c>
      <c r="I53" s="23">
        <v>100.06600754551533</v>
      </c>
      <c r="O53">
        <v>92.863233054494472</v>
      </c>
    </row>
    <row r="54" spans="1:15" x14ac:dyDescent="0.2">
      <c r="A54" s="1">
        <v>43373</v>
      </c>
      <c r="B54" s="11">
        <v>103.82514253193801</v>
      </c>
      <c r="C54" s="23">
        <v>99.695430024208562</v>
      </c>
      <c r="D54" s="23">
        <v>100.00000067980858</v>
      </c>
      <c r="E54" s="23">
        <v>100.5453928919293</v>
      </c>
      <c r="F54" s="23">
        <v>101.54958732711651</v>
      </c>
      <c r="G54" s="23">
        <v>99.967574856688898</v>
      </c>
      <c r="H54" s="23">
        <v>100.12945261947567</v>
      </c>
      <c r="I54" s="23">
        <v>100.39604055193195</v>
      </c>
      <c r="O54">
        <v>93.250163192221564</v>
      </c>
    </row>
    <row r="55" spans="1:15" x14ac:dyDescent="0.2">
      <c r="A55" s="1">
        <v>43465</v>
      </c>
      <c r="B55" s="11">
        <v>103.79299852496219</v>
      </c>
      <c r="C55" s="23">
        <v>99.999998547704124</v>
      </c>
      <c r="D55" s="23">
        <v>100.00000067980858</v>
      </c>
      <c r="E55" s="23">
        <v>101.05870695902274</v>
      </c>
      <c r="F55" s="23">
        <v>99.51790687533628</v>
      </c>
      <c r="G55" s="23">
        <v>100.48638160262048</v>
      </c>
      <c r="H55" s="23">
        <v>100.58252706571766</v>
      </c>
      <c r="I55" s="23">
        <v>100.4950504538569</v>
      </c>
      <c r="O55">
        <v>92.565594487012149</v>
      </c>
    </row>
    <row r="56" spans="1:15" x14ac:dyDescent="0.2">
      <c r="A56" s="1">
        <v>43555</v>
      </c>
      <c r="B56" s="11">
        <v>107.16666666666667</v>
      </c>
      <c r="C56" s="23">
        <v>99.066666666666677</v>
      </c>
      <c r="D56" s="23">
        <v>104</v>
      </c>
      <c r="E56" s="23">
        <v>101.13333333333333</v>
      </c>
      <c r="F56" s="23">
        <v>99.266666666666666</v>
      </c>
      <c r="G56" s="23">
        <v>100.66666666666667</v>
      </c>
      <c r="H56" s="23">
        <v>100.53333333333335</v>
      </c>
      <c r="I56" s="23">
        <v>100.33333333333333</v>
      </c>
      <c r="O56">
        <v>92.715543689924743</v>
      </c>
    </row>
    <row r="57" spans="1:15" x14ac:dyDescent="0.2">
      <c r="A57" s="1">
        <v>43646</v>
      </c>
      <c r="B57" s="11">
        <v>107.8</v>
      </c>
      <c r="C57" s="23">
        <v>99.7</v>
      </c>
      <c r="D57" s="23">
        <v>104</v>
      </c>
      <c r="E57" s="23">
        <v>101.8</v>
      </c>
      <c r="F57" s="23">
        <v>101.4</v>
      </c>
      <c r="G57" s="23">
        <v>100.9</v>
      </c>
      <c r="H57" s="23">
        <v>101</v>
      </c>
      <c r="I57" s="23">
        <v>101</v>
      </c>
      <c r="O57">
        <v>93.518810646251964</v>
      </c>
    </row>
    <row r="58" spans="1:15" x14ac:dyDescent="0.2">
      <c r="O58">
        <v>94.723711080742831</v>
      </c>
    </row>
    <row r="59" spans="1:15" x14ac:dyDescent="0.2">
      <c r="O59">
        <v>95.032659910099468</v>
      </c>
    </row>
    <row r="60" spans="1:15" x14ac:dyDescent="0.2">
      <c r="O60">
        <v>95.001765027163813</v>
      </c>
    </row>
    <row r="61" spans="1:15" x14ac:dyDescent="0.2">
      <c r="O61">
        <v>95.866821749362373</v>
      </c>
    </row>
    <row r="62" spans="1:15" x14ac:dyDescent="0.2">
      <c r="O62">
        <v>96.268455227525976</v>
      </c>
    </row>
    <row r="63" spans="1:15" x14ac:dyDescent="0.2">
      <c r="O63">
        <v>96.113980812847672</v>
      </c>
    </row>
    <row r="64" spans="1:15" x14ac:dyDescent="0.2">
      <c r="O64">
        <v>95.708149249802503</v>
      </c>
    </row>
    <row r="65" spans="15:15" x14ac:dyDescent="0.2">
      <c r="O65">
        <v>96.570672624216584</v>
      </c>
    </row>
    <row r="66" spans="15:15" x14ac:dyDescent="0.2">
      <c r="O66">
        <v>97.305414757976777</v>
      </c>
    </row>
    <row r="67" spans="15:15" x14ac:dyDescent="0.2">
      <c r="O67">
        <v>96.794289795360996</v>
      </c>
    </row>
    <row r="68" spans="15:15" x14ac:dyDescent="0.2">
      <c r="O68">
        <v>96.570672624216613</v>
      </c>
    </row>
    <row r="69" spans="15:15" x14ac:dyDescent="0.2">
      <c r="O69">
        <v>97.337360068140242</v>
      </c>
    </row>
    <row r="70" spans="15:15" x14ac:dyDescent="0.2">
      <c r="O70">
        <v>98.1040475120639</v>
      </c>
    </row>
    <row r="71" spans="15:15" x14ac:dyDescent="0.2">
      <c r="O71">
        <v>98.167938132390873</v>
      </c>
    </row>
    <row r="72" spans="15:15" x14ac:dyDescent="0.2">
      <c r="O72">
        <v>97.723579508856957</v>
      </c>
    </row>
    <row r="73" spans="15:15" x14ac:dyDescent="0.2">
      <c r="O73">
        <v>98.601628309768458</v>
      </c>
    </row>
    <row r="74" spans="15:15" x14ac:dyDescent="0.2">
      <c r="O74">
        <v>99.05691287320407</v>
      </c>
    </row>
    <row r="75" spans="15:15" x14ac:dyDescent="0.2">
      <c r="O75">
        <v>99.05691287320407</v>
      </c>
    </row>
    <row r="76" spans="15:15" x14ac:dyDescent="0.2">
      <c r="O76">
        <v>99.349595806841251</v>
      </c>
    </row>
    <row r="77" spans="15:15" x14ac:dyDescent="0.2">
      <c r="O77">
        <v>100.00000232603497</v>
      </c>
    </row>
    <row r="78" spans="15:15" x14ac:dyDescent="0.2">
      <c r="O78">
        <v>100.29268525967215</v>
      </c>
    </row>
    <row r="79" spans="15:15" x14ac:dyDescent="0.2">
      <c r="O79">
        <v>100.45528688947059</v>
      </c>
    </row>
    <row r="80" spans="15:15" x14ac:dyDescent="0.2">
      <c r="O80">
        <v>100.26666666666667</v>
      </c>
    </row>
    <row r="81" spans="15:15" x14ac:dyDescent="0.2">
      <c r="O81">
        <v>100.8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rightToLeft="1" workbookViewId="0">
      <selection activeCell="A3" sqref="A3"/>
    </sheetView>
  </sheetViews>
  <sheetFormatPr defaultColWidth="11" defaultRowHeight="14.25" x14ac:dyDescent="0.2"/>
  <cols>
    <col min="1" max="1" width="11" style="9"/>
    <col min="12" max="14" width="11" style="2"/>
  </cols>
  <sheetData>
    <row r="1" spans="1:14" s="5" customFormat="1" ht="60.75" thickBot="1" x14ac:dyDescent="0.3">
      <c r="A1" s="9" t="s">
        <v>1</v>
      </c>
      <c r="B1" s="25" t="s">
        <v>47</v>
      </c>
      <c r="C1" s="25" t="s">
        <v>43</v>
      </c>
      <c r="D1" s="26" t="s">
        <v>48</v>
      </c>
      <c r="E1" s="25" t="s">
        <v>45</v>
      </c>
      <c r="F1" s="25" t="s">
        <v>46</v>
      </c>
      <c r="G1" s="25" t="s">
        <v>42</v>
      </c>
      <c r="H1" s="25" t="s">
        <v>44</v>
      </c>
      <c r="I1" s="27" t="s">
        <v>41</v>
      </c>
      <c r="J1" s="33" t="s">
        <v>31</v>
      </c>
      <c r="L1" s="4" t="s">
        <v>32</v>
      </c>
      <c r="M1" s="4" t="s">
        <v>32</v>
      </c>
      <c r="N1" s="4" t="s">
        <v>33</v>
      </c>
    </row>
    <row r="2" spans="1:14" x14ac:dyDescent="0.2">
      <c r="L2" s="2" t="s">
        <v>37</v>
      </c>
      <c r="M2" s="2" t="s">
        <v>38</v>
      </c>
      <c r="N2" s="2" t="s">
        <v>39</v>
      </c>
    </row>
    <row r="3" spans="1:14" x14ac:dyDescent="0.2">
      <c r="A3" s="9">
        <f>[1]!FAMEData(A1,"2006Q1","2019Q2",0,"q", "Down", "No Heading", "Normal")</f>
        <v>38807</v>
      </c>
      <c r="B3" s="23">
        <f>IFERROR(Compensation!B3/GDP!B27,NA())</f>
        <v>0.30670530833892401</v>
      </c>
      <c r="C3" s="23">
        <f>IFERROR(Compensation!C3/GDP!C27,NA())</f>
        <v>0.39287876207360395</v>
      </c>
      <c r="D3" s="23">
        <f>IFERROR(Compensation!D3/GDP!D27,NA())</f>
        <v>0.50323317777325693</v>
      </c>
      <c r="E3" s="23">
        <f>IFERROR(Compensation!E3/GDP!E27,NA())</f>
        <v>0.38107713458442422</v>
      </c>
      <c r="F3" s="23">
        <f>IFERROR(Compensation!F3/GDP!F27,NA())</f>
        <v>0.63089744389416291</v>
      </c>
      <c r="G3" s="23">
        <f>IFERROR(Compensation!G3/GDP!G27,NA())</f>
        <v>0.60173334814786483</v>
      </c>
      <c r="H3" s="23">
        <f>IFERROR(Compensation!H3/GDP!H27,NA())</f>
        <v>0.55262710111523128</v>
      </c>
      <c r="I3" s="23">
        <f>IFERROR(Compensation!I3/GDP!I27,NA())</f>
        <v>0.42770997157169166</v>
      </c>
      <c r="J3" s="23">
        <f>IFERROR(Compensation!J3/GDP!J27,NA())</f>
        <v>0.46108630253035138</v>
      </c>
      <c r="L3" s="38">
        <f>[1]!FAMEData(L2,"2006Q1","2019Q2",0,"q", "Down", "No Heading", "Normal")</f>
        <v>100</v>
      </c>
      <c r="M3" s="38">
        <f>[1]!FAMEData(M2,"2006Q1","2019Q2",0,"q", "Down", "No Heading", "Normal")</f>
        <v>98.99</v>
      </c>
      <c r="N3" s="38">
        <f>[1]!FAMEData(N2,"2006Q1","2019Q2",0,"q", "Down", "No Heading", "Normal")</f>
        <v>98.665999999999997</v>
      </c>
    </row>
    <row r="4" spans="1:14" x14ac:dyDescent="0.2">
      <c r="A4" s="9">
        <v>38898</v>
      </c>
      <c r="B4" s="23">
        <f>IFERROR(Compensation!B4/GDP!B28,NA())</f>
        <v>0.33403402395935805</v>
      </c>
      <c r="C4" s="23">
        <f>IFERROR(Compensation!C4/GDP!C28,NA())</f>
        <v>0.4174381940660894</v>
      </c>
      <c r="D4" s="23">
        <f>IFERROR(Compensation!D4/GDP!D28,NA())</f>
        <v>0.47843087072312612</v>
      </c>
      <c r="E4" s="23">
        <f>IFERROR(Compensation!E4/GDP!E28,NA())</f>
        <v>0.37588759963517354</v>
      </c>
      <c r="F4" s="23">
        <f>IFERROR(Compensation!F4/GDP!F28,NA())</f>
        <v>0.55544312504473758</v>
      </c>
      <c r="G4" s="23">
        <f>IFERROR(Compensation!G4/GDP!G28,NA())</f>
        <v>0.64425855764491169</v>
      </c>
      <c r="H4" s="23">
        <f>IFERROR(Compensation!H4/GDP!H28,NA())</f>
        <v>0.567890836820233</v>
      </c>
      <c r="I4" s="23">
        <f>IFERROR(Compensation!I4/GDP!I28,NA())</f>
        <v>0.43361278875977227</v>
      </c>
      <c r="J4" s="23">
        <f>IFERROR(Compensation!J4/GDP!J28,NA())</f>
        <v>0.45962375501323699</v>
      </c>
      <c r="L4" s="2">
        <v>100.53100000000001</v>
      </c>
      <c r="M4" s="2">
        <v>100.611</v>
      </c>
      <c r="N4" s="2">
        <v>100.774</v>
      </c>
    </row>
    <row r="5" spans="1:14" x14ac:dyDescent="0.2">
      <c r="A5" s="9">
        <v>38990</v>
      </c>
      <c r="B5" s="23">
        <f>IFERROR(Compensation!B5/GDP!B29,NA())</f>
        <v>0.4182841115767173</v>
      </c>
      <c r="C5" s="23">
        <f>IFERROR(Compensation!C5/GDP!C29,NA())</f>
        <v>0.40918272140555112</v>
      </c>
      <c r="D5" s="23">
        <f>IFERROR(Compensation!D5/GDP!D29,NA())</f>
        <v>0.35514451308461908</v>
      </c>
      <c r="E5" s="23">
        <f>IFERROR(Compensation!E5/GDP!E29,NA())</f>
        <v>0.3848934656689163</v>
      </c>
      <c r="F5" s="23">
        <f>IFERROR(Compensation!F5/GDP!F29,NA())</f>
        <v>0.5947530168703874</v>
      </c>
      <c r="G5" s="23">
        <f>IFERROR(Compensation!G5/GDP!G29,NA())</f>
        <v>0.64622044761334607</v>
      </c>
      <c r="H5" s="23">
        <f>IFERROR(Compensation!H5/GDP!H29,NA())</f>
        <v>0.57804896040577602</v>
      </c>
      <c r="I5" s="23">
        <f>IFERROR(Compensation!I5/GDP!I29,NA())</f>
        <v>0.43959797144568269</v>
      </c>
      <c r="J5" s="23">
        <f>IFERROR(Compensation!J5/GDP!J29,NA())</f>
        <v>0.46910504849837992</v>
      </c>
      <c r="L5" s="2">
        <v>102.14400000000001</v>
      </c>
      <c r="M5" s="2">
        <v>102.28100000000001</v>
      </c>
      <c r="N5" s="2">
        <v>102.572</v>
      </c>
    </row>
    <row r="6" spans="1:14" x14ac:dyDescent="0.2">
      <c r="A6" s="9">
        <v>39082</v>
      </c>
      <c r="B6" s="23">
        <f>IFERROR(Compensation!B6/GDP!B30,NA())</f>
        <v>0.34377411424993226</v>
      </c>
      <c r="C6" s="23">
        <f>IFERROR(Compensation!C6/GDP!C30,NA())</f>
        <v>0.39585131940809165</v>
      </c>
      <c r="D6" s="23">
        <f>IFERROR(Compensation!D6/GDP!D30,NA())</f>
        <v>0.39010345782862094</v>
      </c>
      <c r="E6" s="23">
        <f>IFERROR(Compensation!E6/GDP!E30,NA())</f>
        <v>0.39364386308192695</v>
      </c>
      <c r="F6" s="23">
        <f>IFERROR(Compensation!F6/GDP!F30,NA())</f>
        <v>0.60719232859811378</v>
      </c>
      <c r="G6" s="23">
        <f>IFERROR(Compensation!G6/GDP!G30,NA())</f>
        <v>0.60310961625919568</v>
      </c>
      <c r="H6" s="23">
        <f>IFERROR(Compensation!H6/GDP!H30,NA())</f>
        <v>0.60695980388109205</v>
      </c>
      <c r="I6" s="23">
        <f>IFERROR(Compensation!I6/GDP!I30,NA())</f>
        <v>0.43539314987975697</v>
      </c>
      <c r="J6" s="23">
        <f>IFERROR(Compensation!J6/GDP!J30,NA())</f>
        <v>0.47343294504103012</v>
      </c>
      <c r="L6" s="2">
        <v>102.584</v>
      </c>
      <c r="M6" s="2">
        <v>103.29600000000001</v>
      </c>
      <c r="N6" s="2">
        <v>103.637</v>
      </c>
    </row>
    <row r="7" spans="1:14" x14ac:dyDescent="0.2">
      <c r="A7" s="9">
        <v>39172</v>
      </c>
      <c r="B7" s="23">
        <f>IFERROR(Compensation!B7/GDP!B31,NA())</f>
        <v>0.34656428988652321</v>
      </c>
      <c r="C7" s="23">
        <f>IFERROR(Compensation!C7/GDP!C31,NA())</f>
        <v>0.40799660191910675</v>
      </c>
      <c r="D7" s="23">
        <f>IFERROR(Compensation!D7/GDP!D31,NA())</f>
        <v>0.41540669795577057</v>
      </c>
      <c r="E7" s="23">
        <f>IFERROR(Compensation!E7/GDP!E31,NA())</f>
        <v>0.43925489227682535</v>
      </c>
      <c r="F7" s="23">
        <f>IFERROR(Compensation!F7/GDP!F31,NA())</f>
        <v>0.64348479397349867</v>
      </c>
      <c r="G7" s="23">
        <f>IFERROR(Compensation!G7/GDP!G31,NA())</f>
        <v>0.59538726194641745</v>
      </c>
      <c r="H7" s="23">
        <f>IFERROR(Compensation!H7/GDP!H31,NA())</f>
        <v>0.62302428824614475</v>
      </c>
      <c r="I7" s="23">
        <f>IFERROR(Compensation!I7/GDP!I31,NA())</f>
        <v>0.4457821531921356</v>
      </c>
      <c r="J7" s="23">
        <f>IFERROR(Compensation!J7/GDP!J31,NA())</f>
        <v>0.48954042582175944</v>
      </c>
      <c r="L7" s="2">
        <v>103.715</v>
      </c>
      <c r="M7" s="2">
        <v>102.628</v>
      </c>
      <c r="N7" s="2">
        <v>103.398</v>
      </c>
    </row>
    <row r="8" spans="1:14" x14ac:dyDescent="0.2">
      <c r="A8" s="9">
        <v>39263</v>
      </c>
      <c r="B8" s="23">
        <f>IFERROR(Compensation!B8/GDP!B32,NA())</f>
        <v>0.35301869184189799</v>
      </c>
      <c r="C8" s="23">
        <f>IFERROR(Compensation!C8/GDP!C32,NA())</f>
        <v>0.42445529471824145</v>
      </c>
      <c r="D8" s="23">
        <f>IFERROR(Compensation!D8/GDP!D32,NA())</f>
        <v>0.47156226696815845</v>
      </c>
      <c r="E8" s="23">
        <f>IFERROR(Compensation!E8/GDP!E32,NA())</f>
        <v>0.38439674494450438</v>
      </c>
      <c r="F8" s="23">
        <f>IFERROR(Compensation!F8/GDP!F32,NA())</f>
        <v>0.56846326210546405</v>
      </c>
      <c r="G8" s="23">
        <f>IFERROR(Compensation!G8/GDP!G32,NA())</f>
        <v>0.65295478263044382</v>
      </c>
      <c r="H8" s="23">
        <f>IFERROR(Compensation!H8/GDP!H32,NA())</f>
        <v>0.57909432071448064</v>
      </c>
      <c r="I8" s="23">
        <f>IFERROR(Compensation!I8/GDP!I32,NA())</f>
        <v>0.44801439989120317</v>
      </c>
      <c r="J8" s="23">
        <f>IFERROR(Compensation!J8/GDP!J32,NA())</f>
        <v>0.47808115173580173</v>
      </c>
      <c r="L8" s="2">
        <v>103.411</v>
      </c>
      <c r="M8" s="2">
        <v>102.712</v>
      </c>
      <c r="N8" s="2">
        <v>103.381</v>
      </c>
    </row>
    <row r="9" spans="1:14" x14ac:dyDescent="0.2">
      <c r="A9" s="9">
        <v>39355</v>
      </c>
      <c r="B9" s="23">
        <f>IFERROR(Compensation!B9/GDP!B33,NA())</f>
        <v>0.46603227617078691</v>
      </c>
      <c r="C9" s="23">
        <f>IFERROR(Compensation!C9/GDP!C33,NA())</f>
        <v>0.41127766145747502</v>
      </c>
      <c r="D9" s="23">
        <f>IFERROR(Compensation!D9/GDP!D33,NA())</f>
        <v>0.36715085551395626</v>
      </c>
      <c r="E9" s="23">
        <f>IFERROR(Compensation!E9/GDP!E33,NA())</f>
        <v>0.37205255954894639</v>
      </c>
      <c r="F9" s="23">
        <f>IFERROR(Compensation!F9/GDP!F33,NA())</f>
        <v>0.55631610152469801</v>
      </c>
      <c r="G9" s="23">
        <f>IFERROR(Compensation!G9/GDP!G33,NA())</f>
        <v>0.62858906372973067</v>
      </c>
      <c r="H9" s="23">
        <f>IFERROR(Compensation!H9/GDP!H33,NA())</f>
        <v>0.61329759825246266</v>
      </c>
      <c r="I9" s="23">
        <f>IFERROR(Compensation!I9/GDP!I33,NA())</f>
        <v>0.43885339563526832</v>
      </c>
      <c r="J9" s="23">
        <f>IFERROR(Compensation!J9/GDP!J33,NA())</f>
        <v>0.47394831491379313</v>
      </c>
      <c r="L9" s="2">
        <v>99.968999999999994</v>
      </c>
      <c r="M9" s="2">
        <v>100.191</v>
      </c>
      <c r="N9" s="2">
        <v>100.82299999999999</v>
      </c>
    </row>
    <row r="10" spans="1:14" x14ac:dyDescent="0.2">
      <c r="A10" s="9">
        <v>39447</v>
      </c>
      <c r="B10" s="23">
        <f>IFERROR(Compensation!B10/GDP!B34,NA())</f>
        <v>0.37611712239930351</v>
      </c>
      <c r="C10" s="23">
        <f>IFERROR(Compensation!C10/GDP!C34,NA())</f>
        <v>0.39297429585395788</v>
      </c>
      <c r="D10" s="23">
        <f>IFERROR(Compensation!D10/GDP!D34,NA())</f>
        <v>0.33346060661214361</v>
      </c>
      <c r="E10" s="23">
        <f>IFERROR(Compensation!E10/GDP!E34,NA())</f>
        <v>0.39493241868627116</v>
      </c>
      <c r="F10" s="23">
        <f>IFERROR(Compensation!F10/GDP!F34,NA())</f>
        <v>0.56824745864179638</v>
      </c>
      <c r="G10" s="23">
        <f>IFERROR(Compensation!G10/GDP!G34,NA())</f>
        <v>0.6278262663630203</v>
      </c>
      <c r="H10" s="23">
        <f>IFERROR(Compensation!H10/GDP!H34,NA())</f>
        <v>0.63469487954884818</v>
      </c>
      <c r="I10" s="23">
        <f>IFERROR(Compensation!I10/GDP!I34,NA())</f>
        <v>0.43693812490627021</v>
      </c>
      <c r="J10" s="23">
        <f>IFERROR(Compensation!J10/GDP!J34,NA())</f>
        <v>0.46965989499336336</v>
      </c>
      <c r="L10" s="2">
        <v>99.370999999999995</v>
      </c>
      <c r="M10" s="2">
        <v>100.96299999999999</v>
      </c>
      <c r="N10" s="2">
        <v>100.901</v>
      </c>
    </row>
    <row r="11" spans="1:14" x14ac:dyDescent="0.2">
      <c r="A11" s="9">
        <v>39538</v>
      </c>
      <c r="B11" s="23">
        <f>IFERROR(Compensation!B11/GDP!B35,NA())</f>
        <v>0.34844376510640118</v>
      </c>
      <c r="C11" s="23">
        <f>IFERROR(Compensation!C11/GDP!C35,NA())</f>
        <v>0.43246515710262096</v>
      </c>
      <c r="D11" s="23">
        <f>IFERROR(Compensation!D11/GDP!D35,NA())</f>
        <v>0.38173792190246808</v>
      </c>
      <c r="E11" s="23">
        <f>IFERROR(Compensation!E11/GDP!E35,NA())</f>
        <v>0.41470969029852889</v>
      </c>
      <c r="F11" s="23">
        <f>IFERROR(Compensation!F11/GDP!F35,NA())</f>
        <v>0.61476365636412333</v>
      </c>
      <c r="G11" s="23">
        <f>IFERROR(Compensation!G11/GDP!G35,NA())</f>
        <v>0.64562813196812918</v>
      </c>
      <c r="H11" s="23">
        <f>IFERROR(Compensation!H11/GDP!H35,NA())</f>
        <v>0.61744812789098291</v>
      </c>
      <c r="I11" s="23">
        <f>IFERROR(Compensation!I11/GDP!I35,NA())</f>
        <v>0.4542555966817492</v>
      </c>
      <c r="J11" s="23">
        <f>IFERROR(Compensation!J11/GDP!J35,NA())</f>
        <v>0.48882920323692353</v>
      </c>
      <c r="L11" s="2">
        <v>103.738</v>
      </c>
      <c r="M11" s="2">
        <v>102.633</v>
      </c>
      <c r="N11" s="2">
        <v>102.974</v>
      </c>
    </row>
    <row r="12" spans="1:14" x14ac:dyDescent="0.2">
      <c r="A12" s="9">
        <v>39629</v>
      </c>
      <c r="B12" s="23">
        <f>IFERROR(Compensation!B12/GDP!B36,NA())</f>
        <v>0.37916302165950982</v>
      </c>
      <c r="C12" s="23">
        <f>IFERROR(Compensation!C12/GDP!C36,NA())</f>
        <v>0.43574153448374026</v>
      </c>
      <c r="D12" s="23">
        <f>IFERROR(Compensation!D12/GDP!D36,NA())</f>
        <v>0.42646578870330953</v>
      </c>
      <c r="E12" s="23">
        <f>IFERROR(Compensation!E12/GDP!E36,NA())</f>
        <v>0.40033374877838757</v>
      </c>
      <c r="F12" s="23">
        <f>IFERROR(Compensation!F12/GDP!F36,NA())</f>
        <v>0.59377710753616408</v>
      </c>
      <c r="G12" s="23">
        <f>IFERROR(Compensation!G12/GDP!G36,NA())</f>
        <v>0.6813406956452055</v>
      </c>
      <c r="H12" s="23">
        <f>IFERROR(Compensation!H12/GDP!H36,NA())</f>
        <v>0.64284501652562964</v>
      </c>
      <c r="I12" s="23">
        <f>IFERROR(Compensation!I12/GDP!I36,NA())</f>
        <v>0.46588680811523403</v>
      </c>
      <c r="J12" s="23">
        <f>IFERROR(Compensation!J12/GDP!J36,NA())</f>
        <v>0.49751831916250322</v>
      </c>
      <c r="L12" s="2">
        <v>103.36</v>
      </c>
      <c r="M12" s="2">
        <v>103.143</v>
      </c>
      <c r="N12" s="2">
        <v>103.916</v>
      </c>
    </row>
    <row r="13" spans="1:14" x14ac:dyDescent="0.2">
      <c r="A13" s="9">
        <v>39721</v>
      </c>
      <c r="B13" s="23">
        <f>IFERROR(Compensation!B13/GDP!B37,NA())</f>
        <v>0.48860566722143395</v>
      </c>
      <c r="C13" s="23">
        <f>IFERROR(Compensation!C13/GDP!C37,NA())</f>
        <v>0.44440864930330054</v>
      </c>
      <c r="D13" s="23">
        <f>IFERROR(Compensation!D13/GDP!D37,NA())</f>
        <v>0.35104744693023154</v>
      </c>
      <c r="E13" s="23">
        <f>IFERROR(Compensation!E13/GDP!E37,NA())</f>
        <v>0.40932077957561502</v>
      </c>
      <c r="F13" s="23">
        <f>IFERROR(Compensation!F13/GDP!F37,NA())</f>
        <v>0.54754656114681277</v>
      </c>
      <c r="G13" s="23">
        <f>IFERROR(Compensation!G13/GDP!G37,NA())</f>
        <v>0.66479639047300332</v>
      </c>
      <c r="H13" s="23">
        <f>IFERROR(Compensation!H13/GDP!H37,NA())</f>
        <v>0.63820947045843301</v>
      </c>
      <c r="I13" s="23">
        <f>IFERROR(Compensation!I13/GDP!I37,NA())</f>
        <v>0.45776516603326572</v>
      </c>
      <c r="J13" s="23">
        <f>IFERROR(Compensation!J13/GDP!J37,NA())</f>
        <v>0.49122147585046322</v>
      </c>
      <c r="L13" s="2">
        <v>102.83799999999999</v>
      </c>
      <c r="M13" s="2">
        <v>102.771</v>
      </c>
      <c r="N13" s="2">
        <v>104.43600000000001</v>
      </c>
    </row>
    <row r="14" spans="1:14" x14ac:dyDescent="0.2">
      <c r="A14" s="9">
        <v>39813</v>
      </c>
      <c r="B14" s="23">
        <f>IFERROR(Compensation!B14/GDP!B38,NA())</f>
        <v>0.38688238088056837</v>
      </c>
      <c r="C14" s="23">
        <f>IFERROR(Compensation!C14/GDP!C38,NA())</f>
        <v>0.45202636450785139</v>
      </c>
      <c r="D14" s="23">
        <f>IFERROR(Compensation!D14/GDP!D38,NA())</f>
        <v>0.36937913288399232</v>
      </c>
      <c r="E14" s="23">
        <f>IFERROR(Compensation!E14/GDP!E38,NA())</f>
        <v>0.3805973906135055</v>
      </c>
      <c r="F14" s="23">
        <f>IFERROR(Compensation!F14/GDP!F38,NA())</f>
        <v>0.52694632253644458</v>
      </c>
      <c r="G14" s="23">
        <f>IFERROR(Compensation!G14/GDP!G38,NA())</f>
        <v>0.63393769480927054</v>
      </c>
      <c r="H14" s="23">
        <f>IFERROR(Compensation!H14/GDP!H38,NA())</f>
        <v>0.6192019356684394</v>
      </c>
      <c r="I14" s="23">
        <f>IFERROR(Compensation!I14/GDP!I38,NA())</f>
        <v>0.44770590072907018</v>
      </c>
      <c r="J14" s="23">
        <f>IFERROR(Compensation!J14/GDP!J38,NA())</f>
        <v>0.48414544144272853</v>
      </c>
      <c r="L14" s="2">
        <v>99.573999999999998</v>
      </c>
      <c r="M14" s="2">
        <v>101.024</v>
      </c>
      <c r="N14" s="2">
        <v>102.41500000000001</v>
      </c>
    </row>
    <row r="15" spans="1:14" x14ac:dyDescent="0.2">
      <c r="A15" s="9">
        <v>39903</v>
      </c>
      <c r="B15" s="23">
        <f>IFERROR(Compensation!B15/GDP!B39,NA())</f>
        <v>0.301269091804231</v>
      </c>
      <c r="C15" s="23">
        <f>IFERROR(Compensation!C15/GDP!C39,NA())</f>
        <v>0.47879934976627087</v>
      </c>
      <c r="D15" s="23">
        <f>IFERROR(Compensation!D15/GDP!D39,NA())</f>
        <v>0.33120794574662354</v>
      </c>
      <c r="E15" s="23">
        <f>IFERROR(Compensation!E15/GDP!E39,NA())</f>
        <v>0.39257309476212104</v>
      </c>
      <c r="F15" s="23">
        <f>IFERROR(Compensation!F15/GDP!F39,NA())</f>
        <v>0.6217969180574513</v>
      </c>
      <c r="G15" s="23">
        <f>IFERROR(Compensation!G15/GDP!G39,NA())</f>
        <v>0.64241384799607082</v>
      </c>
      <c r="H15" s="23">
        <f>IFERROR(Compensation!H15/GDP!H39,NA())</f>
        <v>0.58456529480807695</v>
      </c>
      <c r="I15" s="23">
        <f>IFERROR(Compensation!I15/GDP!I39,NA())</f>
        <v>0.45516666226442576</v>
      </c>
      <c r="J15" s="23">
        <f>IFERROR(Compensation!J15/GDP!J39,NA())</f>
        <v>0.49086931757511743</v>
      </c>
      <c r="L15" s="2">
        <v>99.540999999999997</v>
      </c>
      <c r="M15" s="2">
        <v>98.555999999999997</v>
      </c>
      <c r="N15" s="2">
        <v>98.992000000000004</v>
      </c>
    </row>
    <row r="16" spans="1:14" x14ac:dyDescent="0.2">
      <c r="A16" s="9">
        <v>39994</v>
      </c>
      <c r="B16" s="23">
        <f>IFERROR(Compensation!B16/GDP!B40,NA())</f>
        <v>0.32780345915425202</v>
      </c>
      <c r="C16" s="23">
        <f>IFERROR(Compensation!C16/GDP!C40,NA())</f>
        <v>0.48954358434271922</v>
      </c>
      <c r="D16" s="23">
        <f>IFERROR(Compensation!D16/GDP!D40,NA())</f>
        <v>0.37537652367620444</v>
      </c>
      <c r="E16" s="23">
        <f>IFERROR(Compensation!E16/GDP!E40,NA())</f>
        <v>0.38925072467967664</v>
      </c>
      <c r="F16" s="23">
        <f>IFERROR(Compensation!F16/GDP!F40,NA())</f>
        <v>0.52037132750610349</v>
      </c>
      <c r="G16" s="23">
        <f>IFERROR(Compensation!G16/GDP!G40,NA())</f>
        <v>0.70717831129907249</v>
      </c>
      <c r="H16" s="23">
        <f>IFERROR(Compensation!H16/GDP!H40,NA())</f>
        <v>0.60090618671135065</v>
      </c>
      <c r="I16" s="23">
        <f>IFERROR(Compensation!I16/GDP!I40,NA())</f>
        <v>0.45746504952467504</v>
      </c>
      <c r="J16" s="23">
        <f>IFERROR(Compensation!J16/GDP!J40,NA())</f>
        <v>0.47873688626363808</v>
      </c>
      <c r="L16" s="2">
        <v>97.504000000000005</v>
      </c>
      <c r="M16" s="2">
        <v>97.438000000000002</v>
      </c>
      <c r="N16" s="2">
        <v>97.5</v>
      </c>
    </row>
    <row r="17" spans="1:14" x14ac:dyDescent="0.2">
      <c r="A17" s="9">
        <v>40086</v>
      </c>
      <c r="B17" s="23">
        <f>IFERROR(Compensation!B17/GDP!B41,NA())</f>
        <v>0.43379559859406824</v>
      </c>
      <c r="C17" s="23">
        <f>IFERROR(Compensation!C17/GDP!C41,NA())</f>
        <v>0.47256076988993978</v>
      </c>
      <c r="D17" s="23">
        <f>IFERROR(Compensation!D17/GDP!D41,NA())</f>
        <v>0.3429136803539698</v>
      </c>
      <c r="E17" s="23">
        <f>IFERROR(Compensation!E17/GDP!E41,NA())</f>
        <v>0.39899235136672545</v>
      </c>
      <c r="F17" s="23">
        <f>IFERROR(Compensation!F17/GDP!F41,NA())</f>
        <v>0.50870656062402542</v>
      </c>
      <c r="G17" s="23">
        <f>IFERROR(Compensation!G17/GDP!G41,NA())</f>
        <v>0.67965057863387879</v>
      </c>
      <c r="H17" s="23">
        <f>IFERROR(Compensation!H17/GDP!H41,NA())</f>
        <v>0.61229598176475664</v>
      </c>
      <c r="I17" s="23">
        <f>IFERROR(Compensation!I17/GDP!I41,NA())</f>
        <v>0.45255596645839419</v>
      </c>
      <c r="J17" s="23">
        <f>IFERROR(Compensation!J17/GDP!J41,NA())</f>
        <v>0.48036431668821611</v>
      </c>
      <c r="L17" s="2">
        <v>97.731999999999999</v>
      </c>
      <c r="M17" s="2">
        <v>98.025999999999996</v>
      </c>
      <c r="N17" s="2">
        <v>98.46</v>
      </c>
    </row>
    <row r="18" spans="1:14" x14ac:dyDescent="0.2">
      <c r="A18" s="9">
        <v>40178</v>
      </c>
      <c r="B18" s="23">
        <f>IFERROR(Compensation!B18/GDP!B42,NA())</f>
        <v>0.34991162486721272</v>
      </c>
      <c r="C18" s="23">
        <f>IFERROR(Compensation!C18/GDP!C42,NA())</f>
        <v>0.43720282137467292</v>
      </c>
      <c r="D18" s="23">
        <f>IFERROR(Compensation!D18/GDP!D42,NA())</f>
        <v>0.31097624773767663</v>
      </c>
      <c r="E18" s="23">
        <f>IFERROR(Compensation!E18/GDP!E42,NA())</f>
        <v>0.39417002244281152</v>
      </c>
      <c r="F18" s="23">
        <f>IFERROR(Compensation!F18/GDP!F42,NA())</f>
        <v>0.54508206344252264</v>
      </c>
      <c r="G18" s="23">
        <f>IFERROR(Compensation!G18/GDP!G42,NA())</f>
        <v>0.64467129451728056</v>
      </c>
      <c r="H18" s="23">
        <f>IFERROR(Compensation!H18/GDP!H42,NA())</f>
        <v>0.61956906302049097</v>
      </c>
      <c r="I18" s="23">
        <f>IFERROR(Compensation!I18/GDP!I42,NA())</f>
        <v>0.44560530164788509</v>
      </c>
      <c r="J18" s="23">
        <f>IFERROR(Compensation!J18/GDP!J42,NA())</f>
        <v>0.47794954674706258</v>
      </c>
      <c r="L18" s="2">
        <v>97.870999999999995</v>
      </c>
      <c r="M18" s="2">
        <v>98.837000000000003</v>
      </c>
      <c r="N18" s="2">
        <v>99.881</v>
      </c>
    </row>
    <row r="19" spans="1:14" x14ac:dyDescent="0.2">
      <c r="A19" s="9">
        <v>40268</v>
      </c>
      <c r="B19" s="23">
        <f>IFERROR(Compensation!B19/GDP!B43,NA())</f>
        <v>0.37899867885572375</v>
      </c>
      <c r="C19" s="23">
        <f>IFERROR(Compensation!C19/GDP!C43,NA())</f>
        <v>0.44023431832911691</v>
      </c>
      <c r="D19" s="23">
        <f>IFERROR(Compensation!D19/GDP!D43,NA())</f>
        <v>0.38191107024720261</v>
      </c>
      <c r="E19" s="23">
        <f>IFERROR(Compensation!E19/GDP!E43,NA())</f>
        <v>0.4116605696043299</v>
      </c>
      <c r="F19" s="23">
        <f>IFERROR(Compensation!F19/GDP!F43,NA())</f>
        <v>0.6217740240063907</v>
      </c>
      <c r="G19" s="23">
        <f>IFERROR(Compensation!G19/GDP!G43,NA())</f>
        <v>0.66256871416072949</v>
      </c>
      <c r="H19" s="23">
        <f>IFERROR(Compensation!H19/GDP!H43,NA())</f>
        <v>0.5994095223322129</v>
      </c>
      <c r="I19" s="23">
        <f>IFERROR(Compensation!I19/GDP!I43,NA())</f>
        <v>0.45909680192295754</v>
      </c>
      <c r="J19" s="23">
        <f>IFERROR(Compensation!J19/GDP!J43,NA())</f>
        <v>0.49199513511223819</v>
      </c>
      <c r="L19" s="2">
        <v>100.51600000000001</v>
      </c>
      <c r="M19" s="2">
        <v>98.876000000000005</v>
      </c>
      <c r="N19" s="2">
        <v>99.972999999999999</v>
      </c>
    </row>
    <row r="20" spans="1:14" x14ac:dyDescent="0.2">
      <c r="A20" s="9">
        <v>40359</v>
      </c>
      <c r="B20" s="23">
        <f>IFERROR(Compensation!B20/GDP!B44,NA())</f>
        <v>0.34507097413227306</v>
      </c>
      <c r="C20" s="23">
        <f>IFERROR(Compensation!C20/GDP!C44,NA())</f>
        <v>0.41778759613642569</v>
      </c>
      <c r="D20" s="23">
        <f>IFERROR(Compensation!D20/GDP!D44,NA())</f>
        <v>0.36055579584641012</v>
      </c>
      <c r="E20" s="23">
        <f>IFERROR(Compensation!E20/GDP!E44,NA())</f>
        <v>0.38945726864141328</v>
      </c>
      <c r="F20" s="23">
        <f>IFERROR(Compensation!F20/GDP!F44,NA())</f>
        <v>0.57074399792333563</v>
      </c>
      <c r="G20" s="23">
        <f>IFERROR(Compensation!G20/GDP!G44,NA())</f>
        <v>0.73451715400824191</v>
      </c>
      <c r="H20" s="23">
        <f>IFERROR(Compensation!H20/GDP!H44,NA())</f>
        <v>0.6177329072984562</v>
      </c>
      <c r="I20" s="23">
        <f>IFERROR(Compensation!I20/GDP!I44,NA())</f>
        <v>0.4613512403525255</v>
      </c>
      <c r="J20" s="23">
        <f>IFERROR(Compensation!J20/GDP!J44,NA())</f>
        <v>0.47722795697219456</v>
      </c>
      <c r="L20" s="2">
        <v>98.475999999999999</v>
      </c>
      <c r="M20" s="2">
        <v>97.896000000000001</v>
      </c>
      <c r="N20" s="2">
        <v>98.83</v>
      </c>
    </row>
    <row r="21" spans="1:14" x14ac:dyDescent="0.2">
      <c r="A21" s="9">
        <v>40451</v>
      </c>
      <c r="B21" s="23">
        <f>IFERROR(Compensation!B21/GDP!B45,NA())</f>
        <v>0.41567968667078259</v>
      </c>
      <c r="C21" s="23">
        <f>IFERROR(Compensation!C21/GDP!C45,NA())</f>
        <v>0.44353285440228729</v>
      </c>
      <c r="D21" s="23">
        <f>IFERROR(Compensation!D21/GDP!D45,NA())</f>
        <v>0.31050167344360752</v>
      </c>
      <c r="E21" s="23">
        <f>IFERROR(Compensation!E21/GDP!E45,NA())</f>
        <v>0.38887462372184961</v>
      </c>
      <c r="F21" s="23">
        <f>IFERROR(Compensation!F21/GDP!F45,NA())</f>
        <v>0.5460850016751071</v>
      </c>
      <c r="G21" s="23">
        <f>IFERROR(Compensation!G21/GDP!G45,NA())</f>
        <v>0.71901216028345971</v>
      </c>
      <c r="H21" s="23">
        <f>IFERROR(Compensation!H21/GDP!H45,NA())</f>
        <v>0.61501726014999791</v>
      </c>
      <c r="I21" s="23">
        <f>IFERROR(Compensation!I21/GDP!I45,NA())</f>
        <v>0.45832809272663566</v>
      </c>
      <c r="J21" s="23">
        <f>IFERROR(Compensation!J21/GDP!J45,NA())</f>
        <v>0.48023273380419473</v>
      </c>
      <c r="L21" s="2">
        <v>97.584000000000003</v>
      </c>
      <c r="M21" s="2">
        <v>98.346000000000004</v>
      </c>
      <c r="N21" s="2">
        <v>99.506</v>
      </c>
    </row>
    <row r="22" spans="1:14" x14ac:dyDescent="0.2">
      <c r="A22" s="9">
        <v>40543</v>
      </c>
      <c r="B22" s="23">
        <f>IFERROR(Compensation!B22/GDP!B46,NA())</f>
        <v>0.49009632307735257</v>
      </c>
      <c r="C22" s="23">
        <f>IFERROR(Compensation!C22/GDP!C46,NA())</f>
        <v>0.43324175676311555</v>
      </c>
      <c r="D22" s="23">
        <f>IFERROR(Compensation!D22/GDP!D46,NA())</f>
        <v>0.27425451680046098</v>
      </c>
      <c r="E22" s="23">
        <f>IFERROR(Compensation!E22/GDP!E46,NA())</f>
        <v>0.38493040852399846</v>
      </c>
      <c r="F22" s="23">
        <f>IFERROR(Compensation!F22/GDP!F46,NA())</f>
        <v>0.54578936135539935</v>
      </c>
      <c r="G22" s="23">
        <f>IFERROR(Compensation!G22/GDP!G46,NA())</f>
        <v>0.6814082812791975</v>
      </c>
      <c r="H22" s="23">
        <f>IFERROR(Compensation!H22/GDP!H46,NA())</f>
        <v>0.61116409483902678</v>
      </c>
      <c r="I22" s="23">
        <f>IFERROR(Compensation!I22/GDP!I46,NA())</f>
        <v>0.45007384975274811</v>
      </c>
      <c r="J22" s="23">
        <f>IFERROR(Compensation!J22/GDP!J46,NA())</f>
        <v>0.47392890665660914</v>
      </c>
      <c r="L22" s="2">
        <v>97.123999999999995</v>
      </c>
      <c r="M22" s="2">
        <v>98.817999999999998</v>
      </c>
      <c r="N22" s="2">
        <v>100.194</v>
      </c>
    </row>
    <row r="23" spans="1:14" x14ac:dyDescent="0.2">
      <c r="A23" s="9">
        <v>40633</v>
      </c>
      <c r="B23" s="23">
        <f>IFERROR(Compensation!B23/GDP!B47,NA())</f>
        <v>0.36896013518596288</v>
      </c>
      <c r="C23" s="23">
        <f>IFERROR(Compensation!C23/GDP!C47,NA())</f>
        <v>0.44736797527462874</v>
      </c>
      <c r="D23" s="23">
        <f>IFERROR(Compensation!D23/GDP!D47,NA())</f>
        <v>0.42920151241995974</v>
      </c>
      <c r="E23" s="23">
        <f>IFERROR(Compensation!E23/GDP!E47,NA())</f>
        <v>0.40788631378023987</v>
      </c>
      <c r="F23" s="23">
        <f>IFERROR(Compensation!F23/GDP!F47,NA())</f>
        <v>0.62630824388944328</v>
      </c>
      <c r="G23" s="23">
        <f>IFERROR(Compensation!G23/GDP!G47,NA())</f>
        <v>0.69262309880443251</v>
      </c>
      <c r="H23" s="23">
        <f>IFERROR(Compensation!H23/GDP!H47,NA())</f>
        <v>0.5905778396032062</v>
      </c>
      <c r="I23" s="23">
        <f>IFERROR(Compensation!I23/GDP!I47,NA())</f>
        <v>0.46848696709727738</v>
      </c>
      <c r="J23" s="23">
        <f>IFERROR(Compensation!J23/GDP!J47,NA())</f>
        <v>0.49667934613887671</v>
      </c>
      <c r="L23" s="2">
        <v>99.99</v>
      </c>
      <c r="M23" s="2">
        <v>98.578999999999994</v>
      </c>
      <c r="N23" s="2">
        <v>99.784000000000006</v>
      </c>
    </row>
    <row r="24" spans="1:14" x14ac:dyDescent="0.2">
      <c r="A24" s="9">
        <v>40724</v>
      </c>
      <c r="B24" s="23">
        <f>IFERROR(Compensation!B24/GDP!B48,NA())</f>
        <v>0.33888515042487072</v>
      </c>
      <c r="C24" s="23">
        <f>IFERROR(Compensation!C24/GDP!C48,NA())</f>
        <v>0.47749263720338625</v>
      </c>
      <c r="D24" s="23">
        <f>IFERROR(Compensation!D24/GDP!D48,NA())</f>
        <v>0.48079061092727782</v>
      </c>
      <c r="E24" s="23">
        <f>IFERROR(Compensation!E24/GDP!E48,NA())</f>
        <v>0.3990878406293023</v>
      </c>
      <c r="F24" s="23">
        <f>IFERROR(Compensation!F24/GDP!F48,NA())</f>
        <v>0.57660774823635574</v>
      </c>
      <c r="G24" s="23">
        <f>IFERROR(Compensation!G24/GDP!G48,NA())</f>
        <v>0.75879704438503415</v>
      </c>
      <c r="H24" s="23">
        <f>IFERROR(Compensation!H24/GDP!H48,NA())</f>
        <v>0.58631811816989987</v>
      </c>
      <c r="I24" s="23">
        <f>IFERROR(Compensation!I24/GDP!I48,NA())</f>
        <v>0.47594010244907115</v>
      </c>
      <c r="J24" s="23">
        <f>IFERROR(Compensation!J24/GDP!J48,NA())</f>
        <v>0.49222624751736405</v>
      </c>
      <c r="L24" s="2">
        <v>100.242</v>
      </c>
      <c r="M24" s="2">
        <v>98.936999999999998</v>
      </c>
      <c r="N24" s="2">
        <v>100.349</v>
      </c>
    </row>
    <row r="25" spans="1:14" x14ac:dyDescent="0.2">
      <c r="A25" s="9">
        <v>40816</v>
      </c>
      <c r="B25" s="23">
        <f>IFERROR(Compensation!B25/GDP!B49,NA())</f>
        <v>0.41114530833123086</v>
      </c>
      <c r="C25" s="23">
        <f>IFERROR(Compensation!C25/GDP!C49,NA())</f>
        <v>0.4653717139138987</v>
      </c>
      <c r="D25" s="23">
        <f>IFERROR(Compensation!D25/GDP!D49,NA())</f>
        <v>0.35559215267801297</v>
      </c>
      <c r="E25" s="23">
        <f>IFERROR(Compensation!E25/GDP!E49,NA())</f>
        <v>0.40497251703110798</v>
      </c>
      <c r="F25" s="23">
        <f>IFERROR(Compensation!F25/GDP!F49,NA())</f>
        <v>0.54476096324650869</v>
      </c>
      <c r="G25" s="23">
        <f>IFERROR(Compensation!G25/GDP!G49,NA())</f>
        <v>0.73788309917679018</v>
      </c>
      <c r="H25" s="23">
        <f>IFERROR(Compensation!H25/GDP!H49,NA())</f>
        <v>0.58602999656425769</v>
      </c>
      <c r="I25" s="23">
        <f>IFERROR(Compensation!I25/GDP!I49,NA())</f>
        <v>0.4612535011088536</v>
      </c>
      <c r="J25" s="23">
        <f>IFERROR(Compensation!J25/GDP!J49,NA())</f>
        <v>0.47779832913738013</v>
      </c>
      <c r="L25" s="2">
        <v>97.543999999999997</v>
      </c>
      <c r="M25" s="2">
        <v>97.861000000000004</v>
      </c>
      <c r="N25" s="2">
        <v>98.710999999999999</v>
      </c>
    </row>
    <row r="26" spans="1:14" x14ac:dyDescent="0.2">
      <c r="A26" s="9">
        <v>40908</v>
      </c>
      <c r="B26" s="23">
        <f>IFERROR(Compensation!B26/GDP!B50,NA())</f>
        <v>0.44983197798105007</v>
      </c>
      <c r="C26" s="23">
        <f>IFERROR(Compensation!C26/GDP!C50,NA())</f>
        <v>0.45015698673496091</v>
      </c>
      <c r="D26" s="23">
        <f>IFERROR(Compensation!D26/GDP!D50,NA())</f>
        <v>0.36480512951866612</v>
      </c>
      <c r="E26" s="23">
        <f>IFERROR(Compensation!E26/GDP!E50,NA())</f>
        <v>0.39295756927716136</v>
      </c>
      <c r="F26" s="23">
        <f>IFERROR(Compensation!F26/GDP!F50,NA())</f>
        <v>0.53023912284654606</v>
      </c>
      <c r="G26" s="23">
        <f>IFERROR(Compensation!G26/GDP!G50,NA())</f>
        <v>0.70716059460229874</v>
      </c>
      <c r="H26" s="23">
        <f>IFERROR(Compensation!H26/GDP!H50,NA())</f>
        <v>0.59358211444251385</v>
      </c>
      <c r="I26" s="23">
        <f>IFERROR(Compensation!I26/GDP!I50,NA())</f>
        <v>0.45126635477853072</v>
      </c>
      <c r="J26" s="23">
        <f>IFERROR(Compensation!J26/GDP!J50,NA())</f>
        <v>0.47043656122485583</v>
      </c>
      <c r="L26" s="2">
        <v>95.57</v>
      </c>
      <c r="M26" s="2">
        <v>97.97</v>
      </c>
      <c r="N26" s="2">
        <v>98.6</v>
      </c>
    </row>
    <row r="27" spans="1:14" x14ac:dyDescent="0.2">
      <c r="A27" s="9">
        <v>40999</v>
      </c>
      <c r="B27" s="23">
        <f>IFERROR(Compensation!B27/GDP!B51,NA())</f>
        <v>0.39580421094884977</v>
      </c>
      <c r="C27" s="23">
        <f>IFERROR(Compensation!C27/GDP!C51,NA())</f>
        <v>0.47489925397533372</v>
      </c>
      <c r="D27" s="23">
        <f>IFERROR(Compensation!D27/GDP!D51,NA())</f>
        <v>0.65091253334528032</v>
      </c>
      <c r="E27" s="23">
        <f>IFERROR(Compensation!E27/GDP!E51,NA())</f>
        <v>0.40711898007681507</v>
      </c>
      <c r="F27" s="23">
        <f>IFERROR(Compensation!F27/GDP!F51,NA())</f>
        <v>0.59661526994093417</v>
      </c>
      <c r="G27" s="23">
        <f>IFERROR(Compensation!G27/GDP!G51,NA())</f>
        <v>0.71830458122793783</v>
      </c>
      <c r="H27" s="23">
        <f>IFERROR(Compensation!H27/GDP!H51,NA())</f>
        <v>0.59617458803052414</v>
      </c>
      <c r="I27" s="23">
        <f>IFERROR(Compensation!I27/GDP!I51,NA())</f>
        <v>0.47463512673773817</v>
      </c>
      <c r="J27" s="23">
        <f>IFERROR(Compensation!J27/GDP!J51,NA())</f>
        <v>0.50045249528454783</v>
      </c>
      <c r="L27" s="2">
        <v>99.471000000000004</v>
      </c>
      <c r="M27" s="2">
        <v>98.153000000000006</v>
      </c>
      <c r="N27" s="2">
        <v>99.153999999999996</v>
      </c>
    </row>
    <row r="28" spans="1:14" x14ac:dyDescent="0.2">
      <c r="A28" s="9">
        <v>41090</v>
      </c>
      <c r="B28" s="23">
        <f>IFERROR(Compensation!B28/GDP!B52,NA())</f>
        <v>0.37709117043856943</v>
      </c>
      <c r="C28" s="23">
        <f>IFERROR(Compensation!C28/GDP!C52,NA())</f>
        <v>0.45508308769468253</v>
      </c>
      <c r="D28" s="23">
        <f>IFERROR(Compensation!D28/GDP!D52,NA())</f>
        <v>0.81197612383171269</v>
      </c>
      <c r="E28" s="23">
        <f>IFERROR(Compensation!E28/GDP!E52,NA())</f>
        <v>0.40942196168452083</v>
      </c>
      <c r="F28" s="23">
        <f>IFERROR(Compensation!F28/GDP!F52,NA())</f>
        <v>0.58155477371660258</v>
      </c>
      <c r="G28" s="23">
        <f>IFERROR(Compensation!G28/GDP!G52,NA())</f>
        <v>0.79131340969420483</v>
      </c>
      <c r="H28" s="23">
        <f>IFERROR(Compensation!H28/GDP!H52,NA())</f>
        <v>0.65306274243660978</v>
      </c>
      <c r="I28" s="23">
        <f>IFERROR(Compensation!I28/GDP!I52,NA())</f>
        <v>0.4928398643166042</v>
      </c>
      <c r="J28" s="23">
        <f>IFERROR(Compensation!J28/GDP!J52,NA())</f>
        <v>0.50974885198431164</v>
      </c>
      <c r="L28" s="2">
        <v>100.41800000000001</v>
      </c>
      <c r="M28" s="2">
        <v>98.897999999999996</v>
      </c>
      <c r="N28" s="2">
        <v>100.444</v>
      </c>
    </row>
    <row r="29" spans="1:14" x14ac:dyDescent="0.2">
      <c r="A29" s="9">
        <v>41182</v>
      </c>
      <c r="B29" s="23">
        <f>IFERROR(Compensation!B29/GDP!B53,NA())</f>
        <v>0.44421528536768295</v>
      </c>
      <c r="C29" s="23">
        <f>IFERROR(Compensation!C29/GDP!C53,NA())</f>
        <v>0.45313414203399327</v>
      </c>
      <c r="D29" s="23">
        <f>IFERROR(Compensation!D29/GDP!D53,NA())</f>
        <v>0.67897240931185732</v>
      </c>
      <c r="E29" s="23">
        <f>IFERROR(Compensation!E29/GDP!E53,NA())</f>
        <v>0.4153436866757369</v>
      </c>
      <c r="F29" s="23">
        <f>IFERROR(Compensation!F29/GDP!F53,NA())</f>
        <v>0.55347437269469646</v>
      </c>
      <c r="G29" s="23">
        <f>IFERROR(Compensation!G29/GDP!G53,NA())</f>
        <v>0.77424885867357263</v>
      </c>
      <c r="H29" s="23">
        <f>IFERROR(Compensation!H29/GDP!H53,NA())</f>
        <v>0.61672139519543645</v>
      </c>
      <c r="I29" s="23">
        <f>IFERROR(Compensation!I29/GDP!I53,NA())</f>
        <v>0.47936202144515555</v>
      </c>
      <c r="J29" s="23">
        <f>IFERROR(Compensation!J29/GDP!J53,NA())</f>
        <v>0.49726749611240167</v>
      </c>
      <c r="L29" s="2">
        <v>96.977000000000004</v>
      </c>
      <c r="M29" s="2">
        <v>98.102999999999994</v>
      </c>
      <c r="N29" s="2">
        <v>99.206999999999994</v>
      </c>
    </row>
    <row r="30" spans="1:14" x14ac:dyDescent="0.2">
      <c r="A30" s="9">
        <v>41274</v>
      </c>
      <c r="B30" s="23">
        <f>IFERROR(Compensation!B30/GDP!B54,NA())</f>
        <v>0.46426440833643395</v>
      </c>
      <c r="C30" s="23">
        <f>IFERROR(Compensation!C30/GDP!C54,NA())</f>
        <v>0.45064773824699655</v>
      </c>
      <c r="D30" s="23">
        <f>IFERROR(Compensation!D30/GDP!D54,NA())</f>
        <v>0.64644823239636506</v>
      </c>
      <c r="E30" s="23">
        <f>IFERROR(Compensation!E30/GDP!E54,NA())</f>
        <v>0.3946722112205524</v>
      </c>
      <c r="F30" s="23">
        <f>IFERROR(Compensation!F30/GDP!F54,NA())</f>
        <v>0.55371026000284551</v>
      </c>
      <c r="G30" s="23">
        <f>IFERROR(Compensation!G30/GDP!G54,NA())</f>
        <v>0.73320602250714195</v>
      </c>
      <c r="H30" s="23">
        <f>IFERROR(Compensation!H30/GDP!H54,NA())</f>
        <v>0.62974475086377313</v>
      </c>
      <c r="I30" s="23">
        <f>IFERROR(Compensation!I30/GDP!I54,NA())</f>
        <v>0.47245097526614899</v>
      </c>
      <c r="J30" s="23">
        <f>IFERROR(Compensation!J30/GDP!J54,NA())</f>
        <v>0.49428449472657704</v>
      </c>
      <c r="L30" s="2">
        <v>96.492000000000004</v>
      </c>
      <c r="M30" s="2">
        <v>98.311999999999998</v>
      </c>
      <c r="N30" s="2">
        <v>99.325000000000003</v>
      </c>
    </row>
    <row r="31" spans="1:14" x14ac:dyDescent="0.2">
      <c r="A31" s="9">
        <v>41364</v>
      </c>
      <c r="B31" s="23">
        <f>IFERROR(Compensation!B31/GDP!B55,NA())</f>
        <v>0.4327865579788181</v>
      </c>
      <c r="C31" s="23">
        <f>IFERROR(Compensation!C31/GDP!C55,NA())</f>
        <v>0.49690473569818522</v>
      </c>
      <c r="D31" s="23">
        <f>IFERROR(Compensation!D31/GDP!D55,NA())</f>
        <v>0.51446732140918006</v>
      </c>
      <c r="E31" s="23">
        <f>IFERROR(Compensation!E31/GDP!E55,NA())</f>
        <v>0.41882610701454442</v>
      </c>
      <c r="F31" s="23">
        <f>IFERROR(Compensation!F31/GDP!F55,NA())</f>
        <v>0.59347298607973453</v>
      </c>
      <c r="G31" s="23">
        <f>IFERROR(Compensation!G31/GDP!G55,NA())</f>
        <v>0.75093691117526074</v>
      </c>
      <c r="H31" s="23">
        <f>IFERROR(Compensation!H31/GDP!H55,NA())</f>
        <v>0.65463761685358313</v>
      </c>
      <c r="I31" s="23">
        <f>IFERROR(Compensation!I31/GDP!I55,NA())</f>
        <v>0.49115486450467066</v>
      </c>
      <c r="J31" s="23">
        <f>IFERROR(Compensation!J31/GDP!J55,NA())</f>
        <v>0.51731730181747537</v>
      </c>
      <c r="L31" s="2">
        <v>100.39400000000001</v>
      </c>
      <c r="M31" s="2">
        <v>98.01</v>
      </c>
      <c r="N31" s="2">
        <v>99.063000000000002</v>
      </c>
    </row>
    <row r="32" spans="1:14" x14ac:dyDescent="0.2">
      <c r="A32" s="9">
        <v>41455</v>
      </c>
      <c r="B32" s="23">
        <f>IFERROR(Compensation!B32/GDP!B56,NA())</f>
        <v>0.36831961772826577</v>
      </c>
      <c r="C32" s="23">
        <f>IFERROR(Compensation!C32/GDP!C56,NA())</f>
        <v>0.47964181565044756</v>
      </c>
      <c r="D32" s="23">
        <f>IFERROR(Compensation!D32/GDP!D56,NA())</f>
        <v>0.51558169917465013</v>
      </c>
      <c r="E32" s="23">
        <f>IFERROR(Compensation!E32/GDP!E56,NA())</f>
        <v>0.4045239245506404</v>
      </c>
      <c r="F32" s="23">
        <f>IFERROR(Compensation!F32/GDP!F56,NA())</f>
        <v>0.51535020117825492</v>
      </c>
      <c r="G32" s="23">
        <f>IFERROR(Compensation!G32/GDP!G56,NA())</f>
        <v>0.82872607061828196</v>
      </c>
      <c r="H32" s="23">
        <f>IFERROR(Compensation!H32/GDP!H56,NA())</f>
        <v>0.62855769564636743</v>
      </c>
      <c r="I32" s="23">
        <f>IFERROR(Compensation!I32/GDP!I56,NA())</f>
        <v>0.48522897252832708</v>
      </c>
      <c r="J32" s="23">
        <f>IFERROR(Compensation!J32/GDP!J56,NA())</f>
        <v>0.49018933313567453</v>
      </c>
      <c r="L32" s="2">
        <v>97.912000000000006</v>
      </c>
      <c r="M32" s="2">
        <v>97</v>
      </c>
      <c r="N32" s="2">
        <v>97.542000000000002</v>
      </c>
    </row>
    <row r="33" spans="1:14" x14ac:dyDescent="0.2">
      <c r="A33" s="9">
        <v>41547</v>
      </c>
      <c r="B33" s="23">
        <f>IFERROR(Compensation!B33/GDP!B57,NA())</f>
        <v>0.43104402431345884</v>
      </c>
      <c r="C33" s="23">
        <f>IFERROR(Compensation!C33/GDP!C57,NA())</f>
        <v>0.5007871060152318</v>
      </c>
      <c r="D33" s="23">
        <f>IFERROR(Compensation!D33/GDP!D57,NA())</f>
        <v>0.37639310388724884</v>
      </c>
      <c r="E33" s="23">
        <f>IFERROR(Compensation!E33/GDP!E57,NA())</f>
        <v>0.40593229829308508</v>
      </c>
      <c r="F33" s="23">
        <f>IFERROR(Compensation!F33/GDP!F57,NA())</f>
        <v>0.5319893045044759</v>
      </c>
      <c r="G33" s="23">
        <f>IFERROR(Compensation!G33/GDP!G57,NA())</f>
        <v>0.81237196783471521</v>
      </c>
      <c r="H33" s="23">
        <f>IFERROR(Compensation!H33/GDP!H57,NA())</f>
        <v>0.61943233907913342</v>
      </c>
      <c r="I33" s="23">
        <f>IFERROR(Compensation!I33/GDP!I57,NA())</f>
        <v>0.47999923629279534</v>
      </c>
      <c r="J33" s="23">
        <f>IFERROR(Compensation!J33/GDP!J57,NA())</f>
        <v>0.49149333585624189</v>
      </c>
      <c r="L33" s="2">
        <v>95.406999999999996</v>
      </c>
      <c r="M33" s="2">
        <v>96.188000000000002</v>
      </c>
      <c r="N33" s="2">
        <v>96.411000000000001</v>
      </c>
    </row>
    <row r="34" spans="1:14" x14ac:dyDescent="0.2">
      <c r="A34" s="9">
        <v>41639</v>
      </c>
      <c r="B34" s="23">
        <f>IFERROR(Compensation!B34/GDP!B58,NA())</f>
        <v>0.51211363505340024</v>
      </c>
      <c r="C34" s="23">
        <f>IFERROR(Compensation!C34/GDP!C58,NA())</f>
        <v>0.44411075586641618</v>
      </c>
      <c r="D34" s="23">
        <f>IFERROR(Compensation!D34/GDP!D58,NA())</f>
        <v>0.50330234637438687</v>
      </c>
      <c r="E34" s="23">
        <f>IFERROR(Compensation!E34/GDP!E58,NA())</f>
        <v>0.39619006689097019</v>
      </c>
      <c r="F34" s="23">
        <f>IFERROR(Compensation!F34/GDP!F58,NA())</f>
        <v>0.51011824095685498</v>
      </c>
      <c r="G34" s="23">
        <f>IFERROR(Compensation!G34/GDP!G58,NA())</f>
        <v>0.75086565263136651</v>
      </c>
      <c r="H34" s="23">
        <f>IFERROR(Compensation!H34/GDP!H58,NA())</f>
        <v>0.58761909651215183</v>
      </c>
      <c r="I34" s="23">
        <f>IFERROR(Compensation!I34/GDP!I58,NA())</f>
        <v>0.46472319489296715</v>
      </c>
      <c r="J34" s="23">
        <f>IFERROR(Compensation!J34/GDP!J58,NA())</f>
        <v>0.47995851287581609</v>
      </c>
      <c r="L34" s="2">
        <v>93.537000000000006</v>
      </c>
      <c r="M34" s="2">
        <v>95.551000000000002</v>
      </c>
      <c r="N34" s="2">
        <v>95.789000000000001</v>
      </c>
    </row>
    <row r="35" spans="1:14" x14ac:dyDescent="0.2">
      <c r="A35" s="9">
        <v>41729</v>
      </c>
      <c r="B35" s="23">
        <f>IFERROR(Compensation!B35/GDP!B59,NA())</f>
        <v>0.47878622202801419</v>
      </c>
      <c r="C35" s="23">
        <f>IFERROR(Compensation!C35/GDP!C59,NA())</f>
        <v>0.4866681774930266</v>
      </c>
      <c r="D35" s="23">
        <f>IFERROR(Compensation!D35/GDP!D59,NA())</f>
        <v>0.38846489514820715</v>
      </c>
      <c r="E35" s="23">
        <f>IFERROR(Compensation!E35/GDP!E59,NA())</f>
        <v>0.41539967358086671</v>
      </c>
      <c r="F35" s="23">
        <f>IFERROR(Compensation!F35/GDP!F59,NA())</f>
        <v>0.56590173222212226</v>
      </c>
      <c r="G35" s="23">
        <f>IFERROR(Compensation!G35/GDP!G59,NA())</f>
        <v>0.76541859785459732</v>
      </c>
      <c r="H35" s="23">
        <f>IFERROR(Compensation!H35/GDP!H59,NA())</f>
        <v>0.64030087032235783</v>
      </c>
      <c r="I35" s="23">
        <f>IFERROR(Compensation!I35/GDP!I59,NA())</f>
        <v>0.48537378558592775</v>
      </c>
      <c r="J35" s="23">
        <f>IFERROR(Compensation!J35/GDP!J59,NA())</f>
        <v>0.50583941365289753</v>
      </c>
      <c r="L35" s="2">
        <v>97.421000000000006</v>
      </c>
      <c r="M35" s="2">
        <v>96.049000000000007</v>
      </c>
      <c r="N35" s="2">
        <v>96.661000000000001</v>
      </c>
    </row>
    <row r="36" spans="1:14" x14ac:dyDescent="0.2">
      <c r="A36" s="9">
        <v>41820</v>
      </c>
      <c r="B36" s="23">
        <f>IFERROR(Compensation!B36/GDP!B60,NA())</f>
        <v>0.41601768613815371</v>
      </c>
      <c r="C36" s="23">
        <f>IFERROR(Compensation!C36/GDP!C60,NA())</f>
        <v>0.49908949784644052</v>
      </c>
      <c r="D36" s="23">
        <f>IFERROR(Compensation!D36/GDP!D60,NA())</f>
        <v>0.57829768864707853</v>
      </c>
      <c r="E36" s="23">
        <f>IFERROR(Compensation!E36/GDP!E60,NA())</f>
        <v>0.40441500729841728</v>
      </c>
      <c r="F36" s="23">
        <f>IFERROR(Compensation!F36/GDP!F60,NA())</f>
        <v>0.50834554984047309</v>
      </c>
      <c r="G36" s="23">
        <f>IFERROR(Compensation!G36/GDP!G60,NA())</f>
        <v>0.84515479589868892</v>
      </c>
      <c r="H36" s="23">
        <f>IFERROR(Compensation!H36/GDP!H60,NA())</f>
        <v>0.64853526359359825</v>
      </c>
      <c r="I36" s="23">
        <f>IFERROR(Compensation!I36/GDP!I60,NA())</f>
        <v>0.48903310752474488</v>
      </c>
      <c r="J36" s="23">
        <f>IFERROR(Compensation!J36/GDP!J60,NA())</f>
        <v>0.49532689732363699</v>
      </c>
      <c r="L36" s="2">
        <v>97.512</v>
      </c>
      <c r="M36" s="2">
        <v>96.042000000000002</v>
      </c>
      <c r="N36" s="2">
        <v>96.891999999999996</v>
      </c>
    </row>
    <row r="37" spans="1:14" x14ac:dyDescent="0.2">
      <c r="A37" s="9">
        <v>41912</v>
      </c>
      <c r="B37" s="23">
        <f>IFERROR(Compensation!B37/GDP!B61,NA())</f>
        <v>0.48390064548878109</v>
      </c>
      <c r="C37" s="23">
        <f>IFERROR(Compensation!C37/GDP!C61,NA())</f>
        <v>0.48220660367565804</v>
      </c>
      <c r="D37" s="23">
        <f>IFERROR(Compensation!D37/GDP!D61,NA())</f>
        <v>0.42309861843535551</v>
      </c>
      <c r="E37" s="23">
        <f>IFERROR(Compensation!E37/GDP!E61,NA())</f>
        <v>0.41084923318343547</v>
      </c>
      <c r="F37" s="23">
        <f>IFERROR(Compensation!F37/GDP!F61,NA())</f>
        <v>0.54441500715539259</v>
      </c>
      <c r="G37" s="23">
        <f>IFERROR(Compensation!G37/GDP!G61,NA())</f>
        <v>0.8049855736788234</v>
      </c>
      <c r="H37" s="23">
        <f>IFERROR(Compensation!H37/GDP!H61,NA())</f>
        <v>0.61134046943328446</v>
      </c>
      <c r="I37" s="23">
        <f>IFERROR(Compensation!I37/GDP!I61,NA())</f>
        <v>0.48517628959631698</v>
      </c>
      <c r="J37" s="23">
        <f>IFERROR(Compensation!J37/GDP!J61,NA())</f>
        <v>0.49821599102340886</v>
      </c>
      <c r="L37" s="2">
        <v>97.126999999999995</v>
      </c>
      <c r="M37" s="2">
        <v>96.856999999999999</v>
      </c>
      <c r="N37" s="2">
        <v>98.042000000000002</v>
      </c>
    </row>
    <row r="38" spans="1:14" x14ac:dyDescent="0.2">
      <c r="A38" s="9">
        <v>42004</v>
      </c>
      <c r="B38" s="23">
        <f>IFERROR(Compensation!B38/GDP!B62,NA())</f>
        <v>0.44295669328588327</v>
      </c>
      <c r="C38" s="23">
        <f>IFERROR(Compensation!C38/GDP!C62,NA())</f>
        <v>0.4554912551000086</v>
      </c>
      <c r="D38" s="23">
        <f>IFERROR(Compensation!D38/GDP!D62,NA())</f>
        <v>0.58186816602505798</v>
      </c>
      <c r="E38" s="23">
        <f>IFERROR(Compensation!E38/GDP!E62,NA())</f>
        <v>0.40601842080149458</v>
      </c>
      <c r="F38" s="23">
        <f>IFERROR(Compensation!F38/GDP!F62,NA())</f>
        <v>0.48497587149140675</v>
      </c>
      <c r="G38" s="23">
        <f>IFERROR(Compensation!G38/GDP!G62,NA())</f>
        <v>0.75907501701142399</v>
      </c>
      <c r="H38" s="23">
        <f>IFERROR(Compensation!H38/GDP!H62,NA())</f>
        <v>0.58327643378084082</v>
      </c>
      <c r="I38" s="23">
        <f>IFERROR(Compensation!I38/GDP!I62,NA())</f>
        <v>0.46135171028300953</v>
      </c>
      <c r="J38" s="23">
        <f>IFERROR(Compensation!J38/GDP!J62,NA())</f>
        <v>0.47521332171646508</v>
      </c>
      <c r="L38" s="2">
        <v>92.105000000000004</v>
      </c>
      <c r="M38" s="2">
        <v>94.991</v>
      </c>
      <c r="N38" s="2">
        <v>95.632000000000005</v>
      </c>
    </row>
    <row r="39" spans="1:14" x14ac:dyDescent="0.2">
      <c r="A39" s="9">
        <v>42094</v>
      </c>
      <c r="B39" s="23">
        <f>IFERROR(Compensation!B39/GDP!B63,NA())</f>
        <v>0.444589039950406</v>
      </c>
      <c r="C39" s="23">
        <f>IFERROR(Compensation!C39/GDP!C63,NA())</f>
        <v>0.47556261822544749</v>
      </c>
      <c r="D39" s="23">
        <f>IFERROR(Compensation!D39/GDP!D63,NA())</f>
        <v>0.58256204462957706</v>
      </c>
      <c r="E39" s="23">
        <f>IFERROR(Compensation!E39/GDP!E63,NA())</f>
        <v>0.43280985731943938</v>
      </c>
      <c r="F39" s="23">
        <f>IFERROR(Compensation!F39/GDP!F63,NA())</f>
        <v>0.55918580132348317</v>
      </c>
      <c r="G39" s="23">
        <f>IFERROR(Compensation!G39/GDP!G63,NA())</f>
        <v>0.76768594025301962</v>
      </c>
      <c r="H39" s="23">
        <f>IFERROR(Compensation!H39/GDP!H63,NA())</f>
        <v>0.63443679158903321</v>
      </c>
      <c r="I39" s="23">
        <f>IFERROR(Compensation!I39/GDP!I63,NA())</f>
        <v>0.48780859003224386</v>
      </c>
      <c r="J39" s="23">
        <f>IFERROR(Compensation!J39/GDP!J63,NA())</f>
        <v>0.50842544276362422</v>
      </c>
      <c r="L39" s="2">
        <v>96.072000000000003</v>
      </c>
      <c r="M39" s="2">
        <v>94.653000000000006</v>
      </c>
      <c r="N39" s="2">
        <v>95.167000000000002</v>
      </c>
    </row>
    <row r="40" spans="1:14" x14ac:dyDescent="0.2">
      <c r="A40" s="9">
        <v>42185</v>
      </c>
      <c r="B40" s="23">
        <f>IFERROR(Compensation!B40/GDP!B64,NA())</f>
        <v>0.4483613898469942</v>
      </c>
      <c r="C40" s="23">
        <f>IFERROR(Compensation!C40/GDP!C64,NA())</f>
        <v>0.49753821332248144</v>
      </c>
      <c r="D40" s="23">
        <f>IFERROR(Compensation!D40/GDP!D64,NA())</f>
        <v>0.65581343424350091</v>
      </c>
      <c r="E40" s="23">
        <f>IFERROR(Compensation!E40/GDP!E64,NA())</f>
        <v>0.42591533742923987</v>
      </c>
      <c r="F40" s="23">
        <f>IFERROR(Compensation!F40/GDP!F64,NA())</f>
        <v>0.52127138964204078</v>
      </c>
      <c r="G40" s="23">
        <f>IFERROR(Compensation!G40/GDP!G64,NA())</f>
        <v>0.86025108313662568</v>
      </c>
      <c r="H40" s="23">
        <f>IFERROR(Compensation!H40/GDP!H64,NA())</f>
        <v>0.63325471638216602</v>
      </c>
      <c r="I40" s="23">
        <f>IFERROR(Compensation!I40/GDP!I64,NA())</f>
        <v>0.50133966353411463</v>
      </c>
      <c r="J40" s="23">
        <f>IFERROR(Compensation!J40/GDP!J64,NA())</f>
        <v>0.50796409304028867</v>
      </c>
      <c r="L40" s="2">
        <v>96.397999999999996</v>
      </c>
      <c r="M40" s="2">
        <v>94.844999999999999</v>
      </c>
      <c r="N40" s="2">
        <v>95.164000000000001</v>
      </c>
    </row>
    <row r="41" spans="1:14" x14ac:dyDescent="0.2">
      <c r="A41" s="9">
        <v>42277</v>
      </c>
      <c r="B41" s="23">
        <f>IFERROR(Compensation!B41/GDP!B65,NA())</f>
        <v>0.50001505865345519</v>
      </c>
      <c r="C41" s="23">
        <f>IFERROR(Compensation!C41/GDP!C65,NA())</f>
        <v>0.51591692110746346</v>
      </c>
      <c r="D41" s="23">
        <f>IFERROR(Compensation!D41/GDP!D65,NA())</f>
        <v>0.4113542487731755</v>
      </c>
      <c r="E41" s="23">
        <f>IFERROR(Compensation!E41/GDP!E65,NA())</f>
        <v>0.42930651167203948</v>
      </c>
      <c r="F41" s="23">
        <f>IFERROR(Compensation!F41/GDP!F65,NA())</f>
        <v>0.52483781146007968</v>
      </c>
      <c r="G41" s="23">
        <f>IFERROR(Compensation!G41/GDP!G65,NA())</f>
        <v>0.83807418892745689</v>
      </c>
      <c r="H41" s="23">
        <f>IFERROR(Compensation!H41/GDP!H65,NA())</f>
        <v>0.61894393807085113</v>
      </c>
      <c r="I41" s="23">
        <f>IFERROR(Compensation!I41/GDP!I65,NA())</f>
        <v>0.49455160465382741</v>
      </c>
      <c r="J41" s="23">
        <f>IFERROR(Compensation!J41/GDP!J65,NA())</f>
        <v>0.507453677791183</v>
      </c>
      <c r="L41" s="2">
        <v>96.251000000000005</v>
      </c>
      <c r="M41" s="2">
        <v>96.403000000000006</v>
      </c>
      <c r="N41" s="2">
        <v>97.453000000000003</v>
      </c>
    </row>
    <row r="42" spans="1:14" x14ac:dyDescent="0.2">
      <c r="A42" s="9">
        <v>42369</v>
      </c>
      <c r="B42" s="23">
        <f>IFERROR(Compensation!B42/GDP!B66,NA())</f>
        <v>0.51835652069750338</v>
      </c>
      <c r="C42" s="23">
        <f>IFERROR(Compensation!C42/GDP!C66,NA())</f>
        <v>0.44918426161588154</v>
      </c>
      <c r="D42" s="23">
        <f>IFERROR(Compensation!D42/GDP!D66,NA())</f>
        <v>0.35218311883934278</v>
      </c>
      <c r="E42" s="23">
        <f>IFERROR(Compensation!E42/GDP!E66,NA())</f>
        <v>0.42189573495971816</v>
      </c>
      <c r="F42" s="23">
        <f>IFERROR(Compensation!F42/GDP!F66,NA())</f>
        <v>0.5272931580763297</v>
      </c>
      <c r="G42" s="23">
        <f>IFERROR(Compensation!G42/GDP!G66,NA())</f>
        <v>0.77207767160402052</v>
      </c>
      <c r="H42" s="23">
        <f>IFERROR(Compensation!H42/GDP!H66,NA())</f>
        <v>0.61448619352940637</v>
      </c>
      <c r="I42" s="23">
        <f>IFERROR(Compensation!I42/GDP!I66,NA())</f>
        <v>0.47706032056284353</v>
      </c>
      <c r="J42" s="23">
        <f>IFERROR(Compensation!J42/GDP!J66,NA())</f>
        <v>0.49208112246123309</v>
      </c>
      <c r="L42" s="2">
        <v>93.59</v>
      </c>
      <c r="M42" s="2">
        <v>96.525000000000006</v>
      </c>
      <c r="N42" s="2">
        <v>97.234999999999999</v>
      </c>
    </row>
    <row r="43" spans="1:14" x14ac:dyDescent="0.2">
      <c r="A43" s="9">
        <v>42460</v>
      </c>
      <c r="B43" s="23">
        <f>IFERROR(Compensation!B43/GDP!B67,NA())</f>
        <v>0.49138167096714164</v>
      </c>
      <c r="C43" s="23">
        <f>IFERROR(Compensation!C43/GDP!C67,NA())</f>
        <v>0.49498638256632127</v>
      </c>
      <c r="D43" s="23">
        <f>IFERROR(Compensation!D43/GDP!D67,NA())</f>
        <v>0.52403287827081491</v>
      </c>
      <c r="E43" s="23">
        <f>IFERROR(Compensation!E43/GDP!E67,NA())</f>
        <v>0.44858121179156807</v>
      </c>
      <c r="F43" s="23">
        <f>IFERROR(Compensation!F43/GDP!F67,NA())</f>
        <v>0.57195528948717156</v>
      </c>
      <c r="G43" s="23">
        <f>IFERROR(Compensation!G43/GDP!G67,NA())</f>
        <v>0.78283187739967763</v>
      </c>
      <c r="H43" s="23">
        <f>IFERROR(Compensation!H43/GDP!H67,NA())</f>
        <v>0.67136972254063154</v>
      </c>
      <c r="I43" s="23">
        <f>IFERROR(Compensation!I43/GDP!I67,NA())</f>
        <v>0.50391076227599341</v>
      </c>
      <c r="J43" s="23">
        <f>IFERROR(Compensation!J43/GDP!J67,NA())</f>
        <v>0.52679541563789556</v>
      </c>
      <c r="L43" s="2">
        <v>97.48</v>
      </c>
      <c r="M43" s="2">
        <v>95.947999999999993</v>
      </c>
      <c r="N43" s="2">
        <v>96.769000000000005</v>
      </c>
    </row>
    <row r="44" spans="1:14" x14ac:dyDescent="0.2">
      <c r="A44" s="9">
        <v>42551</v>
      </c>
      <c r="B44" s="23">
        <f>IFERROR(Compensation!B44/GDP!B68,NA())</f>
        <v>0.46107510268631685</v>
      </c>
      <c r="C44" s="23">
        <f>IFERROR(Compensation!C44/GDP!C68,NA())</f>
        <v>0.50163933106763969</v>
      </c>
      <c r="D44" s="23">
        <f>IFERROR(Compensation!D44/GDP!D68,NA())</f>
        <v>0.66164178484953295</v>
      </c>
      <c r="E44" s="23">
        <f>IFERROR(Compensation!E44/GDP!E68,NA())</f>
        <v>0.4380044433684947</v>
      </c>
      <c r="F44" s="23">
        <f>IFERROR(Compensation!F44/GDP!F68,NA())</f>
        <v>0.56515706322566195</v>
      </c>
      <c r="G44" s="23">
        <f>IFERROR(Compensation!G44/GDP!G68,NA())</f>
        <v>0.86273648725379382</v>
      </c>
      <c r="H44" s="23">
        <f>IFERROR(Compensation!H44/GDP!H68,NA())</f>
        <v>0.65496416357441867</v>
      </c>
      <c r="I44" s="23">
        <f>IFERROR(Compensation!I44/GDP!I68,NA())</f>
        <v>0.51538346394441459</v>
      </c>
      <c r="J44" s="23">
        <f>IFERROR(Compensation!J44/GDP!J68,NA())</f>
        <v>0.52659761240087788</v>
      </c>
      <c r="L44" s="2">
        <v>98.393000000000001</v>
      </c>
      <c r="M44" s="2">
        <v>96.712999999999994</v>
      </c>
      <c r="N44" s="2">
        <v>97.531000000000006</v>
      </c>
    </row>
    <row r="45" spans="1:14" x14ac:dyDescent="0.2">
      <c r="A45" s="9">
        <v>42643</v>
      </c>
      <c r="B45" s="23">
        <f>IFERROR(Compensation!B45/GDP!B69,NA())</f>
        <v>0.52832842097955901</v>
      </c>
      <c r="C45" s="23">
        <f>IFERROR(Compensation!C45/GDP!C69,NA())</f>
        <v>0.49353744912977687</v>
      </c>
      <c r="D45" s="23">
        <f>IFERROR(Compensation!D45/GDP!D69,NA())</f>
        <v>0.45629246869920559</v>
      </c>
      <c r="E45" s="23">
        <f>IFERROR(Compensation!E45/GDP!E69,NA())</f>
        <v>0.43585296328075368</v>
      </c>
      <c r="F45" s="23">
        <f>IFERROR(Compensation!F45/GDP!F69,NA())</f>
        <v>0.57634245877169854</v>
      </c>
      <c r="G45" s="23">
        <f>IFERROR(Compensation!G45/GDP!G69,NA())</f>
        <v>0.84135670123246475</v>
      </c>
      <c r="H45" s="23">
        <f>IFERROR(Compensation!H45/GDP!H69,NA())</f>
        <v>0.63882880459773084</v>
      </c>
      <c r="I45" s="23">
        <f>IFERROR(Compensation!I45/GDP!I69,NA())</f>
        <v>0.50359810894830936</v>
      </c>
      <c r="J45" s="23">
        <f>IFERROR(Compensation!J45/GDP!J69,NA())</f>
        <v>0.51715480289233229</v>
      </c>
      <c r="L45" s="2">
        <v>96.272999999999996</v>
      </c>
      <c r="M45" s="2">
        <v>96.421999999999997</v>
      </c>
      <c r="N45" s="2">
        <v>97.620999999999995</v>
      </c>
    </row>
    <row r="46" spans="1:14" x14ac:dyDescent="0.2">
      <c r="A46" s="9">
        <v>42735</v>
      </c>
      <c r="B46" s="23">
        <f>IFERROR(Compensation!B46/GDP!B70,NA())</f>
        <v>0.47499003648098892</v>
      </c>
      <c r="C46" s="23">
        <f>IFERROR(Compensation!C46/GDP!C70,NA())</f>
        <v>0.49715741708383154</v>
      </c>
      <c r="D46" s="23">
        <f>IFERROR(Compensation!D46/GDP!D70,NA())</f>
        <v>0.35331912193701015</v>
      </c>
      <c r="E46" s="23">
        <f>IFERROR(Compensation!E46/GDP!E70,NA())</f>
        <v>0.42889369266404204</v>
      </c>
      <c r="F46" s="23">
        <f>IFERROR(Compensation!F46/GDP!F70,NA())</f>
        <v>0.51125623115907937</v>
      </c>
      <c r="G46" s="23">
        <f>IFERROR(Compensation!G46/GDP!G70,NA())</f>
        <v>0.79110521883063323</v>
      </c>
      <c r="H46" s="23">
        <f>IFERROR(Compensation!H46/GDP!H70,NA())</f>
        <v>0.60309632376676015</v>
      </c>
      <c r="I46" s="23">
        <f>IFERROR(Compensation!I46/GDP!I70,NA())</f>
        <v>0.47820635841523995</v>
      </c>
      <c r="J46" s="23">
        <f>IFERROR(Compensation!J46/GDP!J70,NA())</f>
        <v>0.49246118092429997</v>
      </c>
      <c r="L46" s="2">
        <v>92.843000000000004</v>
      </c>
      <c r="M46" s="2">
        <v>96.37</v>
      </c>
      <c r="N46" s="2">
        <v>97.587000000000003</v>
      </c>
    </row>
    <row r="47" spans="1:14" x14ac:dyDescent="0.2">
      <c r="A47" s="9">
        <v>42825</v>
      </c>
      <c r="B47" s="23">
        <f>IFERROR(Compensation!B47/GDP!B71,NA())</f>
        <v>0.52822428128076149</v>
      </c>
      <c r="C47" s="23">
        <f>IFERROR(Compensation!C47/GDP!C71,NA())</f>
        <v>0.51149290751038556</v>
      </c>
      <c r="D47" s="23">
        <f>IFERROR(Compensation!D47/GDP!D71,NA())</f>
        <v>0.42608918974643273</v>
      </c>
      <c r="E47" s="23">
        <f>IFERROR(Compensation!E47/GDP!E71,NA())</f>
        <v>0.44864198052914883</v>
      </c>
      <c r="F47" s="23">
        <f>IFERROR(Compensation!F47/GDP!F71,NA())</f>
        <v>0.61031524403628068</v>
      </c>
      <c r="G47" s="23">
        <f>IFERROR(Compensation!G47/GDP!G71,NA())</f>
        <v>0.79886499109686793</v>
      </c>
      <c r="H47" s="23">
        <f>IFERROR(Compensation!H47/GDP!H71,NA())</f>
        <v>0.67749697854734792</v>
      </c>
      <c r="I47" s="23">
        <f>IFERROR(Compensation!I47/GDP!I71,NA())</f>
        <v>0.51488374800892289</v>
      </c>
      <c r="J47" s="23">
        <f>IFERROR(Compensation!J47/GDP!J71,NA())</f>
        <v>0.53923913315473715</v>
      </c>
      <c r="L47" s="2">
        <v>98.774000000000001</v>
      </c>
      <c r="M47" s="2">
        <v>97.108999999999995</v>
      </c>
      <c r="N47" s="2">
        <v>98.378</v>
      </c>
    </row>
    <row r="48" spans="1:14" x14ac:dyDescent="0.2">
      <c r="A48" s="9">
        <v>42916</v>
      </c>
      <c r="B48" s="23">
        <f>IFERROR(Compensation!B48/GDP!B72,NA())</f>
        <v>0.48102376780975115</v>
      </c>
      <c r="C48" s="23">
        <f>IFERROR(Compensation!C48/GDP!C72,NA())</f>
        <v>0.51734690466007338</v>
      </c>
      <c r="D48" s="23">
        <f>IFERROR(Compensation!D48/GDP!D72,NA())</f>
        <v>0.69391747418224836</v>
      </c>
      <c r="E48" s="23">
        <f>IFERROR(Compensation!E48/GDP!E72,NA())</f>
        <v>0.43682344477137436</v>
      </c>
      <c r="F48" s="23">
        <f>IFERROR(Compensation!F48/GDP!F72,NA())</f>
        <v>0.56935065015005071</v>
      </c>
      <c r="G48" s="23">
        <f>IFERROR(Compensation!G48/GDP!G72,NA())</f>
        <v>0.90082925555304716</v>
      </c>
      <c r="H48" s="23">
        <f>IFERROR(Compensation!H48/GDP!H72,NA())</f>
        <v>0.63951191800529583</v>
      </c>
      <c r="I48" s="23">
        <f>IFERROR(Compensation!I48/GDP!I72,NA())</f>
        <v>0.52301081827396922</v>
      </c>
      <c r="J48" s="23">
        <f>IFERROR(Compensation!J48/GDP!J72,NA())</f>
        <v>0.53006177082755446</v>
      </c>
      <c r="L48" s="2">
        <v>98.492000000000004</v>
      </c>
      <c r="M48" s="2">
        <v>96.962000000000003</v>
      </c>
      <c r="N48" s="2">
        <v>97.989000000000004</v>
      </c>
    </row>
    <row r="49" spans="1:14" x14ac:dyDescent="0.2">
      <c r="A49" s="9">
        <v>43008</v>
      </c>
      <c r="B49" s="23">
        <f>IFERROR(Compensation!B49/GDP!B73,NA())</f>
        <v>0.54213252362490238</v>
      </c>
      <c r="C49" s="23">
        <f>IFERROR(Compensation!C49/GDP!C73,NA())</f>
        <v>0.52152073339427851</v>
      </c>
      <c r="D49" s="23">
        <f>IFERROR(Compensation!D49/GDP!D73,NA())</f>
        <v>0.44040229869227215</v>
      </c>
      <c r="E49" s="23">
        <f>IFERROR(Compensation!E49/GDP!E73,NA())</f>
        <v>0.43721118298460115</v>
      </c>
      <c r="F49" s="23">
        <f>IFERROR(Compensation!F49/GDP!F73,NA())</f>
        <v>0.57814457466892044</v>
      </c>
      <c r="G49" s="23">
        <f>IFERROR(Compensation!G49/GDP!G73,NA())</f>
        <v>0.86684638521267587</v>
      </c>
      <c r="H49" s="23">
        <f>IFERROR(Compensation!H49/GDP!H73,NA())</f>
        <v>0.63314786871882855</v>
      </c>
      <c r="I49" s="23">
        <f>IFERROR(Compensation!I49/GDP!I73,NA())</f>
        <v>0.51304139537253168</v>
      </c>
      <c r="J49" s="23">
        <f>IFERROR(Compensation!J49/GDP!J73,NA())</f>
        <v>0.52589012722609274</v>
      </c>
      <c r="L49" s="2">
        <v>97.453999999999994</v>
      </c>
      <c r="M49" s="2">
        <v>97.367000000000004</v>
      </c>
      <c r="N49" s="2">
        <v>98.521000000000001</v>
      </c>
    </row>
    <row r="50" spans="1:14" x14ac:dyDescent="0.2">
      <c r="A50" s="9">
        <v>43100</v>
      </c>
      <c r="B50" s="23">
        <f>IFERROR(Compensation!B50/GDP!B74,NA())</f>
        <v>0.48915285792560248</v>
      </c>
      <c r="C50" s="23">
        <f>IFERROR(Compensation!C50/GDP!C74,NA())</f>
        <v>0.48934674651667132</v>
      </c>
      <c r="D50" s="23">
        <f>IFERROR(Compensation!D50/GDP!D74,NA())</f>
        <v>0.54845265841900326</v>
      </c>
      <c r="E50" s="23">
        <f>IFERROR(Compensation!E50/GDP!E74,NA())</f>
        <v>0.4461174396542969</v>
      </c>
      <c r="F50" s="23">
        <f>IFERROR(Compensation!F50/GDP!F74,NA())</f>
        <v>0.52118320038629473</v>
      </c>
      <c r="G50" s="23">
        <f>IFERROR(Compensation!G50/GDP!G74,NA())</f>
        <v>0.81680603425836218</v>
      </c>
      <c r="H50" s="23">
        <f>IFERROR(Compensation!H50/GDP!H74,NA())</f>
        <v>0.60919866072293039</v>
      </c>
      <c r="I50" s="23">
        <f>IFERROR(Compensation!I50/GDP!I74,NA())</f>
        <v>0.49159527490941424</v>
      </c>
      <c r="J50" s="23">
        <f>IFERROR(Compensation!J50/GDP!J74,NA())</f>
        <v>0.50394640685352365</v>
      </c>
      <c r="L50" s="2">
        <v>94.888999999999996</v>
      </c>
      <c r="M50" s="2">
        <v>97.992999999999995</v>
      </c>
      <c r="N50" s="2">
        <v>99.373999999999995</v>
      </c>
    </row>
    <row r="51" spans="1:14" x14ac:dyDescent="0.2">
      <c r="A51" s="9">
        <v>43190</v>
      </c>
      <c r="B51" s="23">
        <f>IFERROR(Compensation!B51/GDP!B75,NA())</f>
        <v>0.47496841381889365</v>
      </c>
      <c r="C51" s="23">
        <f>IFERROR(Compensation!C51/GDP!C75,NA())</f>
        <v>0.50253963739295027</v>
      </c>
      <c r="D51" s="23">
        <f>IFERROR(Compensation!D51/GDP!D75,NA())</f>
        <v>0.44783072080404246</v>
      </c>
      <c r="E51" s="23">
        <f>IFERROR(Compensation!E51/GDP!E75,NA())</f>
        <v>0.48126308124215977</v>
      </c>
      <c r="F51" s="23">
        <f>IFERROR(Compensation!F51/GDP!F75,NA())</f>
        <v>0.62440984348221806</v>
      </c>
      <c r="G51" s="23">
        <f>IFERROR(Compensation!G51/GDP!G75,NA())</f>
        <v>0.81250673819272456</v>
      </c>
      <c r="H51" s="23">
        <f>IFERROR(Compensation!H51/GDP!H75,NA())</f>
        <v>0.66615412116703043</v>
      </c>
      <c r="I51" s="23">
        <f>IFERROR(Compensation!I51/GDP!I75,NA())</f>
        <v>0.52391394056432761</v>
      </c>
      <c r="J51" s="23">
        <f>IFERROR(Compensation!J51/GDP!J75,NA())</f>
        <v>0.54916900866659413</v>
      </c>
      <c r="L51" s="2">
        <v>100.316</v>
      </c>
      <c r="M51" s="2">
        <v>98.465000000000003</v>
      </c>
      <c r="N51" s="2">
        <v>100.203</v>
      </c>
    </row>
    <row r="52" spans="1:14" x14ac:dyDescent="0.2">
      <c r="A52" s="9">
        <v>43281</v>
      </c>
      <c r="B52" s="23">
        <f>IFERROR(Compensation!B52/GDP!B76,NA())</f>
        <v>0.48776543252905902</v>
      </c>
      <c r="C52" s="23">
        <f>IFERROR(Compensation!C52/GDP!C76,NA())</f>
        <v>0.50389466048503806</v>
      </c>
      <c r="D52" s="23">
        <f>IFERROR(Compensation!D52/GDP!D76,NA())</f>
        <v>0.58016383028712426</v>
      </c>
      <c r="E52" s="23">
        <f>IFERROR(Compensation!E52/GDP!E76,NA())</f>
        <v>0.46172297217560898</v>
      </c>
      <c r="F52" s="23">
        <f>IFERROR(Compensation!F52/GDP!F76,NA())</f>
        <v>0.5778887030639005</v>
      </c>
      <c r="G52" s="23">
        <f>IFERROR(Compensation!G52/GDP!G76,NA())</f>
        <v>0.91008367420230785</v>
      </c>
      <c r="H52" s="23">
        <f>IFERROR(Compensation!H52/GDP!H76,NA())</f>
        <v>0.67293296114403545</v>
      </c>
      <c r="I52" s="23">
        <f>IFERROR(Compensation!I52/GDP!I76,NA())</f>
        <v>0.53234362561257753</v>
      </c>
      <c r="J52" s="23">
        <f>IFERROR(Compensation!J52/GDP!J76,NA())</f>
        <v>0.54057946570770576</v>
      </c>
      <c r="L52" s="2">
        <v>100.242</v>
      </c>
      <c r="M52" s="2">
        <v>98.495999999999995</v>
      </c>
      <c r="N52" s="2">
        <v>100.46899999999999</v>
      </c>
    </row>
    <row r="53" spans="1:14" x14ac:dyDescent="0.2">
      <c r="A53" s="9">
        <v>43373</v>
      </c>
      <c r="B53" s="23">
        <f>IFERROR(Compensation!B53/GDP!B77,NA())</f>
        <v>0.57507482377601227</v>
      </c>
      <c r="C53" s="23" t="e">
        <f>IFERROR(Compensation!C53/GDP!C77,NA())</f>
        <v>#N/A</v>
      </c>
      <c r="D53" s="23">
        <f>IFERROR(Compensation!D53/GDP!D77,NA())</f>
        <v>0.397517726324218</v>
      </c>
      <c r="E53" s="23">
        <f>IFERROR(Compensation!E53/GDP!E77,NA())</f>
        <v>0.44939900595387688</v>
      </c>
      <c r="F53" s="23">
        <f>IFERROR(Compensation!F53/GDP!F77,NA())</f>
        <v>0.60303589838226301</v>
      </c>
      <c r="G53" s="23">
        <f>IFERROR(Compensation!G53/GDP!G77,NA())</f>
        <v>0.90549158185277012</v>
      </c>
      <c r="H53" s="23">
        <f>IFERROR(Compensation!H53/GDP!H77,NA())</f>
        <v>0.6280751921860066</v>
      </c>
      <c r="I53" s="23">
        <f>IFERROR(Compensation!I53/GDP!I77,NA())</f>
        <v>0.52319455491910427</v>
      </c>
      <c r="J53" s="23">
        <f>IFERROR(Compensation!J53/GDP!J77,NA())</f>
        <v>0.53363889836544942</v>
      </c>
      <c r="L53" s="2">
        <v>97.123000000000005</v>
      </c>
      <c r="M53" s="2">
        <v>98.043999999999997</v>
      </c>
      <c r="N53" s="2">
        <v>99.757000000000005</v>
      </c>
    </row>
    <row r="54" spans="1:14" x14ac:dyDescent="0.2">
      <c r="A54" s="9">
        <v>43465</v>
      </c>
      <c r="B54" s="23">
        <f>IFERROR(Compensation!B54/GDP!B78,NA())</f>
        <v>0.54624873946647101</v>
      </c>
      <c r="C54" s="23" t="e">
        <f>IFERROR(Compensation!C54/GDP!C78,NA())</f>
        <v>#N/A</v>
      </c>
      <c r="D54" s="23">
        <f>IFERROR(Compensation!D54/GDP!D78,NA())</f>
        <v>0.464564448500635</v>
      </c>
      <c r="E54" s="23">
        <f>IFERROR(Compensation!E54/GDP!E78,NA())</f>
        <v>0.42788866236771139</v>
      </c>
      <c r="F54" s="23">
        <f>IFERROR(Compensation!F54/GDP!F78,NA())</f>
        <v>0.56652152791368837</v>
      </c>
      <c r="G54" s="23">
        <f>IFERROR(Compensation!G54/GDP!G78,NA())</f>
        <v>0.82420928759581646</v>
      </c>
      <c r="H54" s="23">
        <f>IFERROR(Compensation!H54/GDP!H78,NA())</f>
        <v>0.62589152065850129</v>
      </c>
      <c r="I54" s="23">
        <f>IFERROR(Compensation!I54/GDP!I78,NA())</f>
        <v>0.50783606568278739</v>
      </c>
      <c r="J54" s="23">
        <f>IFERROR(Compensation!J54/GDP!J78,NA())</f>
        <v>0.52444686998393064</v>
      </c>
      <c r="L54" s="2">
        <v>95.771000000000001</v>
      </c>
      <c r="M54" s="2">
        <v>98.445999999999998</v>
      </c>
      <c r="N54" s="2">
        <v>100.033</v>
      </c>
    </row>
    <row r="55" spans="1:14" x14ac:dyDescent="0.2">
      <c r="A55" s="9">
        <v>43555</v>
      </c>
      <c r="B55" s="23" t="e">
        <f>IFERROR(Compensation!B55/GDP!B79,NA())</f>
        <v>#N/A</v>
      </c>
      <c r="C55" s="23" t="e">
        <f>IFERROR(Compensation!C55/GDP!C79,NA())</f>
        <v>#N/A</v>
      </c>
      <c r="D55" s="23" t="e">
        <f>IFERROR(Compensation!D55/GDP!D79,NA())</f>
        <v>#N/A</v>
      </c>
      <c r="E55" s="23" t="e">
        <f>IFERROR(Compensation!E55/GDP!E79,NA())</f>
        <v>#N/A</v>
      </c>
      <c r="F55" s="23" t="e">
        <f>IFERROR(Compensation!F55/GDP!F79,NA())</f>
        <v>#N/A</v>
      </c>
      <c r="G55" s="23" t="e">
        <f>IFERROR(Compensation!G55/GDP!G79,NA())</f>
        <v>#N/A</v>
      </c>
      <c r="H55" s="23" t="e">
        <f>IFERROR(Compensation!H55/GDP!H79,NA())</f>
        <v>#N/A</v>
      </c>
      <c r="I55" s="23" t="e">
        <f>IFERROR(Compensation!I55/GDP!I79,NA())</f>
        <v>#N/A</v>
      </c>
      <c r="J55" s="23" t="e">
        <f>IFERROR(Compensation!J55/GDP!J79,NA())</f>
        <v>#N/A</v>
      </c>
    </row>
    <row r="56" spans="1:14" x14ac:dyDescent="0.2">
      <c r="A56" s="9">
        <v>43646</v>
      </c>
      <c r="B56" s="23" t="e">
        <f>IFERROR(Compensation!B56/GDP!B80,NA())</f>
        <v>#N/A</v>
      </c>
      <c r="C56" s="23" t="e">
        <f>IFERROR(Compensation!C56/GDP!C80,NA())</f>
        <v>#N/A</v>
      </c>
      <c r="D56" s="23" t="e">
        <f>IFERROR(Compensation!D56/GDP!D80,NA())</f>
        <v>#N/A</v>
      </c>
      <c r="E56" s="23" t="e">
        <f>IFERROR(Compensation!E56/GDP!E80,NA())</f>
        <v>#N/A</v>
      </c>
      <c r="F56" s="23" t="e">
        <f>IFERROR(Compensation!F56/GDP!F80,NA())</f>
        <v>#N/A</v>
      </c>
      <c r="G56" s="23" t="e">
        <f>IFERROR(Compensation!G56/GDP!G80,NA())</f>
        <v>#N/A</v>
      </c>
      <c r="H56" s="23" t="e">
        <f>IFERROR(Compensation!H56/GDP!H80,NA())</f>
        <v>#N/A</v>
      </c>
      <c r="I56" s="23" t="e">
        <f>IFERROR(Compensation!I56/GDP!I80,NA())</f>
        <v>#N/A</v>
      </c>
      <c r="J56" s="23" t="e">
        <f>IFERROR(Compensation!J56/GDP!J80,NA())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rightToLeft="1" tabSelected="1" workbookViewId="0">
      <selection activeCell="Q3" sqref="Q3"/>
    </sheetView>
  </sheetViews>
  <sheetFormatPr defaultRowHeight="14.25" x14ac:dyDescent="0.2"/>
  <cols>
    <col min="1" max="1" width="9.875" style="40" bestFit="1" customWidth="1"/>
    <col min="2" max="9" width="9" style="42"/>
    <col min="10" max="17" width="9" style="44"/>
    <col min="18" max="18" width="9" style="45"/>
    <col min="19" max="16384" width="9" style="41"/>
  </cols>
  <sheetData>
    <row r="1" spans="1:18" ht="45" x14ac:dyDescent="0.2">
      <c r="B1" s="39" t="s">
        <v>74</v>
      </c>
      <c r="C1" s="39" t="s">
        <v>75</v>
      </c>
      <c r="D1" s="39" t="s">
        <v>76</v>
      </c>
      <c r="E1" s="39" t="s">
        <v>77</v>
      </c>
      <c r="F1" s="39" t="s">
        <v>78</v>
      </c>
      <c r="G1" s="39" t="s">
        <v>79</v>
      </c>
      <c r="H1" s="39" t="s">
        <v>80</v>
      </c>
      <c r="I1" s="39" t="s">
        <v>71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71</v>
      </c>
      <c r="R1" s="43" t="s">
        <v>152</v>
      </c>
    </row>
    <row r="2" spans="1:18" x14ac:dyDescent="0.2">
      <c r="A2" s="40" t="s">
        <v>137</v>
      </c>
      <c r="B2" s="42" t="s">
        <v>138</v>
      </c>
      <c r="C2" s="42" t="s">
        <v>139</v>
      </c>
      <c r="D2" s="42" t="s">
        <v>140</v>
      </c>
      <c r="E2" s="42" t="s">
        <v>141</v>
      </c>
      <c r="F2" s="42" t="s">
        <v>142</v>
      </c>
      <c r="G2" s="42" t="s">
        <v>149</v>
      </c>
      <c r="H2" s="42" t="s">
        <v>148</v>
      </c>
      <c r="I2" s="42" t="s">
        <v>156</v>
      </c>
      <c r="J2" s="44" t="s">
        <v>143</v>
      </c>
      <c r="K2" s="44" t="s">
        <v>144</v>
      </c>
      <c r="L2" s="44" t="s">
        <v>145</v>
      </c>
      <c r="M2" s="44" t="s">
        <v>146</v>
      </c>
      <c r="N2" s="44" t="s">
        <v>147</v>
      </c>
      <c r="O2" s="44" t="s">
        <v>150</v>
      </c>
      <c r="P2" s="44" t="s">
        <v>151</v>
      </c>
      <c r="Q2" s="44" t="s">
        <v>157</v>
      </c>
      <c r="R2" s="44" t="s">
        <v>153</v>
      </c>
    </row>
    <row r="3" spans="1:18" x14ac:dyDescent="0.2">
      <c r="A3" s="40">
        <f>[1]!FAMEData("famedate","2006Q1","2019Q2",0,"q", "Down", "No Heading", "Normal")</f>
        <v>38807</v>
      </c>
      <c r="B3" s="42">
        <f>Prices!B4</f>
        <v>66.897198937992542</v>
      </c>
      <c r="C3" s="42">
        <f>Prices!C4</f>
        <v>97.57723860106114</v>
      </c>
      <c r="D3" s="42">
        <f>Prices!D4</f>
        <v>88.002377476595484</v>
      </c>
      <c r="E3" s="42">
        <f>Prices!E4</f>
        <v>67.841692449881009</v>
      </c>
      <c r="F3" s="42">
        <f>Prices!F4</f>
        <v>102.34354971394696</v>
      </c>
      <c r="G3" s="42">
        <f>Prices!G4</f>
        <v>77.261868564654662</v>
      </c>
      <c r="H3" s="42">
        <f>Prices!H4</f>
        <v>82.503872768980386</v>
      </c>
      <c r="I3" s="42">
        <f>Prices!I4</f>
        <v>83.182247497770206</v>
      </c>
      <c r="J3" s="44">
        <f>ULC!B3</f>
        <v>0.30670530833892401</v>
      </c>
      <c r="K3" s="44">
        <f>ULC!C3</f>
        <v>0.39287876207360395</v>
      </c>
      <c r="L3" s="44">
        <f>ULC!D3</f>
        <v>0.50323317777325693</v>
      </c>
      <c r="M3" s="44">
        <f>ULC!E3</f>
        <v>0.38107713458442422</v>
      </c>
      <c r="N3" s="44">
        <f>ULC!F3</f>
        <v>0.63089744389416291</v>
      </c>
      <c r="O3" s="44">
        <f>ULC!G3</f>
        <v>0.60173334814786483</v>
      </c>
      <c r="P3" s="44">
        <f>ULC!H3</f>
        <v>0.55262710111523128</v>
      </c>
      <c r="Q3" s="44">
        <f>ULC!I3</f>
        <v>0.42770997157169166</v>
      </c>
      <c r="R3" s="44">
        <f>ULC!J3</f>
        <v>0.46108630253035138</v>
      </c>
    </row>
    <row r="4" spans="1:18" x14ac:dyDescent="0.2">
      <c r="A4" s="40">
        <v>38898</v>
      </c>
      <c r="B4" s="42">
        <f>Prices!B5</f>
        <v>70.553959008558095</v>
      </c>
      <c r="C4" s="42">
        <f>Prices!C5</f>
        <v>99.603701076728228</v>
      </c>
      <c r="D4" s="42">
        <f>Prices!D5</f>
        <v>87.41340450965788</v>
      </c>
      <c r="E4" s="42">
        <f>Prices!E5</f>
        <v>67.010880960816749</v>
      </c>
      <c r="F4" s="42">
        <f>Prices!F5</f>
        <v>105.77351228016614</v>
      </c>
      <c r="G4" s="42">
        <f>Prices!G5</f>
        <v>77.846263410400582</v>
      </c>
      <c r="H4" s="42">
        <f>Prices!H5</f>
        <v>82.123294772682002</v>
      </c>
      <c r="I4" s="42">
        <f>Prices!I5</f>
        <v>84.256953537793109</v>
      </c>
      <c r="J4" s="44">
        <f>ULC!B4</f>
        <v>0.33403402395935805</v>
      </c>
      <c r="K4" s="44">
        <f>ULC!C4</f>
        <v>0.4174381940660894</v>
      </c>
      <c r="L4" s="44">
        <f>ULC!D4</f>
        <v>0.47843087072312612</v>
      </c>
      <c r="M4" s="44">
        <f>ULC!E4</f>
        <v>0.37588759963517354</v>
      </c>
      <c r="N4" s="44">
        <f>ULC!F4</f>
        <v>0.55544312504473758</v>
      </c>
      <c r="O4" s="44">
        <f>ULC!G4</f>
        <v>0.64425855764491169</v>
      </c>
      <c r="P4" s="44">
        <f>ULC!H4</f>
        <v>0.567890836820233</v>
      </c>
      <c r="Q4" s="44">
        <f>ULC!I4</f>
        <v>0.43361278875977227</v>
      </c>
      <c r="R4" s="44">
        <f>ULC!J4</f>
        <v>0.45962375501323699</v>
      </c>
    </row>
    <row r="5" spans="1:18" x14ac:dyDescent="0.2">
      <c r="A5" s="40">
        <v>38990</v>
      </c>
      <c r="B5" s="42">
        <f>Prices!B6</f>
        <v>67.908185545737169</v>
      </c>
      <c r="C5" s="42">
        <f>Prices!C6</f>
        <v>99.572997099824192</v>
      </c>
      <c r="D5" s="42">
        <f>Prices!D6</f>
        <v>86.652647760696823</v>
      </c>
      <c r="E5" s="42">
        <f>Prices!E6</f>
        <v>66.44118165402972</v>
      </c>
      <c r="F5" s="42">
        <f>Prices!F6</f>
        <v>105.64284703954831</v>
      </c>
      <c r="G5" s="42">
        <f>Prices!G6</f>
        <v>78.308909329949401</v>
      </c>
      <c r="H5" s="42">
        <f>Prices!H6</f>
        <v>81.253402209714139</v>
      </c>
      <c r="I5" s="42">
        <f>Prices!I6</f>
        <v>84.149482933790821</v>
      </c>
      <c r="J5" s="44">
        <f>ULC!B5</f>
        <v>0.4182841115767173</v>
      </c>
      <c r="K5" s="44">
        <f>ULC!C5</f>
        <v>0.40918272140555112</v>
      </c>
      <c r="L5" s="44">
        <f>ULC!D5</f>
        <v>0.35514451308461908</v>
      </c>
      <c r="M5" s="44">
        <f>ULC!E5</f>
        <v>0.3848934656689163</v>
      </c>
      <c r="N5" s="44">
        <f>ULC!F5</f>
        <v>0.5947530168703874</v>
      </c>
      <c r="O5" s="44">
        <f>ULC!G5</f>
        <v>0.64622044761334607</v>
      </c>
      <c r="P5" s="44">
        <f>ULC!H5</f>
        <v>0.57804896040577602</v>
      </c>
      <c r="Q5" s="44">
        <f>ULC!I5</f>
        <v>0.43959797144568269</v>
      </c>
      <c r="R5" s="44">
        <f>ULC!J5</f>
        <v>0.46910504849837992</v>
      </c>
    </row>
    <row r="6" spans="1:18" x14ac:dyDescent="0.2">
      <c r="A6" s="40">
        <v>39082</v>
      </c>
      <c r="B6" s="42">
        <f>Prices!B7</f>
        <v>71.263800669314932</v>
      </c>
      <c r="C6" s="42">
        <f>Prices!C7</f>
        <v>98.160614162238019</v>
      </c>
      <c r="D6" s="42">
        <f>Prices!D7</f>
        <v>85.474701826821558</v>
      </c>
      <c r="E6" s="42">
        <f>Prices!E7</f>
        <v>64.423496609159216</v>
      </c>
      <c r="F6" s="42">
        <f>Prices!F7</f>
        <v>102.04955292255669</v>
      </c>
      <c r="G6" s="42">
        <f>Prices!G7</f>
        <v>78.990703316652926</v>
      </c>
      <c r="H6" s="42">
        <f>Prices!H7</f>
        <v>80.084484078226112</v>
      </c>
      <c r="I6" s="42">
        <f>Prices!I7</f>
        <v>82.99417394076626</v>
      </c>
      <c r="J6" s="44">
        <f>ULC!B6</f>
        <v>0.34377411424993226</v>
      </c>
      <c r="K6" s="44">
        <f>ULC!C6</f>
        <v>0.39585131940809165</v>
      </c>
      <c r="L6" s="44">
        <f>ULC!D6</f>
        <v>0.39010345782862094</v>
      </c>
      <c r="M6" s="44">
        <f>ULC!E6</f>
        <v>0.39364386308192695</v>
      </c>
      <c r="N6" s="44">
        <f>ULC!F6</f>
        <v>0.60719232859811378</v>
      </c>
      <c r="O6" s="44">
        <f>ULC!G6</f>
        <v>0.60310961625919568</v>
      </c>
      <c r="P6" s="44">
        <f>ULC!H6</f>
        <v>0.60695980388109205</v>
      </c>
      <c r="Q6" s="44">
        <f>ULC!I6</f>
        <v>0.43539314987975697</v>
      </c>
      <c r="R6" s="44">
        <f>ULC!J6</f>
        <v>0.47343294504103012</v>
      </c>
    </row>
    <row r="7" spans="1:18" x14ac:dyDescent="0.2">
      <c r="A7" s="40">
        <v>39172</v>
      </c>
      <c r="B7" s="42">
        <f>Prices!B8</f>
        <v>72.866752201424006</v>
      </c>
      <c r="C7" s="42">
        <f>Prices!C8</f>
        <v>97.493232520251681</v>
      </c>
      <c r="D7" s="42">
        <f>Prices!D8</f>
        <v>85.13604237083247</v>
      </c>
      <c r="E7" s="42">
        <f>Prices!E8</f>
        <v>64.005004993381974</v>
      </c>
      <c r="F7" s="42">
        <f>Prices!F8</f>
        <v>101.44676150127633</v>
      </c>
      <c r="G7" s="42">
        <f>Prices!G8</f>
        <v>79.261107681736604</v>
      </c>
      <c r="H7" s="42">
        <f>Prices!H8</f>
        <v>81.009207056803561</v>
      </c>
      <c r="I7" s="42">
        <f>Prices!I8</f>
        <v>82.717652076668401</v>
      </c>
      <c r="J7" s="44">
        <f>ULC!B7</f>
        <v>0.34656428988652321</v>
      </c>
      <c r="K7" s="44">
        <f>ULC!C7</f>
        <v>0.40799660191910675</v>
      </c>
      <c r="L7" s="44">
        <f>ULC!D7</f>
        <v>0.41540669795577057</v>
      </c>
      <c r="M7" s="44">
        <f>ULC!E7</f>
        <v>0.43925489227682535</v>
      </c>
      <c r="N7" s="44">
        <f>ULC!F7</f>
        <v>0.64348479397349867</v>
      </c>
      <c r="O7" s="44">
        <f>ULC!G7</f>
        <v>0.59538726194641745</v>
      </c>
      <c r="P7" s="44">
        <f>ULC!H7</f>
        <v>0.62302428824614475</v>
      </c>
      <c r="Q7" s="44">
        <f>ULC!I7</f>
        <v>0.4457821531921356</v>
      </c>
      <c r="R7" s="44">
        <f>ULC!J7</f>
        <v>0.48954042582175944</v>
      </c>
    </row>
    <row r="8" spans="1:18" x14ac:dyDescent="0.2">
      <c r="A8" s="40">
        <v>39263</v>
      </c>
      <c r="B8" s="42">
        <f>Prices!B9</f>
        <v>72.843693102626062</v>
      </c>
      <c r="C8" s="42">
        <f>Prices!C9</f>
        <v>99.040221692585192</v>
      </c>
      <c r="D8" s="42">
        <f>Prices!D9</f>
        <v>82.616710504756782</v>
      </c>
      <c r="E8" s="42">
        <f>Prices!E9</f>
        <v>63.82782850897123</v>
      </c>
      <c r="F8" s="42">
        <f>Prices!F9</f>
        <v>102.76380179408415</v>
      </c>
      <c r="G8" s="42">
        <f>Prices!G9</f>
        <v>79.833765930997117</v>
      </c>
      <c r="H8" s="42">
        <f>Prices!H9</f>
        <v>80.764794430752147</v>
      </c>
      <c r="I8" s="42">
        <f>Prices!I9</f>
        <v>83.359090376656013</v>
      </c>
      <c r="J8" s="44">
        <f>ULC!B8</f>
        <v>0.35301869184189799</v>
      </c>
      <c r="K8" s="44">
        <f>ULC!C8</f>
        <v>0.42445529471824145</v>
      </c>
      <c r="L8" s="44">
        <f>ULC!D8</f>
        <v>0.47156226696815845</v>
      </c>
      <c r="M8" s="44">
        <f>ULC!E8</f>
        <v>0.38439674494450438</v>
      </c>
      <c r="N8" s="44">
        <f>ULC!F8</f>
        <v>0.56846326210546405</v>
      </c>
      <c r="O8" s="44">
        <f>ULC!G8</f>
        <v>0.65295478263044382</v>
      </c>
      <c r="P8" s="44">
        <f>ULC!H8</f>
        <v>0.57909432071448064</v>
      </c>
      <c r="Q8" s="44">
        <f>ULC!I8</f>
        <v>0.44801439989120317</v>
      </c>
      <c r="R8" s="44">
        <f>ULC!J8</f>
        <v>0.47808115173580173</v>
      </c>
    </row>
    <row r="9" spans="1:18" x14ac:dyDescent="0.2">
      <c r="A9" s="40">
        <v>39355</v>
      </c>
      <c r="B9" s="42">
        <f>Prices!B10</f>
        <v>74.434770919682492</v>
      </c>
      <c r="C9" s="42">
        <f>Prices!C10</f>
        <v>99.468112314719988</v>
      </c>
      <c r="D9" s="42">
        <f>Prices!D10</f>
        <v>83.31169860574316</v>
      </c>
      <c r="E9" s="42">
        <f>Prices!E10</f>
        <v>67.083446410018666</v>
      </c>
      <c r="F9" s="42">
        <f>Prices!F10</f>
        <v>105.08595178403482</v>
      </c>
      <c r="G9" s="42">
        <f>Prices!G10</f>
        <v>80.640693464045981</v>
      </c>
      <c r="H9" s="42">
        <f>Prices!H10</f>
        <v>81.796758851857945</v>
      </c>
      <c r="I9" s="42">
        <f>Prices!I10</f>
        <v>84.920853194017297</v>
      </c>
      <c r="J9" s="44">
        <f>ULC!B9</f>
        <v>0.46603227617078691</v>
      </c>
      <c r="K9" s="44">
        <f>ULC!C9</f>
        <v>0.41127766145747502</v>
      </c>
      <c r="L9" s="44">
        <f>ULC!D9</f>
        <v>0.36715085551395626</v>
      </c>
      <c r="M9" s="44">
        <f>ULC!E9</f>
        <v>0.37205255954894639</v>
      </c>
      <c r="N9" s="44">
        <f>ULC!F9</f>
        <v>0.55631610152469801</v>
      </c>
      <c r="O9" s="44">
        <f>ULC!G9</f>
        <v>0.62858906372973067</v>
      </c>
      <c r="P9" s="44">
        <f>ULC!H9</f>
        <v>0.61329759825246266</v>
      </c>
      <c r="Q9" s="44">
        <f>ULC!I9</f>
        <v>0.43885339563526832</v>
      </c>
      <c r="R9" s="44">
        <f>ULC!J9</f>
        <v>0.47394831491379313</v>
      </c>
    </row>
    <row r="10" spans="1:18" x14ac:dyDescent="0.2">
      <c r="A10" s="40">
        <v>39447</v>
      </c>
      <c r="B10" s="42">
        <f>Prices!B11</f>
        <v>77.455512862209901</v>
      </c>
      <c r="C10" s="42">
        <f>Prices!C11</f>
        <v>101.01510148705351</v>
      </c>
      <c r="D10" s="42">
        <f>Prices!D11</f>
        <v>90.203663940524848</v>
      </c>
      <c r="E10" s="42">
        <f>Prices!E11</f>
        <v>65.88750514024612</v>
      </c>
      <c r="F10" s="42">
        <f>Prices!F11</f>
        <v>102.13994060275411</v>
      </c>
      <c r="G10" s="42">
        <f>Prices!G11</f>
        <v>81.447620997094873</v>
      </c>
      <c r="H10" s="42">
        <f>Prices!H11</f>
        <v>81.416561433555799</v>
      </c>
      <c r="I10" s="42">
        <f>Prices!I11</f>
        <v>85.31129389835759</v>
      </c>
      <c r="J10" s="44">
        <f>ULC!B10</f>
        <v>0.37611712239930351</v>
      </c>
      <c r="K10" s="44">
        <f>ULC!C10</f>
        <v>0.39297429585395788</v>
      </c>
      <c r="L10" s="44">
        <f>ULC!D10</f>
        <v>0.33346060661214361</v>
      </c>
      <c r="M10" s="44">
        <f>ULC!E10</f>
        <v>0.39493241868627116</v>
      </c>
      <c r="N10" s="44">
        <f>ULC!F10</f>
        <v>0.56824745864179638</v>
      </c>
      <c r="O10" s="44">
        <f>ULC!G10</f>
        <v>0.6278262663630203</v>
      </c>
      <c r="P10" s="44">
        <f>ULC!H10</f>
        <v>0.63469487954884818</v>
      </c>
      <c r="Q10" s="44">
        <f>ULC!I10</f>
        <v>0.43693812490627021</v>
      </c>
      <c r="R10" s="44">
        <f>ULC!J10</f>
        <v>0.46965989499336336</v>
      </c>
    </row>
    <row r="11" spans="1:18" x14ac:dyDescent="0.2">
      <c r="A11" s="40">
        <v>39538</v>
      </c>
      <c r="B11" s="42">
        <f>Prices!B12</f>
        <v>85.226429157108626</v>
      </c>
      <c r="C11" s="42">
        <f>Prices!C12</f>
        <v>102.13420003725224</v>
      </c>
      <c r="D11" s="42">
        <f>Prices!D12</f>
        <v>94.952749297265129</v>
      </c>
      <c r="E11" s="42">
        <f>Prices!E12</f>
        <v>64.403652083306142</v>
      </c>
      <c r="F11" s="42">
        <f>Prices!F12</f>
        <v>101.30812568098072</v>
      </c>
      <c r="G11" s="42">
        <f>Prices!G12</f>
        <v>81.812039882987904</v>
      </c>
      <c r="H11" s="42">
        <f>Prices!H12</f>
        <v>80.629009638501401</v>
      </c>
      <c r="I11" s="42">
        <f>Prices!I12</f>
        <v>85.729623224436466</v>
      </c>
      <c r="J11" s="44">
        <f>ULC!B11</f>
        <v>0.34844376510640118</v>
      </c>
      <c r="K11" s="44">
        <f>ULC!C11</f>
        <v>0.43246515710262096</v>
      </c>
      <c r="L11" s="44">
        <f>ULC!D11</f>
        <v>0.38173792190246808</v>
      </c>
      <c r="M11" s="44">
        <f>ULC!E11</f>
        <v>0.41470969029852889</v>
      </c>
      <c r="N11" s="44">
        <f>ULC!F11</f>
        <v>0.61476365636412333</v>
      </c>
      <c r="O11" s="44">
        <f>ULC!G11</f>
        <v>0.64562813196812918</v>
      </c>
      <c r="P11" s="44">
        <f>ULC!H11</f>
        <v>0.61744812789098291</v>
      </c>
      <c r="Q11" s="44">
        <f>ULC!I11</f>
        <v>0.4542555966817492</v>
      </c>
      <c r="R11" s="44">
        <f>ULC!J11</f>
        <v>0.48882920323692353</v>
      </c>
    </row>
    <row r="12" spans="1:18" x14ac:dyDescent="0.2">
      <c r="A12" s="40">
        <v>39629</v>
      </c>
      <c r="B12" s="42">
        <f>Prices!B13</f>
        <v>84.972779070331626</v>
      </c>
      <c r="C12" s="42">
        <f>Prices!C13</f>
        <v>104.93194641274897</v>
      </c>
      <c r="D12" s="42">
        <f>Prices!D13</f>
        <v>96.429599011861214</v>
      </c>
      <c r="E12" s="42">
        <f>Prices!E13</f>
        <v>65.001622718192422</v>
      </c>
      <c r="F12" s="42">
        <f>Prices!F13</f>
        <v>105.50185924492148</v>
      </c>
      <c r="G12" s="42">
        <f>Prices!G13</f>
        <v>82.566907575194918</v>
      </c>
      <c r="H12" s="42">
        <f>Prices!H13</f>
        <v>80.52038180470079</v>
      </c>
      <c r="I12" s="42">
        <f>Prices!I13</f>
        <v>87.51449501570643</v>
      </c>
      <c r="J12" s="44">
        <f>ULC!B12</f>
        <v>0.37916302165950982</v>
      </c>
      <c r="K12" s="44">
        <f>ULC!C12</f>
        <v>0.43574153448374026</v>
      </c>
      <c r="L12" s="44">
        <f>ULC!D12</f>
        <v>0.42646578870330953</v>
      </c>
      <c r="M12" s="44">
        <f>ULC!E12</f>
        <v>0.40033374877838757</v>
      </c>
      <c r="N12" s="44">
        <f>ULC!F12</f>
        <v>0.59377710753616408</v>
      </c>
      <c r="O12" s="44">
        <f>ULC!G12</f>
        <v>0.6813406956452055</v>
      </c>
      <c r="P12" s="44">
        <f>ULC!H12</f>
        <v>0.64284501652562964</v>
      </c>
      <c r="Q12" s="44">
        <f>ULC!I12</f>
        <v>0.46588680811523403</v>
      </c>
      <c r="R12" s="44">
        <f>ULC!J12</f>
        <v>0.49751831916250322</v>
      </c>
    </row>
    <row r="13" spans="1:18" x14ac:dyDescent="0.2">
      <c r="A13" s="40">
        <v>39721</v>
      </c>
      <c r="B13" s="42">
        <f>Prices!B14</f>
        <v>84.234887908798072</v>
      </c>
      <c r="C13" s="42">
        <f>Prices!C14</f>
        <v>105.09651972895495</v>
      </c>
      <c r="D13" s="42">
        <f>Prices!D14</f>
        <v>100.91806383073167</v>
      </c>
      <c r="E13" s="42">
        <f>Prices!E14</f>
        <v>68.589446527510063</v>
      </c>
      <c r="F13" s="42">
        <f>Prices!F14</f>
        <v>108.7944599769411</v>
      </c>
      <c r="G13" s="42">
        <f>Prices!G14</f>
        <v>83.451924869506684</v>
      </c>
      <c r="H13" s="42">
        <f>Prices!H14</f>
        <v>85.978930453181349</v>
      </c>
      <c r="I13" s="42">
        <f>Prices!I14</f>
        <v>89.271478185238038</v>
      </c>
      <c r="J13" s="44">
        <f>ULC!B13</f>
        <v>0.48860566722143395</v>
      </c>
      <c r="K13" s="44">
        <f>ULC!C13</f>
        <v>0.44440864930330054</v>
      </c>
      <c r="L13" s="44">
        <f>ULC!D13</f>
        <v>0.35104744693023154</v>
      </c>
      <c r="M13" s="44">
        <f>ULC!E13</f>
        <v>0.40932077957561502</v>
      </c>
      <c r="N13" s="44">
        <f>ULC!F13</f>
        <v>0.54754656114681277</v>
      </c>
      <c r="O13" s="44">
        <f>ULC!G13</f>
        <v>0.66479639047300332</v>
      </c>
      <c r="P13" s="44">
        <f>ULC!H13</f>
        <v>0.63820947045843301</v>
      </c>
      <c r="Q13" s="44">
        <f>ULC!I13</f>
        <v>0.45776516603326572</v>
      </c>
      <c r="R13" s="44">
        <f>ULC!J13</f>
        <v>0.49122147585046322</v>
      </c>
    </row>
    <row r="14" spans="1:18" x14ac:dyDescent="0.2">
      <c r="A14" s="40">
        <v>39813</v>
      </c>
      <c r="B14" s="42">
        <f>Prices!B15</f>
        <v>81.975096226601934</v>
      </c>
      <c r="C14" s="42">
        <f>Prices!C15</f>
        <v>102.56209065938685</v>
      </c>
      <c r="D14" s="42">
        <f>Prices!D15</f>
        <v>99.875581679252164</v>
      </c>
      <c r="E14" s="42">
        <f>Prices!E15</f>
        <v>72.265858579032908</v>
      </c>
      <c r="F14" s="42">
        <f>Prices!F15</f>
        <v>108.06662192038915</v>
      </c>
      <c r="G14" s="42">
        <f>Prices!G15</f>
        <v>84.024583118767112</v>
      </c>
      <c r="H14" s="42">
        <f>Prices!H15</f>
        <v>87.744132752441331</v>
      </c>
      <c r="I14" s="42">
        <f>Prices!I15</f>
        <v>89.243589563499128</v>
      </c>
      <c r="J14" s="44">
        <f>ULC!B14</f>
        <v>0.38688238088056837</v>
      </c>
      <c r="K14" s="44">
        <f>ULC!C14</f>
        <v>0.45202636450785139</v>
      </c>
      <c r="L14" s="44">
        <f>ULC!D14</f>
        <v>0.36937913288399232</v>
      </c>
      <c r="M14" s="44">
        <f>ULC!E14</f>
        <v>0.3805973906135055</v>
      </c>
      <c r="N14" s="44">
        <f>ULC!F14</f>
        <v>0.52694632253644458</v>
      </c>
      <c r="O14" s="44">
        <f>ULC!G14</f>
        <v>0.63393769480927054</v>
      </c>
      <c r="P14" s="44">
        <f>ULC!H14</f>
        <v>0.6192019356684394</v>
      </c>
      <c r="Q14" s="44">
        <f>ULC!I14</f>
        <v>0.44770590072907018</v>
      </c>
      <c r="R14" s="44">
        <f>ULC!J14</f>
        <v>0.48414544144272853</v>
      </c>
    </row>
    <row r="15" spans="1:18" x14ac:dyDescent="0.2">
      <c r="A15" s="40">
        <v>39903</v>
      </c>
      <c r="B15" s="42">
        <f>Prices!B16</f>
        <v>77.053546651964552</v>
      </c>
      <c r="C15" s="42">
        <f>Prices!C16</f>
        <v>100.22514956926618</v>
      </c>
      <c r="D15" s="42">
        <f>Prices!D16</f>
        <v>98.374436338959015</v>
      </c>
      <c r="E15" s="42">
        <f>Prices!E16</f>
        <v>73.697090220103007</v>
      </c>
      <c r="F15" s="42">
        <f>Prices!F16</f>
        <v>106.34091788830527</v>
      </c>
      <c r="G15" s="42">
        <f>Prices!G16</f>
        <v>84.341159010926461</v>
      </c>
      <c r="H15" s="42">
        <f>Prices!H16</f>
        <v>88.777183451885023</v>
      </c>
      <c r="I15" s="42">
        <f>Prices!I16</f>
        <v>88.636286936519625</v>
      </c>
      <c r="J15" s="44">
        <f>ULC!B15</f>
        <v>0.301269091804231</v>
      </c>
      <c r="K15" s="44">
        <f>ULC!C15</f>
        <v>0.47879934976627087</v>
      </c>
      <c r="L15" s="44">
        <f>ULC!D15</f>
        <v>0.33120794574662354</v>
      </c>
      <c r="M15" s="44">
        <f>ULC!E15</f>
        <v>0.39257309476212104</v>
      </c>
      <c r="N15" s="44">
        <f>ULC!F15</f>
        <v>0.6217969180574513</v>
      </c>
      <c r="O15" s="44">
        <f>ULC!G15</f>
        <v>0.64241384799607082</v>
      </c>
      <c r="P15" s="44">
        <f>ULC!H15</f>
        <v>0.58456529480807695</v>
      </c>
      <c r="Q15" s="44">
        <f>ULC!I15</f>
        <v>0.45516666226442576</v>
      </c>
      <c r="R15" s="44">
        <f>ULC!J15</f>
        <v>0.49086931757511743</v>
      </c>
    </row>
    <row r="16" spans="1:18" x14ac:dyDescent="0.2">
      <c r="A16" s="40">
        <v>39994</v>
      </c>
      <c r="B16" s="42">
        <f>Prices!B17</f>
        <v>80.754808718216125</v>
      </c>
      <c r="C16" s="42">
        <f>Prices!C17</f>
        <v>102.36789414626428</v>
      </c>
      <c r="D16" s="42">
        <f>Prices!D17</f>
        <v>97.001313598435146</v>
      </c>
      <c r="E16" s="42">
        <f>Prices!E17</f>
        <v>75.273739460753134</v>
      </c>
      <c r="F16" s="42">
        <f>Prices!F17</f>
        <v>109.23695085636939</v>
      </c>
      <c r="G16" s="42">
        <f>Prices!G17</f>
        <v>84.811103194205955</v>
      </c>
      <c r="H16" s="42">
        <f>Prices!H17</f>
        <v>89.419282577480416</v>
      </c>
      <c r="I16" s="42">
        <f>Prices!I17</f>
        <v>90.277699657566245</v>
      </c>
      <c r="J16" s="44">
        <f>ULC!B16</f>
        <v>0.32780345915425202</v>
      </c>
      <c r="K16" s="44">
        <f>ULC!C16</f>
        <v>0.48954358434271922</v>
      </c>
      <c r="L16" s="44">
        <f>ULC!D16</f>
        <v>0.37537652367620444</v>
      </c>
      <c r="M16" s="44">
        <f>ULC!E16</f>
        <v>0.38925072467967664</v>
      </c>
      <c r="N16" s="44">
        <f>ULC!F16</f>
        <v>0.52037132750610349</v>
      </c>
      <c r="O16" s="44">
        <f>ULC!G16</f>
        <v>0.70717831129907249</v>
      </c>
      <c r="P16" s="44">
        <f>ULC!H16</f>
        <v>0.60090618671135065</v>
      </c>
      <c r="Q16" s="44">
        <f>ULC!I16</f>
        <v>0.45746504952467504</v>
      </c>
      <c r="R16" s="44">
        <f>ULC!J16</f>
        <v>0.47873688626363808</v>
      </c>
    </row>
    <row r="17" spans="1:18" x14ac:dyDescent="0.2">
      <c r="A17" s="40">
        <v>40086</v>
      </c>
      <c r="B17" s="42">
        <f>Prices!B18</f>
        <v>83.783114045149233</v>
      </c>
      <c r="C17" s="42">
        <f>Prices!C18</f>
        <v>104.30327634484321</v>
      </c>
      <c r="D17" s="42">
        <f>Prices!D18</f>
        <v>104.29194148264516</v>
      </c>
      <c r="E17" s="42">
        <f>Prices!E18</f>
        <v>76.760294459080384</v>
      </c>
      <c r="F17" s="42">
        <f>Prices!F18</f>
        <v>111.03814209260439</v>
      </c>
      <c r="G17" s="42">
        <f>Prices!G18</f>
        <v>85.944497989174167</v>
      </c>
      <c r="H17" s="42">
        <f>Prices!H18</f>
        <v>90.117216409649302</v>
      </c>
      <c r="I17" s="42">
        <f>Prices!I18</f>
        <v>92.094978027296506</v>
      </c>
      <c r="J17" s="44">
        <f>ULC!B17</f>
        <v>0.43379559859406824</v>
      </c>
      <c r="K17" s="44">
        <f>ULC!C17</f>
        <v>0.47256076988993978</v>
      </c>
      <c r="L17" s="44">
        <f>ULC!D17</f>
        <v>0.3429136803539698</v>
      </c>
      <c r="M17" s="44">
        <f>ULC!E17</f>
        <v>0.39899235136672545</v>
      </c>
      <c r="N17" s="44">
        <f>ULC!F17</f>
        <v>0.50870656062402542</v>
      </c>
      <c r="O17" s="44">
        <f>ULC!G17</f>
        <v>0.67965057863387879</v>
      </c>
      <c r="P17" s="44">
        <f>ULC!H17</f>
        <v>0.61229598176475664</v>
      </c>
      <c r="Q17" s="44">
        <f>ULC!I17</f>
        <v>0.45255596645839419</v>
      </c>
      <c r="R17" s="44">
        <f>ULC!J17</f>
        <v>0.48036431668821611</v>
      </c>
    </row>
    <row r="18" spans="1:18" x14ac:dyDescent="0.2">
      <c r="A18" s="40">
        <v>40178</v>
      </c>
      <c r="B18" s="42">
        <f>Prices!B19</f>
        <v>81.680124234779015</v>
      </c>
      <c r="C18" s="42">
        <f>Prices!C19</f>
        <v>104.61431991247196</v>
      </c>
      <c r="D18" s="42">
        <f>Prices!D19</f>
        <v>106.12277180334364</v>
      </c>
      <c r="E18" s="42">
        <f>Prices!E19</f>
        <v>77.818901806374029</v>
      </c>
      <c r="F18" s="42">
        <f>Prices!F19</f>
        <v>109.41353823247086</v>
      </c>
      <c r="G18" s="42">
        <f>Prices!G19</f>
        <v>86.718523702810998</v>
      </c>
      <c r="H18" s="42">
        <f>Prices!H19</f>
        <v>90.53597670895067</v>
      </c>
      <c r="I18" s="42">
        <f>Prices!I19</f>
        <v>92.417398383216394</v>
      </c>
      <c r="J18" s="44">
        <f>ULC!B18</f>
        <v>0.34991162486721272</v>
      </c>
      <c r="K18" s="44">
        <f>ULC!C18</f>
        <v>0.43720282137467292</v>
      </c>
      <c r="L18" s="44">
        <f>ULC!D18</f>
        <v>0.31097624773767663</v>
      </c>
      <c r="M18" s="44">
        <f>ULC!E18</f>
        <v>0.39417002244281152</v>
      </c>
      <c r="N18" s="44">
        <f>ULC!F18</f>
        <v>0.54508206344252264</v>
      </c>
      <c r="O18" s="44">
        <f>ULC!G18</f>
        <v>0.64467129451728056</v>
      </c>
      <c r="P18" s="44">
        <f>ULC!H18</f>
        <v>0.61956906302049097</v>
      </c>
      <c r="Q18" s="44">
        <f>ULC!I18</f>
        <v>0.44560530164788509</v>
      </c>
      <c r="R18" s="44">
        <f>ULC!J18</f>
        <v>0.47794954674706258</v>
      </c>
    </row>
    <row r="19" spans="1:18" x14ac:dyDescent="0.2">
      <c r="A19" s="40">
        <v>40268</v>
      </c>
      <c r="B19" s="42">
        <f>Prices!B20</f>
        <v>80.670689125801317</v>
      </c>
      <c r="C19" s="42">
        <f>Prices!C20</f>
        <v>103.78487039879526</v>
      </c>
      <c r="D19" s="42">
        <f>Prices!D20</f>
        <v>100.00910626815408</v>
      </c>
      <c r="E19" s="42">
        <f>Prices!E20</f>
        <v>77.278336352436867</v>
      </c>
      <c r="F19" s="42">
        <f>Prices!F20</f>
        <v>109.94330036077527</v>
      </c>
      <c r="G19" s="42">
        <f>Prices!G20</f>
        <v>86.801455029272077</v>
      </c>
      <c r="H19" s="42">
        <f>Prices!H20</f>
        <v>89.921794936642016</v>
      </c>
      <c r="I19" s="42">
        <f>Prices!I20</f>
        <v>91.743246729929396</v>
      </c>
      <c r="J19" s="44">
        <f>ULC!B19</f>
        <v>0.37899867885572375</v>
      </c>
      <c r="K19" s="44">
        <f>ULC!C19</f>
        <v>0.44023431832911691</v>
      </c>
      <c r="L19" s="44">
        <f>ULC!D19</f>
        <v>0.38191107024720261</v>
      </c>
      <c r="M19" s="44">
        <f>ULC!E19</f>
        <v>0.4116605696043299</v>
      </c>
      <c r="N19" s="44">
        <f>ULC!F19</f>
        <v>0.6217740240063907</v>
      </c>
      <c r="O19" s="44">
        <f>ULC!G19</f>
        <v>0.66256871416072949</v>
      </c>
      <c r="P19" s="44">
        <f>ULC!H19</f>
        <v>0.5994095223322129</v>
      </c>
      <c r="Q19" s="44">
        <f>ULC!I19</f>
        <v>0.45909680192295754</v>
      </c>
      <c r="R19" s="44">
        <f>ULC!J19</f>
        <v>0.49199513511223819</v>
      </c>
    </row>
    <row r="20" spans="1:18" x14ac:dyDescent="0.2">
      <c r="A20" s="40">
        <v>40359</v>
      </c>
      <c r="B20" s="42">
        <f>Prices!B21</f>
        <v>82.913878256862873</v>
      </c>
      <c r="C20" s="42">
        <f>Prices!C21</f>
        <v>104.95992387650392</v>
      </c>
      <c r="D20" s="42">
        <f>Prices!D21</f>
        <v>96.968620199851259</v>
      </c>
      <c r="E20" s="42">
        <f>Prices!E21</f>
        <v>78.832462032506271</v>
      </c>
      <c r="F20" s="42">
        <f>Prices!F21</f>
        <v>111.49726927046821</v>
      </c>
      <c r="G20" s="42">
        <f>Prices!G21</f>
        <v>87.271399212551572</v>
      </c>
      <c r="H20" s="42">
        <f>Prices!H21</f>
        <v>90.089299056362549</v>
      </c>
      <c r="I20" s="42">
        <f>Prices!I21</f>
        <v>92.82775156347806</v>
      </c>
      <c r="J20" s="44">
        <f>ULC!B20</f>
        <v>0.34507097413227306</v>
      </c>
      <c r="K20" s="44">
        <f>ULC!C20</f>
        <v>0.41778759613642569</v>
      </c>
      <c r="L20" s="44">
        <f>ULC!D20</f>
        <v>0.36055579584641012</v>
      </c>
      <c r="M20" s="44">
        <f>ULC!E20</f>
        <v>0.38945726864141328</v>
      </c>
      <c r="N20" s="44">
        <f>ULC!F20</f>
        <v>0.57074399792333563</v>
      </c>
      <c r="O20" s="44">
        <f>ULC!G20</f>
        <v>0.73451715400824191</v>
      </c>
      <c r="P20" s="44">
        <f>ULC!H20</f>
        <v>0.6177329072984562</v>
      </c>
      <c r="Q20" s="44">
        <f>ULC!I20</f>
        <v>0.4613512403525255</v>
      </c>
      <c r="R20" s="44">
        <f>ULC!J20</f>
        <v>0.47722795697219456</v>
      </c>
    </row>
    <row r="21" spans="1:18" x14ac:dyDescent="0.2">
      <c r="A21" s="40">
        <v>40451</v>
      </c>
      <c r="B21" s="42">
        <f>Prices!B22</f>
        <v>89.615405785909275</v>
      </c>
      <c r="C21" s="42">
        <f>Prices!C22</f>
        <v>104.3723971376496</v>
      </c>
      <c r="D21" s="42">
        <f>Prices!D22</f>
        <v>99.486011890811653</v>
      </c>
      <c r="E21" s="42">
        <f>Prices!E22</f>
        <v>81.219959454062177</v>
      </c>
      <c r="F21" s="42">
        <f>Prices!F22</f>
        <v>113.2631430314829</v>
      </c>
      <c r="G21" s="42">
        <f>Prices!G22</f>
        <v>88.128356252649496</v>
      </c>
      <c r="H21" s="42">
        <f>Prices!H22</f>
        <v>90.926819654965243</v>
      </c>
      <c r="I21" s="42">
        <f>Prices!I22</f>
        <v>93.94156733847403</v>
      </c>
      <c r="J21" s="44">
        <f>ULC!B21</f>
        <v>0.41567968667078259</v>
      </c>
      <c r="K21" s="44">
        <f>ULC!C21</f>
        <v>0.44353285440228729</v>
      </c>
      <c r="L21" s="44">
        <f>ULC!D21</f>
        <v>0.31050167344360752</v>
      </c>
      <c r="M21" s="44">
        <f>ULC!E21</f>
        <v>0.38887462372184961</v>
      </c>
      <c r="N21" s="44">
        <f>ULC!F21</f>
        <v>0.5460850016751071</v>
      </c>
      <c r="O21" s="44">
        <f>ULC!G21</f>
        <v>0.71901216028345971</v>
      </c>
      <c r="P21" s="44">
        <f>ULC!H21</f>
        <v>0.61501726014999791</v>
      </c>
      <c r="Q21" s="44">
        <f>ULC!I21</f>
        <v>0.45832809272663566</v>
      </c>
      <c r="R21" s="44">
        <f>ULC!J21</f>
        <v>0.48023273380419473</v>
      </c>
    </row>
    <row r="22" spans="1:18" x14ac:dyDescent="0.2">
      <c r="A22" s="40">
        <v>40543</v>
      </c>
      <c r="B22" s="42">
        <f>Prices!B23</f>
        <v>96.092614401849531</v>
      </c>
      <c r="C22" s="42">
        <f>Prices!C23</f>
        <v>105.82393378658382</v>
      </c>
      <c r="D22" s="42">
        <f>Prices!D23</f>
        <v>99.649478883731192</v>
      </c>
      <c r="E22" s="42">
        <f>Prices!E23</f>
        <v>81.219959454062163</v>
      </c>
      <c r="F22" s="42">
        <f>Prices!F23</f>
        <v>111.39131684480732</v>
      </c>
      <c r="G22" s="42">
        <f>Prices!G23</f>
        <v>89.206463496643622</v>
      </c>
      <c r="H22" s="42">
        <f>Prices!H23</f>
        <v>91.261827894406323</v>
      </c>
      <c r="I22" s="42">
        <f>Prices!I23</f>
        <v>94.703651816102834</v>
      </c>
      <c r="J22" s="44">
        <f>ULC!B22</f>
        <v>0.49009632307735257</v>
      </c>
      <c r="K22" s="44">
        <f>ULC!C22</f>
        <v>0.43324175676311555</v>
      </c>
      <c r="L22" s="44">
        <f>ULC!D22</f>
        <v>0.27425451680046098</v>
      </c>
      <c r="M22" s="44">
        <f>ULC!E22</f>
        <v>0.38493040852399846</v>
      </c>
      <c r="N22" s="44">
        <f>ULC!F22</f>
        <v>0.54578936135539935</v>
      </c>
      <c r="O22" s="44">
        <f>ULC!G22</f>
        <v>0.6814082812791975</v>
      </c>
      <c r="P22" s="44">
        <f>ULC!H22</f>
        <v>0.61116409483902678</v>
      </c>
      <c r="Q22" s="44">
        <f>ULC!I22</f>
        <v>0.45007384975274811</v>
      </c>
      <c r="R22" s="44">
        <f>ULC!J22</f>
        <v>0.47392890665660914</v>
      </c>
    </row>
    <row r="23" spans="1:18" x14ac:dyDescent="0.2">
      <c r="A23" s="40">
        <v>40633</v>
      </c>
      <c r="B23" s="42">
        <f>Prices!B24</f>
        <v>93.370055753480116</v>
      </c>
      <c r="C23" s="42">
        <f>Prices!C24</f>
        <v>107.19632712775467</v>
      </c>
      <c r="D23" s="42">
        <f>Prices!D24</f>
        <v>99.523282365197304</v>
      </c>
      <c r="E23" s="42">
        <f>Prices!E24</f>
        <v>82.055808787212541</v>
      </c>
      <c r="F23" s="42">
        <f>Prices!F24</f>
        <v>113.72488370251303</v>
      </c>
      <c r="G23" s="42">
        <f>Prices!G24</f>
        <v>89.697859249701068</v>
      </c>
      <c r="H23" s="42">
        <f>Prices!H24</f>
        <v>91.350800499331214</v>
      </c>
      <c r="I23" s="42">
        <f>Prices!I24</f>
        <v>95.411452430171309</v>
      </c>
      <c r="J23" s="44">
        <f>ULC!B23</f>
        <v>0.36896013518596288</v>
      </c>
      <c r="K23" s="44">
        <f>ULC!C23</f>
        <v>0.44736797527462874</v>
      </c>
      <c r="L23" s="44">
        <f>ULC!D23</f>
        <v>0.42920151241995974</v>
      </c>
      <c r="M23" s="44">
        <f>ULC!E23</f>
        <v>0.40788631378023987</v>
      </c>
      <c r="N23" s="44">
        <f>ULC!F23</f>
        <v>0.62630824388944328</v>
      </c>
      <c r="O23" s="44">
        <f>ULC!G23</f>
        <v>0.69262309880443251</v>
      </c>
      <c r="P23" s="44">
        <f>ULC!H23</f>
        <v>0.5905778396032062</v>
      </c>
      <c r="Q23" s="44">
        <f>ULC!I23</f>
        <v>0.46848696709727738</v>
      </c>
      <c r="R23" s="44">
        <f>ULC!J23</f>
        <v>0.49667934613887671</v>
      </c>
    </row>
    <row r="24" spans="1:18" x14ac:dyDescent="0.2">
      <c r="A24" s="40">
        <v>40724</v>
      </c>
      <c r="B24" s="42">
        <f>Prices!B25</f>
        <v>89.993831792319384</v>
      </c>
      <c r="C24" s="42">
        <f>Prices!C25</f>
        <v>108.59256714244377</v>
      </c>
      <c r="D24" s="42">
        <f>Prices!D25</f>
        <v>99.358180702348605</v>
      </c>
      <c r="E24" s="42">
        <f>Prices!E25</f>
        <v>83.702236018541726</v>
      </c>
      <c r="F24" s="42">
        <f>Prices!F25</f>
        <v>115.13807715597788</v>
      </c>
      <c r="G24" s="42">
        <f>Prices!G25</f>
        <v>90.341903930997887</v>
      </c>
      <c r="H24" s="42">
        <f>Prices!H25</f>
        <v>91.803480382875946</v>
      </c>
      <c r="I24" s="42">
        <f>Prices!I25</f>
        <v>96.624309876317469</v>
      </c>
      <c r="J24" s="44">
        <f>ULC!B24</f>
        <v>0.33888515042487072</v>
      </c>
      <c r="K24" s="44">
        <f>ULC!C24</f>
        <v>0.47749263720338625</v>
      </c>
      <c r="L24" s="44">
        <f>ULC!D24</f>
        <v>0.48079061092727782</v>
      </c>
      <c r="M24" s="44">
        <f>ULC!E24</f>
        <v>0.3990878406293023</v>
      </c>
      <c r="N24" s="44">
        <f>ULC!F24</f>
        <v>0.57660774823635574</v>
      </c>
      <c r="O24" s="44">
        <f>ULC!G24</f>
        <v>0.75879704438503415</v>
      </c>
      <c r="P24" s="44">
        <f>ULC!H24</f>
        <v>0.58631811816989987</v>
      </c>
      <c r="Q24" s="44">
        <f>ULC!I24</f>
        <v>0.47594010244907115</v>
      </c>
      <c r="R24" s="44">
        <f>ULC!J24</f>
        <v>0.49222624751736405</v>
      </c>
    </row>
    <row r="25" spans="1:18" x14ac:dyDescent="0.2">
      <c r="A25" s="40">
        <v>40816</v>
      </c>
      <c r="B25" s="42">
        <f>Prices!B26</f>
        <v>86.704923968085168</v>
      </c>
      <c r="C25" s="42">
        <f>Prices!C26</f>
        <v>107.30104512885636</v>
      </c>
      <c r="D25" s="42">
        <f>Prices!D26</f>
        <v>100.84409566798691</v>
      </c>
      <c r="E25" s="42">
        <f>Prices!E26</f>
        <v>85.587660751192871</v>
      </c>
      <c r="F25" s="42">
        <f>Prices!F26</f>
        <v>115.91905248552422</v>
      </c>
      <c r="G25" s="42">
        <f>Prices!G26</f>
        <v>91.337245711183826</v>
      </c>
      <c r="H25" s="42">
        <f>Prices!H26</f>
        <v>92.648482832159502</v>
      </c>
      <c r="I25" s="42">
        <f>Prices!I26</f>
        <v>96.997496782824086</v>
      </c>
      <c r="J25" s="44">
        <f>ULC!B25</f>
        <v>0.41114530833123086</v>
      </c>
      <c r="K25" s="44">
        <f>ULC!C25</f>
        <v>0.4653717139138987</v>
      </c>
      <c r="L25" s="44">
        <f>ULC!D25</f>
        <v>0.35559215267801297</v>
      </c>
      <c r="M25" s="44">
        <f>ULC!E25</f>
        <v>0.40497251703110798</v>
      </c>
      <c r="N25" s="44">
        <f>ULC!F25</f>
        <v>0.54476096324650869</v>
      </c>
      <c r="O25" s="44">
        <f>ULC!G25</f>
        <v>0.73788309917679018</v>
      </c>
      <c r="P25" s="44">
        <f>ULC!H25</f>
        <v>0.58602999656425769</v>
      </c>
      <c r="Q25" s="44">
        <f>ULC!I25</f>
        <v>0.4612535011088536</v>
      </c>
      <c r="R25" s="44">
        <f>ULC!J25</f>
        <v>0.47779832913738013</v>
      </c>
    </row>
    <row r="26" spans="1:18" x14ac:dyDescent="0.2">
      <c r="A26" s="40">
        <v>40908</v>
      </c>
      <c r="B26" s="42">
        <f>Prices!B27</f>
        <v>86.355659420378899</v>
      </c>
      <c r="C26" s="42">
        <f>Prices!C27</f>
        <v>107.44066913032528</v>
      </c>
      <c r="D26" s="42">
        <f>Prices!D27</f>
        <v>105.73110488830848</v>
      </c>
      <c r="E26" s="42">
        <f>Prices!E27</f>
        <v>85.826658252514861</v>
      </c>
      <c r="F26" s="42">
        <f>Prices!F27</f>
        <v>115.13807715597785</v>
      </c>
      <c r="G26" s="42">
        <f>Prices!G27</f>
        <v>91.366520469424628</v>
      </c>
      <c r="H26" s="42">
        <f>Prices!H27</f>
        <v>93.070984056801265</v>
      </c>
      <c r="I26" s="42">
        <f>Prices!I27</f>
        <v>97.059694600575142</v>
      </c>
      <c r="J26" s="44">
        <f>ULC!B26</f>
        <v>0.44983197798105007</v>
      </c>
      <c r="K26" s="44">
        <f>ULC!C26</f>
        <v>0.45015698673496091</v>
      </c>
      <c r="L26" s="44">
        <f>ULC!D26</f>
        <v>0.36480512951866612</v>
      </c>
      <c r="M26" s="44">
        <f>ULC!E26</f>
        <v>0.39295756927716136</v>
      </c>
      <c r="N26" s="44">
        <f>ULC!F26</f>
        <v>0.53023912284654606</v>
      </c>
      <c r="O26" s="44">
        <f>ULC!G26</f>
        <v>0.70716059460229874</v>
      </c>
      <c r="P26" s="44">
        <f>ULC!H26</f>
        <v>0.59358211444251385</v>
      </c>
      <c r="Q26" s="44">
        <f>ULC!I26</f>
        <v>0.45126635477853072</v>
      </c>
      <c r="R26" s="44">
        <f>ULC!J26</f>
        <v>0.47043656122485583</v>
      </c>
    </row>
    <row r="27" spans="1:18" x14ac:dyDescent="0.2">
      <c r="A27" s="40">
        <v>40999</v>
      </c>
      <c r="B27" s="42">
        <f>Prices!B28</f>
        <v>87.956455264032726</v>
      </c>
      <c r="C27" s="42">
        <f>Prices!C28</f>
        <v>107.19632712775469</v>
      </c>
      <c r="D27" s="42">
        <f>Prices!D28</f>
        <v>106.7877555305402</v>
      </c>
      <c r="E27" s="42">
        <f>Prices!E28</f>
        <v>85.959434642138206</v>
      </c>
      <c r="F27" s="42">
        <f>Prices!F28</f>
        <v>115.50997017004755</v>
      </c>
      <c r="G27" s="42">
        <f>Prices!G28</f>
        <v>91.483619502387683</v>
      </c>
      <c r="H27" s="42">
        <f>Prices!H28</f>
        <v>92.889912103383367</v>
      </c>
      <c r="I27" s="42">
        <f>Prices!I28</f>
        <v>97.152991327201804</v>
      </c>
      <c r="J27" s="44">
        <f>ULC!B27</f>
        <v>0.39580421094884977</v>
      </c>
      <c r="K27" s="44">
        <f>ULC!C27</f>
        <v>0.47489925397533372</v>
      </c>
      <c r="L27" s="44">
        <f>ULC!D27</f>
        <v>0.65091253334528032</v>
      </c>
      <c r="M27" s="44">
        <f>ULC!E27</f>
        <v>0.40711898007681507</v>
      </c>
      <c r="N27" s="44">
        <f>ULC!F27</f>
        <v>0.59661526994093417</v>
      </c>
      <c r="O27" s="44">
        <f>ULC!G27</f>
        <v>0.71830458122793783</v>
      </c>
      <c r="P27" s="44">
        <f>ULC!H27</f>
        <v>0.59617458803052414</v>
      </c>
      <c r="Q27" s="44">
        <f>ULC!I27</f>
        <v>0.47463512673773817</v>
      </c>
      <c r="R27" s="44">
        <f>ULC!J27</f>
        <v>0.50045249528454783</v>
      </c>
    </row>
    <row r="28" spans="1:18" x14ac:dyDescent="0.2">
      <c r="A28" s="40">
        <v>41090</v>
      </c>
      <c r="B28" s="42">
        <f>Prices!B29</f>
        <v>88.829616633298428</v>
      </c>
      <c r="C28" s="42">
        <f>Prices!C29</f>
        <v>107.37085712959083</v>
      </c>
      <c r="D28" s="42">
        <f>Prices!D29</f>
        <v>112.73141539309343</v>
      </c>
      <c r="E28" s="42">
        <f>Prices!E29</f>
        <v>87.154422148748083</v>
      </c>
      <c r="F28" s="42">
        <f>Prices!F29</f>
        <v>117.92727476150058</v>
      </c>
      <c r="G28" s="42">
        <f>Prices!G29</f>
        <v>92.186213700166022</v>
      </c>
      <c r="H28" s="42">
        <f>Prices!H29</f>
        <v>92.98044808009233</v>
      </c>
      <c r="I28" s="42">
        <f>Prices!I29</f>
        <v>98.148156411219404</v>
      </c>
      <c r="J28" s="44">
        <f>ULC!B28</f>
        <v>0.37709117043856943</v>
      </c>
      <c r="K28" s="44">
        <f>ULC!C28</f>
        <v>0.45508308769468253</v>
      </c>
      <c r="L28" s="44">
        <f>ULC!D28</f>
        <v>0.81197612383171269</v>
      </c>
      <c r="M28" s="44">
        <f>ULC!E28</f>
        <v>0.40942196168452083</v>
      </c>
      <c r="N28" s="44">
        <f>ULC!F28</f>
        <v>0.58155477371660258</v>
      </c>
      <c r="O28" s="44">
        <f>ULC!G28</f>
        <v>0.79131340969420483</v>
      </c>
      <c r="P28" s="44">
        <f>ULC!H28</f>
        <v>0.65306274243660978</v>
      </c>
      <c r="Q28" s="44">
        <f>ULC!I28</f>
        <v>0.4928398643166042</v>
      </c>
      <c r="R28" s="44">
        <f>ULC!J28</f>
        <v>0.50974885198431164</v>
      </c>
    </row>
    <row r="29" spans="1:18" x14ac:dyDescent="0.2">
      <c r="A29" s="40">
        <v>41182</v>
      </c>
      <c r="B29" s="42">
        <f>Prices!B30</f>
        <v>92.875264310896227</v>
      </c>
      <c r="C29" s="42">
        <f>Prices!C30</f>
        <v>106.77745512334796</v>
      </c>
      <c r="D29" s="42">
        <f>Prices!D30</f>
        <v>113.52390337476722</v>
      </c>
      <c r="E29" s="42">
        <f>Prices!E30</f>
        <v>88.721183546303266</v>
      </c>
      <c r="F29" s="42">
        <f>Prices!F30</f>
        <v>118.7826286938609</v>
      </c>
      <c r="G29" s="42">
        <f>Prices!G30</f>
        <v>91.834916601276859</v>
      </c>
      <c r="H29" s="42">
        <f>Prices!H30</f>
        <v>93.946165164987804</v>
      </c>
      <c r="I29" s="42">
        <f>Prices!I30</f>
        <v>98.739035679854524</v>
      </c>
      <c r="J29" s="44">
        <f>ULC!B29</f>
        <v>0.44421528536768295</v>
      </c>
      <c r="K29" s="44">
        <f>ULC!C29</f>
        <v>0.45313414203399327</v>
      </c>
      <c r="L29" s="44">
        <f>ULC!D29</f>
        <v>0.67897240931185732</v>
      </c>
      <c r="M29" s="44">
        <f>ULC!E29</f>
        <v>0.4153436866757369</v>
      </c>
      <c r="N29" s="44">
        <f>ULC!F29</f>
        <v>0.55347437269469646</v>
      </c>
      <c r="O29" s="44">
        <f>ULC!G29</f>
        <v>0.77424885867357263</v>
      </c>
      <c r="P29" s="44">
        <f>ULC!H29</f>
        <v>0.61672139519543645</v>
      </c>
      <c r="Q29" s="44">
        <f>ULC!I29</f>
        <v>0.47936202144515555</v>
      </c>
      <c r="R29" s="44">
        <f>ULC!J29</f>
        <v>0.49726749611240167</v>
      </c>
    </row>
    <row r="30" spans="1:18" x14ac:dyDescent="0.2">
      <c r="A30" s="40">
        <v>41274</v>
      </c>
      <c r="B30" s="42">
        <f>Prices!B31</f>
        <v>89.295302696906802</v>
      </c>
      <c r="C30" s="42">
        <f>Prices!C31</f>
        <v>108.83690914501436</v>
      </c>
      <c r="D30" s="42">
        <f>Prices!D31</f>
        <v>114.21733035873176</v>
      </c>
      <c r="E30" s="42">
        <f>Prices!E31</f>
        <v>88.349409655357974</v>
      </c>
      <c r="F30" s="42">
        <f>Prices!F31</f>
        <v>114.6174269362803</v>
      </c>
      <c r="G30" s="42">
        <f>Prices!G31</f>
        <v>89.697859249701082</v>
      </c>
      <c r="H30" s="42">
        <f>Prices!H31</f>
        <v>94.127237118405716</v>
      </c>
      <c r="I30" s="42">
        <f>Prices!I31</f>
        <v>98.645738953227806</v>
      </c>
      <c r="J30" s="44">
        <f>ULC!B30</f>
        <v>0.46426440833643395</v>
      </c>
      <c r="K30" s="44">
        <f>ULC!C30</f>
        <v>0.45064773824699655</v>
      </c>
      <c r="L30" s="44">
        <f>ULC!D30</f>
        <v>0.64644823239636506</v>
      </c>
      <c r="M30" s="44">
        <f>ULC!E30</f>
        <v>0.3946722112205524</v>
      </c>
      <c r="N30" s="44">
        <f>ULC!F30</f>
        <v>0.55371026000284551</v>
      </c>
      <c r="O30" s="44">
        <f>ULC!G30</f>
        <v>0.73320602250714195</v>
      </c>
      <c r="P30" s="44">
        <f>ULC!H30</f>
        <v>0.62974475086377313</v>
      </c>
      <c r="Q30" s="44">
        <f>ULC!I30</f>
        <v>0.47245097526614899</v>
      </c>
      <c r="R30" s="44">
        <f>ULC!J30</f>
        <v>0.49428449472657704</v>
      </c>
    </row>
    <row r="31" spans="1:18" x14ac:dyDescent="0.2">
      <c r="A31" s="40">
        <v>41364</v>
      </c>
      <c r="B31" s="42">
        <f>Prices!B32</f>
        <v>90.838120372830133</v>
      </c>
      <c r="C31" s="42">
        <f>Prices!C32</f>
        <v>108.90762344290225</v>
      </c>
      <c r="D31" s="42">
        <f>Prices!D32</f>
        <v>115.08321729028084</v>
      </c>
      <c r="E31" s="42">
        <f>Prices!E32</f>
        <v>88.399092739322512</v>
      </c>
      <c r="F31" s="42">
        <f>Prices!F32</f>
        <v>110.70942679098073</v>
      </c>
      <c r="G31" s="42">
        <f>Prices!G32</f>
        <v>90.576098674612354</v>
      </c>
      <c r="H31" s="42">
        <f>Prices!H32</f>
        <v>93.928932457026335</v>
      </c>
      <c r="I31" s="42">
        <f>Prices!I32</f>
        <v>98.508037271171816</v>
      </c>
      <c r="J31" s="44">
        <f>ULC!B31</f>
        <v>0.4327865579788181</v>
      </c>
      <c r="K31" s="44">
        <f>ULC!C31</f>
        <v>0.49690473569818522</v>
      </c>
      <c r="L31" s="44">
        <f>ULC!D31</f>
        <v>0.51446732140918006</v>
      </c>
      <c r="M31" s="44">
        <f>ULC!E31</f>
        <v>0.41882610701454442</v>
      </c>
      <c r="N31" s="44">
        <f>ULC!F31</f>
        <v>0.59347298607973453</v>
      </c>
      <c r="O31" s="44">
        <f>ULC!G31</f>
        <v>0.75093691117526074</v>
      </c>
      <c r="P31" s="44">
        <f>ULC!H31</f>
        <v>0.65463761685358313</v>
      </c>
      <c r="Q31" s="44">
        <f>ULC!I31</f>
        <v>0.49115486450467066</v>
      </c>
      <c r="R31" s="44">
        <f>ULC!J31</f>
        <v>0.51731730181747537</v>
      </c>
    </row>
    <row r="32" spans="1:18" x14ac:dyDescent="0.2">
      <c r="A32" s="40">
        <v>41455</v>
      </c>
      <c r="B32" s="42">
        <f>Prices!B33</f>
        <v>92.184535200490657</v>
      </c>
      <c r="C32" s="42">
        <f>Prices!C33</f>
        <v>109.26610804936341</v>
      </c>
      <c r="D32" s="42">
        <f>Prices!D33</f>
        <v>117.99105368439871</v>
      </c>
      <c r="E32" s="42">
        <f>Prices!E33</f>
        <v>89.741568231567101</v>
      </c>
      <c r="F32" s="42">
        <f>Prices!F33</f>
        <v>110.28152668743161</v>
      </c>
      <c r="G32" s="42">
        <f>Prices!G33</f>
        <v>91.032784886417133</v>
      </c>
      <c r="H32" s="42">
        <f>Prices!H33</f>
        <v>94.645947208606685</v>
      </c>
      <c r="I32" s="42">
        <f>Prices!I33</f>
        <v>99.358654663749164</v>
      </c>
      <c r="J32" s="44">
        <f>ULC!B32</f>
        <v>0.36831961772826577</v>
      </c>
      <c r="K32" s="44">
        <f>ULC!C32</f>
        <v>0.47964181565044756</v>
      </c>
      <c r="L32" s="44">
        <f>ULC!D32</f>
        <v>0.51558169917465013</v>
      </c>
      <c r="M32" s="44">
        <f>ULC!E32</f>
        <v>0.4045239245506404</v>
      </c>
      <c r="N32" s="44">
        <f>ULC!F32</f>
        <v>0.51535020117825492</v>
      </c>
      <c r="O32" s="44">
        <f>ULC!G32</f>
        <v>0.82872607061828196</v>
      </c>
      <c r="P32" s="44">
        <f>ULC!H32</f>
        <v>0.62855769564636743</v>
      </c>
      <c r="Q32" s="44">
        <f>ULC!I32</f>
        <v>0.48522897252832708</v>
      </c>
      <c r="R32" s="44">
        <f>ULC!J32</f>
        <v>0.49018933313567453</v>
      </c>
    </row>
    <row r="33" spans="1:18" x14ac:dyDescent="0.2">
      <c r="A33" s="40">
        <v>41547</v>
      </c>
      <c r="B33" s="42">
        <f>Prices!B34</f>
        <v>93.501029698647628</v>
      </c>
      <c r="C33" s="42">
        <f>Prices!C34</f>
        <v>109.40950189194787</v>
      </c>
      <c r="D33" s="42">
        <f>Prices!D34</f>
        <v>121.45808938507771</v>
      </c>
      <c r="E33" s="42">
        <f>Prices!E34</f>
        <v>91.346701972294326</v>
      </c>
      <c r="F33" s="42">
        <f>Prices!F34</f>
        <v>110.70942679098073</v>
      </c>
      <c r="G33" s="42">
        <f>Prices!G34</f>
        <v>92.402843521831429</v>
      </c>
      <c r="H33" s="42">
        <f>Prices!H34</f>
        <v>96.29819859268315</v>
      </c>
      <c r="I33" s="42">
        <f>Prices!I34</f>
        <v>100.34013627056891</v>
      </c>
      <c r="J33" s="44">
        <f>ULC!B33</f>
        <v>0.43104402431345884</v>
      </c>
      <c r="K33" s="44">
        <f>ULC!C33</f>
        <v>0.5007871060152318</v>
      </c>
      <c r="L33" s="44">
        <f>ULC!D33</f>
        <v>0.37639310388724884</v>
      </c>
      <c r="M33" s="44">
        <f>ULC!E33</f>
        <v>0.40593229829308508</v>
      </c>
      <c r="N33" s="44">
        <f>ULC!F33</f>
        <v>0.5319893045044759</v>
      </c>
      <c r="O33" s="44">
        <f>ULC!G33</f>
        <v>0.81237196783471521</v>
      </c>
      <c r="P33" s="44">
        <f>ULC!H33</f>
        <v>0.61943233907913342</v>
      </c>
      <c r="Q33" s="44">
        <f>ULC!I33</f>
        <v>0.47999923629279534</v>
      </c>
      <c r="R33" s="44">
        <f>ULC!J33</f>
        <v>0.49149333585624189</v>
      </c>
    </row>
    <row r="34" spans="1:18" x14ac:dyDescent="0.2">
      <c r="A34" s="40">
        <v>41639</v>
      </c>
      <c r="B34" s="42">
        <f>Prices!B35</f>
        <v>95.236408809854495</v>
      </c>
      <c r="C34" s="42">
        <f>Prices!C35</f>
        <v>109.9113803409935</v>
      </c>
      <c r="D34" s="42">
        <f>Prices!D35</f>
        <v>121.45808938507771</v>
      </c>
      <c r="E34" s="42">
        <f>Prices!E35</f>
        <v>91.288333472631521</v>
      </c>
      <c r="F34" s="42">
        <f>Prices!F35</f>
        <v>108.14202616968602</v>
      </c>
      <c r="G34" s="42">
        <f>Prices!G35</f>
        <v>93.833793652153062</v>
      </c>
      <c r="H34" s="42">
        <f>Prices!H35</f>
        <v>96.422896810349286</v>
      </c>
      <c r="I34" s="42">
        <f>Prices!I35</f>
        <v>100.47100048481182</v>
      </c>
      <c r="J34" s="44">
        <f>ULC!B34</f>
        <v>0.51211363505340024</v>
      </c>
      <c r="K34" s="44">
        <f>ULC!C34</f>
        <v>0.44411075586641618</v>
      </c>
      <c r="L34" s="44">
        <f>ULC!D34</f>
        <v>0.50330234637438687</v>
      </c>
      <c r="M34" s="44">
        <f>ULC!E34</f>
        <v>0.39619006689097019</v>
      </c>
      <c r="N34" s="44">
        <f>ULC!F34</f>
        <v>0.51011824095685498</v>
      </c>
      <c r="O34" s="44">
        <f>ULC!G34</f>
        <v>0.75086565263136651</v>
      </c>
      <c r="P34" s="44">
        <f>ULC!H34</f>
        <v>0.58761909651215183</v>
      </c>
      <c r="Q34" s="44">
        <f>ULC!I34</f>
        <v>0.46472319489296715</v>
      </c>
      <c r="R34" s="44">
        <f>ULC!J34</f>
        <v>0.47995851287581609</v>
      </c>
    </row>
    <row r="35" spans="1:18" x14ac:dyDescent="0.2">
      <c r="A35" s="40">
        <v>41729</v>
      </c>
      <c r="B35" s="42">
        <f>Prices!B36</f>
        <v>95.266329139358092</v>
      </c>
      <c r="C35" s="42">
        <f>Prices!C36</f>
        <v>108.40574499385662</v>
      </c>
      <c r="D35" s="42">
        <f>Prices!D36</f>
        <v>120.22785091064323</v>
      </c>
      <c r="E35" s="42">
        <f>Prices!E36</f>
        <v>91.025675224148884</v>
      </c>
      <c r="F35" s="42">
        <f>Prices!F36</f>
        <v>107.05282590610643</v>
      </c>
      <c r="G35" s="42">
        <f>Prices!G36</f>
        <v>93.803347904699407</v>
      </c>
      <c r="H35" s="42">
        <f>Prices!H36</f>
        <v>96.173500375016985</v>
      </c>
      <c r="I35" s="42">
        <f>Prices!I36</f>
        <v>99.783963360037887</v>
      </c>
      <c r="J35" s="44">
        <f>ULC!B35</f>
        <v>0.47878622202801419</v>
      </c>
      <c r="K35" s="44">
        <f>ULC!C35</f>
        <v>0.4866681774930266</v>
      </c>
      <c r="L35" s="44">
        <f>ULC!D35</f>
        <v>0.38846489514820715</v>
      </c>
      <c r="M35" s="44">
        <f>ULC!E35</f>
        <v>0.41539967358086671</v>
      </c>
      <c r="N35" s="44">
        <f>ULC!F35</f>
        <v>0.56590173222212226</v>
      </c>
      <c r="O35" s="44">
        <f>ULC!G35</f>
        <v>0.76541859785459732</v>
      </c>
      <c r="P35" s="44">
        <f>ULC!H35</f>
        <v>0.64030087032235783</v>
      </c>
      <c r="Q35" s="44">
        <f>ULC!I35</f>
        <v>0.48537378558592775</v>
      </c>
      <c r="R35" s="44">
        <f>ULC!J35</f>
        <v>0.50583941365289753</v>
      </c>
    </row>
    <row r="36" spans="1:18" x14ac:dyDescent="0.2">
      <c r="A36" s="40">
        <v>41820</v>
      </c>
      <c r="B36" s="42">
        <f>Prices!B37</f>
        <v>92.483738495526325</v>
      </c>
      <c r="C36" s="42">
        <f>Prices!C37</f>
        <v>108.08310884804155</v>
      </c>
      <c r="D36" s="42">
        <f>Prices!D37</f>
        <v>120.22785091064323</v>
      </c>
      <c r="E36" s="42">
        <f>Prices!E37</f>
        <v>91.959571218753808</v>
      </c>
      <c r="F36" s="42">
        <f>Prices!F37</f>
        <v>108.25872619792669</v>
      </c>
      <c r="G36" s="42">
        <f>Prices!G37</f>
        <v>93.955576641967653</v>
      </c>
      <c r="H36" s="42">
        <f>Prices!H37</f>
        <v>96.547595028015436</v>
      </c>
      <c r="I36" s="42">
        <f>Prices!I37</f>
        <v>100.17655600276585</v>
      </c>
      <c r="J36" s="44">
        <f>ULC!B36</f>
        <v>0.41601768613815371</v>
      </c>
      <c r="K36" s="44">
        <f>ULC!C36</f>
        <v>0.49908949784644052</v>
      </c>
      <c r="L36" s="44">
        <f>ULC!D36</f>
        <v>0.57829768864707853</v>
      </c>
      <c r="M36" s="44">
        <f>ULC!E36</f>
        <v>0.40441500729841728</v>
      </c>
      <c r="N36" s="44">
        <f>ULC!F36</f>
        <v>0.50834554984047309</v>
      </c>
      <c r="O36" s="44">
        <f>ULC!G36</f>
        <v>0.84515479589868892</v>
      </c>
      <c r="P36" s="44">
        <f>ULC!H36</f>
        <v>0.64853526359359825</v>
      </c>
      <c r="Q36" s="44">
        <f>ULC!I36</f>
        <v>0.48903310752474488</v>
      </c>
      <c r="R36" s="44">
        <f>ULC!J36</f>
        <v>0.49532689732363699</v>
      </c>
    </row>
    <row r="37" spans="1:18" x14ac:dyDescent="0.2">
      <c r="A37" s="40">
        <v>41912</v>
      </c>
      <c r="B37" s="42">
        <f>Prices!B38</f>
        <v>94.189197277229667</v>
      </c>
      <c r="C37" s="42">
        <f>Prices!C38</f>
        <v>106.90010964671971</v>
      </c>
      <c r="D37" s="42">
        <f>Prices!D38</f>
        <v>120.11601104933101</v>
      </c>
      <c r="E37" s="42">
        <f>Prices!E38</f>
        <v>93.243678211335578</v>
      </c>
      <c r="F37" s="42">
        <f>Prices!F38</f>
        <v>108.21982618851314</v>
      </c>
      <c r="G37" s="42">
        <f>Prices!G38</f>
        <v>94.442708601226073</v>
      </c>
      <c r="H37" s="42">
        <f>Prices!H38</f>
        <v>96.952864235430425</v>
      </c>
      <c r="I37" s="42">
        <f>Prices!I38</f>
        <v>100.3401362705692</v>
      </c>
      <c r="J37" s="44">
        <f>ULC!B37</f>
        <v>0.48390064548878109</v>
      </c>
      <c r="K37" s="44">
        <f>ULC!C37</f>
        <v>0.48220660367565804</v>
      </c>
      <c r="L37" s="44">
        <f>ULC!D37</f>
        <v>0.42309861843535551</v>
      </c>
      <c r="M37" s="44">
        <f>ULC!E37</f>
        <v>0.41084923318343547</v>
      </c>
      <c r="N37" s="44">
        <f>ULC!F37</f>
        <v>0.54441500715539259</v>
      </c>
      <c r="O37" s="44">
        <f>ULC!G37</f>
        <v>0.8049855736788234</v>
      </c>
      <c r="P37" s="44">
        <f>ULC!H37</f>
        <v>0.61134046943328446</v>
      </c>
      <c r="Q37" s="44">
        <f>ULC!I37</f>
        <v>0.48517628959631698</v>
      </c>
      <c r="R37" s="44">
        <f>ULC!J37</f>
        <v>0.49821599102340886</v>
      </c>
    </row>
    <row r="38" spans="1:18" x14ac:dyDescent="0.2">
      <c r="A38" s="40">
        <v>42004</v>
      </c>
      <c r="B38" s="42">
        <f>Prices!B39</f>
        <v>91.376686303894346</v>
      </c>
      <c r="C38" s="42">
        <f>Prices!C39</f>
        <v>106.72086734348913</v>
      </c>
      <c r="D38" s="42">
        <f>Prices!D39</f>
        <v>120.11601104933101</v>
      </c>
      <c r="E38" s="42">
        <f>Prices!E39</f>
        <v>93.739810458469449</v>
      </c>
      <c r="F38" s="42">
        <f>Prices!F39</f>
        <v>108.21982618851314</v>
      </c>
      <c r="G38" s="42">
        <f>Prices!G39</f>
        <v>95.264743782474667</v>
      </c>
      <c r="H38" s="42">
        <f>Prices!H39</f>
        <v>97.420482551678489</v>
      </c>
      <c r="I38" s="42">
        <f>Prices!I39</f>
        <v>100.27470416344761</v>
      </c>
      <c r="J38" s="44">
        <f>ULC!B38</f>
        <v>0.44295669328588327</v>
      </c>
      <c r="K38" s="44">
        <f>ULC!C38</f>
        <v>0.4554912551000086</v>
      </c>
      <c r="L38" s="44">
        <f>ULC!D38</f>
        <v>0.58186816602505798</v>
      </c>
      <c r="M38" s="44">
        <f>ULC!E38</f>
        <v>0.40601842080149458</v>
      </c>
      <c r="N38" s="44">
        <f>ULC!F38</f>
        <v>0.48497587149140675</v>
      </c>
      <c r="O38" s="44">
        <f>ULC!G38</f>
        <v>0.75907501701142399</v>
      </c>
      <c r="P38" s="44">
        <f>ULC!H38</f>
        <v>0.58327643378084082</v>
      </c>
      <c r="Q38" s="44">
        <f>ULC!I38</f>
        <v>0.46135171028300953</v>
      </c>
      <c r="R38" s="44">
        <f>ULC!J38</f>
        <v>0.47521332171646508</v>
      </c>
    </row>
    <row r="39" spans="1:18" x14ac:dyDescent="0.2">
      <c r="A39" s="40">
        <v>42094</v>
      </c>
      <c r="B39" s="42">
        <f>Prices!B40</f>
        <v>89.492899075769643</v>
      </c>
      <c r="C39" s="42">
        <f>Prices!C40</f>
        <v>104.56995970472212</v>
      </c>
      <c r="D39" s="42">
        <f>Prices!D40</f>
        <v>111.5714505940454</v>
      </c>
      <c r="E39" s="42">
        <f>Prices!E40</f>
        <v>93.226167156281051</v>
      </c>
      <c r="F39" s="42">
        <f>Prices!F40</f>
        <v>107.22787733036573</v>
      </c>
      <c r="G39" s="42">
        <f>Prices!G40</f>
        <v>95.137632084200732</v>
      </c>
      <c r="H39" s="42">
        <f>Prices!H40</f>
        <v>97.248707620586416</v>
      </c>
      <c r="I39" s="42">
        <f>Prices!I40</f>
        <v>98.943158933341408</v>
      </c>
      <c r="J39" s="44">
        <f>ULC!B39</f>
        <v>0.444589039950406</v>
      </c>
      <c r="K39" s="44">
        <f>ULC!C39</f>
        <v>0.47556261822544749</v>
      </c>
      <c r="L39" s="44">
        <f>ULC!D39</f>
        <v>0.58256204462957706</v>
      </c>
      <c r="M39" s="44">
        <f>ULC!E39</f>
        <v>0.43280985731943938</v>
      </c>
      <c r="N39" s="44">
        <f>ULC!F39</f>
        <v>0.55918580132348317</v>
      </c>
      <c r="O39" s="44">
        <f>ULC!G39</f>
        <v>0.76768594025301962</v>
      </c>
      <c r="P39" s="44">
        <f>ULC!H39</f>
        <v>0.63443679158903321</v>
      </c>
      <c r="Q39" s="44">
        <f>ULC!I39</f>
        <v>0.48780859003224386</v>
      </c>
      <c r="R39" s="44">
        <f>ULC!J39</f>
        <v>0.50842544276362422</v>
      </c>
    </row>
    <row r="40" spans="1:18" x14ac:dyDescent="0.2">
      <c r="A40" s="40">
        <v>42185</v>
      </c>
      <c r="B40" s="42">
        <f>Prices!B41</f>
        <v>95.529624534983597</v>
      </c>
      <c r="C40" s="42">
        <f>Prices!C41</f>
        <v>105.3227773782906</v>
      </c>
      <c r="D40" s="42">
        <f>Prices!D41</f>
        <v>108.68598204419941</v>
      </c>
      <c r="E40" s="42">
        <f>Prices!E41</f>
        <v>93.873357077035394</v>
      </c>
      <c r="F40" s="42">
        <f>Prices!F41</f>
        <v>108.27137009633235</v>
      </c>
      <c r="G40" s="42">
        <f>Prices!G41</f>
        <v>95.326334825524782</v>
      </c>
      <c r="H40" s="42">
        <f>Prices!H41</f>
        <v>97.313238946147536</v>
      </c>
      <c r="I40" s="42">
        <f>Prices!I41</f>
        <v>99.744047909530323</v>
      </c>
      <c r="J40" s="44">
        <f>ULC!B40</f>
        <v>0.4483613898469942</v>
      </c>
      <c r="K40" s="44">
        <f>ULC!C40</f>
        <v>0.49753821332248144</v>
      </c>
      <c r="L40" s="44">
        <f>ULC!D40</f>
        <v>0.65581343424350091</v>
      </c>
      <c r="M40" s="44">
        <f>ULC!E40</f>
        <v>0.42591533742923987</v>
      </c>
      <c r="N40" s="44">
        <f>ULC!F40</f>
        <v>0.52127138964204078</v>
      </c>
      <c r="O40" s="44">
        <f>ULC!G40</f>
        <v>0.86025108313662568</v>
      </c>
      <c r="P40" s="44">
        <f>ULC!H40</f>
        <v>0.63325471638216602</v>
      </c>
      <c r="Q40" s="44">
        <f>ULC!I40</f>
        <v>0.50133966353411463</v>
      </c>
      <c r="R40" s="44">
        <f>ULC!J40</f>
        <v>0.50796409304028867</v>
      </c>
    </row>
    <row r="41" spans="1:18" x14ac:dyDescent="0.2">
      <c r="A41" s="40">
        <v>42277</v>
      </c>
      <c r="B41" s="42">
        <f>Prices!B42</f>
        <v>96.587607347423145</v>
      </c>
      <c r="C41" s="42">
        <f>Prices!C42</f>
        <v>104.06808125567652</v>
      </c>
      <c r="D41" s="42">
        <f>Prices!D42</f>
        <v>107.36347562551997</v>
      </c>
      <c r="E41" s="42">
        <f>Prices!E42</f>
        <v>95.291011189163967</v>
      </c>
      <c r="F41" s="42">
        <f>Prices!F42</f>
        <v>108.59521267887374</v>
      </c>
      <c r="G41" s="42">
        <f>Prices!G42</f>
        <v>96.144046704595596</v>
      </c>
      <c r="H41" s="42">
        <f>Prices!H42</f>
        <v>97.635895573953064</v>
      </c>
      <c r="I41" s="42">
        <f>Prices!I42</f>
        <v>99.944270153577577</v>
      </c>
      <c r="J41" s="44">
        <f>ULC!B41</f>
        <v>0.50001505865345519</v>
      </c>
      <c r="K41" s="44">
        <f>ULC!C41</f>
        <v>0.51591692110746346</v>
      </c>
      <c r="L41" s="44">
        <f>ULC!D41</f>
        <v>0.4113542487731755</v>
      </c>
      <c r="M41" s="44">
        <f>ULC!E41</f>
        <v>0.42930651167203948</v>
      </c>
      <c r="N41" s="44">
        <f>ULC!F41</f>
        <v>0.52483781146007968</v>
      </c>
      <c r="O41" s="44">
        <f>ULC!G41</f>
        <v>0.83807418892745689</v>
      </c>
      <c r="P41" s="44">
        <f>ULC!H41</f>
        <v>0.61894393807085113</v>
      </c>
      <c r="Q41" s="44">
        <f>ULC!I41</f>
        <v>0.49455160465382741</v>
      </c>
      <c r="R41" s="44">
        <f>ULC!J41</f>
        <v>0.507453677791183</v>
      </c>
    </row>
    <row r="42" spans="1:18" x14ac:dyDescent="0.2">
      <c r="A42" s="40">
        <v>42369</v>
      </c>
      <c r="B42" s="42">
        <f>Prices!B43</f>
        <v>102.06422425887497</v>
      </c>
      <c r="C42" s="42">
        <f>Prices!C43</f>
        <v>103.4586574246925</v>
      </c>
      <c r="D42" s="42">
        <f>Prices!D43</f>
        <v>102.67458923202021</v>
      </c>
      <c r="E42" s="42">
        <f>Prices!E43</f>
        <v>95.321829756818943</v>
      </c>
      <c r="F42" s="42">
        <f>Prices!F43</f>
        <v>104.67311917920598</v>
      </c>
      <c r="G42" s="42">
        <f>Prices!G43</f>
        <v>96.993209040553737</v>
      </c>
      <c r="H42" s="42">
        <f>Prices!H43</f>
        <v>97.184176295025324</v>
      </c>
      <c r="I42" s="42">
        <f>Prices!I43</f>
        <v>99.410344169451605</v>
      </c>
      <c r="J42" s="44">
        <f>ULC!B42</f>
        <v>0.51835652069750338</v>
      </c>
      <c r="K42" s="44">
        <f>ULC!C42</f>
        <v>0.44918426161588154</v>
      </c>
      <c r="L42" s="44">
        <f>ULC!D42</f>
        <v>0.35218311883934278</v>
      </c>
      <c r="M42" s="44">
        <f>ULC!E42</f>
        <v>0.42189573495971816</v>
      </c>
      <c r="N42" s="44">
        <f>ULC!F42</f>
        <v>0.5272931580763297</v>
      </c>
      <c r="O42" s="44">
        <f>ULC!G42</f>
        <v>0.77207767160402052</v>
      </c>
      <c r="P42" s="44">
        <f>ULC!H42</f>
        <v>0.61448619352940637</v>
      </c>
      <c r="Q42" s="44">
        <f>ULC!I42</f>
        <v>0.47706032056284353</v>
      </c>
      <c r="R42" s="44">
        <f>ULC!J42</f>
        <v>0.49208112246123309</v>
      </c>
    </row>
    <row r="43" spans="1:18" x14ac:dyDescent="0.2">
      <c r="A43" s="40">
        <v>42460</v>
      </c>
      <c r="B43" s="42">
        <f>Prices!B44</f>
        <v>96.245318790457418</v>
      </c>
      <c r="C43" s="42">
        <f>Prices!C44</f>
        <v>101.63038593174058</v>
      </c>
      <c r="D43" s="42">
        <f>Prices!D44</f>
        <v>101.83299423831515</v>
      </c>
      <c r="E43" s="42">
        <f>Prices!E44</f>
        <v>95.229374053854031</v>
      </c>
      <c r="F43" s="42">
        <f>Prices!F44</f>
        <v>103.08988877567037</v>
      </c>
      <c r="G43" s="42">
        <f>Prices!G44</f>
        <v>96.615803557905679</v>
      </c>
      <c r="H43" s="42">
        <f>Prices!H44</f>
        <v>96.79698834165869</v>
      </c>
      <c r="I43" s="42">
        <f>Prices!I44</f>
        <v>98.44260332322331</v>
      </c>
      <c r="J43" s="44">
        <f>ULC!B43</f>
        <v>0.49138167096714164</v>
      </c>
      <c r="K43" s="44">
        <f>ULC!C43</f>
        <v>0.49498638256632127</v>
      </c>
      <c r="L43" s="44">
        <f>ULC!D43</f>
        <v>0.52403287827081491</v>
      </c>
      <c r="M43" s="44">
        <f>ULC!E43</f>
        <v>0.44858121179156807</v>
      </c>
      <c r="N43" s="44">
        <f>ULC!F43</f>
        <v>0.57195528948717156</v>
      </c>
      <c r="O43" s="44">
        <f>ULC!G43</f>
        <v>0.78283187739967763</v>
      </c>
      <c r="P43" s="44">
        <f>ULC!H43</f>
        <v>0.67136972254063154</v>
      </c>
      <c r="Q43" s="44">
        <f>ULC!I43</f>
        <v>0.50391076227599341</v>
      </c>
      <c r="R43" s="44">
        <f>ULC!J43</f>
        <v>0.52679541563789556</v>
      </c>
    </row>
    <row r="44" spans="1:18" x14ac:dyDescent="0.2">
      <c r="A44" s="40">
        <v>42551</v>
      </c>
      <c r="B44" s="42">
        <f>Prices!B45</f>
        <v>94.627227430255743</v>
      </c>
      <c r="C44" s="42">
        <f>Prices!C45</f>
        <v>101.98887053820175</v>
      </c>
      <c r="D44" s="42">
        <f>Prices!D45</f>
        <v>101.83299423831515</v>
      </c>
      <c r="E44" s="42">
        <f>Prices!E45</f>
        <v>95.7532897039885</v>
      </c>
      <c r="F44" s="42">
        <f>Prices!F45</f>
        <v>104.31329408749336</v>
      </c>
      <c r="G44" s="42">
        <f>Prices!G45</f>
        <v>96.773055842342387</v>
      </c>
      <c r="H44" s="42">
        <f>Prices!H45</f>
        <v>96.829254004439235</v>
      </c>
      <c r="I44" s="42">
        <f>Prices!I45</f>
        <v>98.909788559333535</v>
      </c>
      <c r="J44" s="44">
        <f>ULC!B44</f>
        <v>0.46107510268631685</v>
      </c>
      <c r="K44" s="44">
        <f>ULC!C44</f>
        <v>0.50163933106763969</v>
      </c>
      <c r="L44" s="44">
        <f>ULC!D44</f>
        <v>0.66164178484953295</v>
      </c>
      <c r="M44" s="44">
        <f>ULC!E44</f>
        <v>0.4380044433684947</v>
      </c>
      <c r="N44" s="44">
        <f>ULC!F44</f>
        <v>0.56515706322566195</v>
      </c>
      <c r="O44" s="44">
        <f>ULC!G44</f>
        <v>0.86273648725379382</v>
      </c>
      <c r="P44" s="44">
        <f>ULC!H44</f>
        <v>0.65496416357441867</v>
      </c>
      <c r="Q44" s="44">
        <f>ULC!I44</f>
        <v>0.51538346394441459</v>
      </c>
      <c r="R44" s="44">
        <f>ULC!J44</f>
        <v>0.52659761240087788</v>
      </c>
    </row>
    <row r="45" spans="1:18" x14ac:dyDescent="0.2">
      <c r="A45" s="40">
        <v>42643</v>
      </c>
      <c r="B45" s="42">
        <f>Prices!B46</f>
        <v>98.361284415336527</v>
      </c>
      <c r="C45" s="42">
        <f>Prices!C46</f>
        <v>100.94926517946436</v>
      </c>
      <c r="D45" s="42">
        <f>Prices!D46</f>
        <v>101.83299423831515</v>
      </c>
      <c r="E45" s="42">
        <f>Prices!E46</f>
        <v>97.201762383772049</v>
      </c>
      <c r="F45" s="42">
        <f>Prices!F46</f>
        <v>104.96097925257611</v>
      </c>
      <c r="G45" s="42">
        <f>Prices!G46</f>
        <v>97.590767721413201</v>
      </c>
      <c r="H45" s="42">
        <f>Prices!H46</f>
        <v>97.280973283366976</v>
      </c>
      <c r="I45" s="42">
        <f>Prices!I46</f>
        <v>99.376973795443746</v>
      </c>
      <c r="J45" s="44">
        <f>ULC!B45</f>
        <v>0.52832842097955901</v>
      </c>
      <c r="K45" s="44">
        <f>ULC!C45</f>
        <v>0.49353744912977687</v>
      </c>
      <c r="L45" s="44">
        <f>ULC!D45</f>
        <v>0.45629246869920559</v>
      </c>
      <c r="M45" s="44">
        <f>ULC!E45</f>
        <v>0.43585296328075368</v>
      </c>
      <c r="N45" s="44">
        <f>ULC!F45</f>
        <v>0.57634245877169854</v>
      </c>
      <c r="O45" s="44">
        <f>ULC!G45</f>
        <v>0.84135670123246475</v>
      </c>
      <c r="P45" s="44">
        <f>ULC!H45</f>
        <v>0.63882880459773084</v>
      </c>
      <c r="Q45" s="44">
        <f>ULC!I45</f>
        <v>0.50359810894830936</v>
      </c>
      <c r="R45" s="44">
        <f>ULC!J45</f>
        <v>0.51715480289233229</v>
      </c>
    </row>
    <row r="46" spans="1:18" x14ac:dyDescent="0.2">
      <c r="A46" s="40">
        <v>42735</v>
      </c>
      <c r="B46" s="42">
        <f>Prices!B47</f>
        <v>96.525373064338467</v>
      </c>
      <c r="C46" s="42">
        <f>Prices!C47</f>
        <v>101.45114362851</v>
      </c>
      <c r="D46" s="42">
        <f>Prices!D47</f>
        <v>101.95322209455873</v>
      </c>
      <c r="E46" s="42">
        <f>Prices!E47</f>
        <v>96.955213842532302</v>
      </c>
      <c r="F46" s="42">
        <f>Prices!F47</f>
        <v>100.89495571622331</v>
      </c>
      <c r="G46" s="42">
        <f>Prices!G47</f>
        <v>98.251227316047292</v>
      </c>
      <c r="H46" s="42">
        <f>Prices!H47</f>
        <v>97.539098585611427</v>
      </c>
      <c r="I46" s="42">
        <f>Prices!I47</f>
        <v>99.143381177388633</v>
      </c>
      <c r="J46" s="44">
        <f>ULC!B46</f>
        <v>0.47499003648098892</v>
      </c>
      <c r="K46" s="44">
        <f>ULC!C46</f>
        <v>0.49715741708383154</v>
      </c>
      <c r="L46" s="44">
        <f>ULC!D46</f>
        <v>0.35331912193701015</v>
      </c>
      <c r="M46" s="44">
        <f>ULC!E46</f>
        <v>0.42889369266404204</v>
      </c>
      <c r="N46" s="44">
        <f>ULC!F46</f>
        <v>0.51125623115907937</v>
      </c>
      <c r="O46" s="44">
        <f>ULC!G46</f>
        <v>0.79110521883063323</v>
      </c>
      <c r="P46" s="44">
        <f>ULC!H46</f>
        <v>0.60309632376676015</v>
      </c>
      <c r="Q46" s="44">
        <f>ULC!I46</f>
        <v>0.47820635841523995</v>
      </c>
      <c r="R46" s="44">
        <f>ULC!J46</f>
        <v>0.49246118092429997</v>
      </c>
    </row>
    <row r="47" spans="1:18" x14ac:dyDescent="0.2">
      <c r="A47" s="40">
        <v>42825</v>
      </c>
      <c r="B47" s="42">
        <f>Prices!B48</f>
        <v>97.942789255360722</v>
      </c>
      <c r="C47" s="42">
        <f>Prices!C48</f>
        <v>101.25211358874135</v>
      </c>
      <c r="D47" s="42">
        <f>Prices!D48</f>
        <v>104.37881944684705</v>
      </c>
      <c r="E47" s="42">
        <f>Prices!E48</f>
        <v>96.791783776308463</v>
      </c>
      <c r="F47" s="42">
        <f>Prices!F48</f>
        <v>98.519284280393478</v>
      </c>
      <c r="G47" s="42">
        <f>Prices!G48</f>
        <v>98.249027510790583</v>
      </c>
      <c r="H47" s="42">
        <f>Prices!H48</f>
        <v>97.637543165144848</v>
      </c>
      <c r="I47" s="42">
        <f>Prices!I48</f>
        <v>98.910892023057201</v>
      </c>
      <c r="J47" s="44">
        <f>ULC!B47</f>
        <v>0.52822428128076149</v>
      </c>
      <c r="K47" s="44">
        <f>ULC!C47</f>
        <v>0.51149290751038556</v>
      </c>
      <c r="L47" s="44">
        <f>ULC!D47</f>
        <v>0.42608918974643273</v>
      </c>
      <c r="M47" s="44">
        <f>ULC!E47</f>
        <v>0.44864198052914883</v>
      </c>
      <c r="N47" s="44">
        <f>ULC!F47</f>
        <v>0.61031524403628068</v>
      </c>
      <c r="O47" s="44">
        <f>ULC!G47</f>
        <v>0.79886499109686793</v>
      </c>
      <c r="P47" s="44">
        <f>ULC!H47</f>
        <v>0.67749697854734792</v>
      </c>
      <c r="Q47" s="44">
        <f>ULC!I47</f>
        <v>0.51488374800892289</v>
      </c>
      <c r="R47" s="44">
        <f>ULC!J47</f>
        <v>0.53923913315473715</v>
      </c>
    </row>
    <row r="48" spans="1:18" x14ac:dyDescent="0.2">
      <c r="A48" s="40">
        <v>42916</v>
      </c>
      <c r="B48" s="42">
        <f>Prices!B49</f>
        <v>99.067829499514843</v>
      </c>
      <c r="C48" s="42">
        <f>Prices!C49</f>
        <v>101.31979548285148</v>
      </c>
      <c r="D48" s="42">
        <f>Prices!D49</f>
        <v>103.36048950102413</v>
      </c>
      <c r="E48" s="42">
        <f>Prices!E49</f>
        <v>97.2088514558219</v>
      </c>
      <c r="F48" s="42">
        <f>Prices!F49</f>
        <v>99.276860042074233</v>
      </c>
      <c r="G48" s="42">
        <f>Prices!G49</f>
        <v>98.540856305377091</v>
      </c>
      <c r="H48" s="42">
        <f>Prices!H49</f>
        <v>98.802591741195627</v>
      </c>
      <c r="I48" s="42">
        <f>Prices!I49</f>
        <v>99.339934931398787</v>
      </c>
      <c r="J48" s="44">
        <f>ULC!B48</f>
        <v>0.48102376780975115</v>
      </c>
      <c r="K48" s="44">
        <f>ULC!C48</f>
        <v>0.51734690466007338</v>
      </c>
      <c r="L48" s="44">
        <f>ULC!D48</f>
        <v>0.69391747418224836</v>
      </c>
      <c r="M48" s="44">
        <f>ULC!E48</f>
        <v>0.43682344477137436</v>
      </c>
      <c r="N48" s="44">
        <f>ULC!F48</f>
        <v>0.56935065015005071</v>
      </c>
      <c r="O48" s="44">
        <f>ULC!G48</f>
        <v>0.90082925555304716</v>
      </c>
      <c r="P48" s="44">
        <f>ULC!H48</f>
        <v>0.63951191800529583</v>
      </c>
      <c r="Q48" s="44">
        <f>ULC!I48</f>
        <v>0.52301081827396922</v>
      </c>
      <c r="R48" s="44">
        <f>ULC!J48</f>
        <v>0.53006177082755446</v>
      </c>
    </row>
    <row r="49" spans="1:18" x14ac:dyDescent="0.2">
      <c r="A49" s="40">
        <v>43008</v>
      </c>
      <c r="B49" s="42">
        <f>Prices!B50</f>
        <v>96.624884969351612</v>
      </c>
      <c r="C49" s="42">
        <f>Prices!C50</f>
        <v>99.424702447768084</v>
      </c>
      <c r="D49" s="42">
        <f>Prices!D50</f>
        <v>101.32382960937836</v>
      </c>
      <c r="E49" s="42">
        <f>Prices!E50</f>
        <v>98.556300881942207</v>
      </c>
      <c r="F49" s="42">
        <f>Prices!F50</f>
        <v>100.51652947027912</v>
      </c>
      <c r="G49" s="42">
        <f>Prices!G50</f>
        <v>99.09208847292939</v>
      </c>
      <c r="H49" s="42">
        <f>Prices!H50</f>
        <v>99.093853885208318</v>
      </c>
      <c r="I49" s="42">
        <f>Prices!I50</f>
        <v>99.141915127548828</v>
      </c>
      <c r="J49" s="44">
        <f>ULC!B49</f>
        <v>0.54213252362490238</v>
      </c>
      <c r="K49" s="44">
        <f>ULC!C49</f>
        <v>0.52152073339427851</v>
      </c>
      <c r="L49" s="44">
        <f>ULC!D49</f>
        <v>0.44040229869227215</v>
      </c>
      <c r="M49" s="44">
        <f>ULC!E49</f>
        <v>0.43721118298460115</v>
      </c>
      <c r="N49" s="44">
        <f>ULC!F49</f>
        <v>0.57814457466892044</v>
      </c>
      <c r="O49" s="44">
        <f>ULC!G49</f>
        <v>0.86684638521267587</v>
      </c>
      <c r="P49" s="44">
        <f>ULC!H49</f>
        <v>0.63314786871882855</v>
      </c>
      <c r="Q49" s="44">
        <f>ULC!I49</f>
        <v>0.51304139537253168</v>
      </c>
      <c r="R49" s="44">
        <f>ULC!J49</f>
        <v>0.52589012722609274</v>
      </c>
    </row>
    <row r="50" spans="1:18" x14ac:dyDescent="0.2">
      <c r="A50" s="40">
        <v>43100</v>
      </c>
      <c r="B50" s="42">
        <f>Prices!B51</f>
        <v>95.724852774028307</v>
      </c>
      <c r="C50" s="42">
        <f>Prices!C51</f>
        <v>100.4399308594199</v>
      </c>
      <c r="D50" s="42">
        <f>Prices!D51</f>
        <v>101.32382960937836</v>
      </c>
      <c r="E50" s="42">
        <f>Prices!E51</f>
        <v>99.037532819842298</v>
      </c>
      <c r="F50" s="42">
        <f>Prices!F51</f>
        <v>98.381543232815162</v>
      </c>
      <c r="G50" s="42">
        <f>Prices!G51</f>
        <v>99.513618953998787</v>
      </c>
      <c r="H50" s="42">
        <f>Prices!H51</f>
        <v>99.644015712787862</v>
      </c>
      <c r="I50" s="42">
        <f>Prices!I51</f>
        <v>99.438944833323774</v>
      </c>
      <c r="J50" s="44">
        <f>ULC!B50</f>
        <v>0.48915285792560248</v>
      </c>
      <c r="K50" s="44">
        <f>ULC!C50</f>
        <v>0.48934674651667132</v>
      </c>
      <c r="L50" s="44">
        <f>ULC!D50</f>
        <v>0.54845265841900326</v>
      </c>
      <c r="M50" s="44">
        <f>ULC!E50</f>
        <v>0.4461174396542969</v>
      </c>
      <c r="N50" s="44">
        <f>ULC!F50</f>
        <v>0.52118320038629473</v>
      </c>
      <c r="O50" s="44">
        <f>ULC!G50</f>
        <v>0.81680603425836218</v>
      </c>
      <c r="P50" s="44">
        <f>ULC!H50</f>
        <v>0.60919866072293039</v>
      </c>
      <c r="Q50" s="44">
        <f>ULC!I50</f>
        <v>0.49159527490941424</v>
      </c>
      <c r="R50" s="44">
        <f>ULC!J50</f>
        <v>0.50394640685352365</v>
      </c>
    </row>
    <row r="51" spans="1:18" x14ac:dyDescent="0.2">
      <c r="A51" s="40">
        <v>43190</v>
      </c>
      <c r="B51" s="42">
        <f>Prices!B52</f>
        <v>92.960468174106722</v>
      </c>
      <c r="C51" s="42">
        <f>Prices!C52</f>
        <v>99.729270971263631</v>
      </c>
      <c r="D51" s="42">
        <f>Prices!D52</f>
        <v>100.03394501133602</v>
      </c>
      <c r="E51" s="42">
        <f>Prices!E52</f>
        <v>98.74879365710224</v>
      </c>
      <c r="F51" s="42">
        <f>Prices!F52</f>
        <v>98.588154804182636</v>
      </c>
      <c r="G51" s="42">
        <f>Prices!G52</f>
        <v>99.64332064048169</v>
      </c>
      <c r="H51" s="42">
        <f>Prices!H52</f>
        <v>99.482203410558597</v>
      </c>
      <c r="I51" s="42">
        <f>Prices!I52</f>
        <v>99.075908526265493</v>
      </c>
      <c r="J51" s="44">
        <f>ULC!B51</f>
        <v>0.47496841381889365</v>
      </c>
      <c r="K51" s="44">
        <f>ULC!C51</f>
        <v>0.50253963739295027</v>
      </c>
      <c r="L51" s="44">
        <f>ULC!D51</f>
        <v>0.44783072080404246</v>
      </c>
      <c r="M51" s="44">
        <f>ULC!E51</f>
        <v>0.48126308124215977</v>
      </c>
      <c r="N51" s="44">
        <f>ULC!F51</f>
        <v>0.62440984348221806</v>
      </c>
      <c r="O51" s="44">
        <f>ULC!G51</f>
        <v>0.81250673819272456</v>
      </c>
      <c r="P51" s="44">
        <f>ULC!H51</f>
        <v>0.66615412116703043</v>
      </c>
      <c r="Q51" s="44">
        <f>ULC!I51</f>
        <v>0.52391394056432761</v>
      </c>
      <c r="R51" s="44">
        <f>ULC!J51</f>
        <v>0.54916900866659413</v>
      </c>
    </row>
    <row r="52" spans="1:18" x14ac:dyDescent="0.2">
      <c r="A52" s="40">
        <v>43281</v>
      </c>
      <c r="B52" s="42">
        <f>Prices!B53</f>
        <v>99.517845597176503</v>
      </c>
      <c r="C52" s="42">
        <f>Prices!C53</f>
        <v>100.37224896530978</v>
      </c>
      <c r="D52" s="42">
        <f>Prices!D53</f>
        <v>99.796334690644002</v>
      </c>
      <c r="E52" s="42">
        <f>Prices!E53</f>
        <v>99.67917540370911</v>
      </c>
      <c r="F52" s="42">
        <f>Prices!F53</f>
        <v>100.34435316080619</v>
      </c>
      <c r="G52" s="42">
        <f>Prices!G53</f>
        <v>100.03242569993034</v>
      </c>
      <c r="H52" s="42">
        <f>Prices!H53</f>
        <v>99.773465554571274</v>
      </c>
      <c r="I52" s="42">
        <f>Prices!I53</f>
        <v>100.06600754551533</v>
      </c>
      <c r="J52" s="44">
        <f>ULC!B52</f>
        <v>0.48776543252905902</v>
      </c>
      <c r="K52" s="44">
        <f>ULC!C52</f>
        <v>0.50389466048503806</v>
      </c>
      <c r="L52" s="44">
        <f>ULC!D52</f>
        <v>0.58016383028712426</v>
      </c>
      <c r="M52" s="44">
        <f>ULC!E52</f>
        <v>0.46172297217560898</v>
      </c>
      <c r="N52" s="44">
        <f>ULC!F52</f>
        <v>0.5778887030639005</v>
      </c>
      <c r="O52" s="44">
        <f>ULC!G52</f>
        <v>0.91008367420230785</v>
      </c>
      <c r="P52" s="44">
        <f>ULC!H52</f>
        <v>0.67293296114403545</v>
      </c>
      <c r="Q52" s="44">
        <f>ULC!I52</f>
        <v>0.53234362561257753</v>
      </c>
      <c r="R52" s="44">
        <f>ULC!J52</f>
        <v>0.54057946570770576</v>
      </c>
    </row>
    <row r="53" spans="1:18" x14ac:dyDescent="0.2">
      <c r="A53" s="40">
        <v>43373</v>
      </c>
      <c r="B53" s="42">
        <f>Prices!B54</f>
        <v>103.82514253193801</v>
      </c>
      <c r="C53" s="42">
        <f>Prices!C54</f>
        <v>99.695430024208562</v>
      </c>
      <c r="D53" s="42">
        <f>Prices!D54</f>
        <v>100.00000067980858</v>
      </c>
      <c r="E53" s="42">
        <f>Prices!E54</f>
        <v>100.5453928919293</v>
      </c>
      <c r="F53" s="42">
        <f>Prices!F54</f>
        <v>101.54958732711651</v>
      </c>
      <c r="G53" s="42">
        <f>Prices!G54</f>
        <v>99.967574856688898</v>
      </c>
      <c r="H53" s="42">
        <f>Prices!H54</f>
        <v>100.12945261947567</v>
      </c>
      <c r="I53" s="42">
        <f>Prices!I54</f>
        <v>100.39604055193195</v>
      </c>
      <c r="J53" s="44">
        <f>ULC!B53</f>
        <v>0.57507482377601227</v>
      </c>
      <c r="K53" s="44" t="e">
        <f>ULC!C53</f>
        <v>#N/A</v>
      </c>
      <c r="L53" s="44">
        <f>ULC!D53</f>
        <v>0.397517726324218</v>
      </c>
      <c r="M53" s="44">
        <f>ULC!E53</f>
        <v>0.44939900595387688</v>
      </c>
      <c r="N53" s="44">
        <f>ULC!F53</f>
        <v>0.60303589838226301</v>
      </c>
      <c r="O53" s="44">
        <f>ULC!G53</f>
        <v>0.90549158185277012</v>
      </c>
      <c r="P53" s="44">
        <f>ULC!H53</f>
        <v>0.6280751921860066</v>
      </c>
      <c r="Q53" s="44">
        <f>ULC!I53</f>
        <v>0.52319455491910427</v>
      </c>
      <c r="R53" s="44">
        <f>ULC!J53</f>
        <v>0.53363889836544942</v>
      </c>
    </row>
    <row r="54" spans="1:18" x14ac:dyDescent="0.2">
      <c r="A54" s="40">
        <v>43465</v>
      </c>
      <c r="B54" s="42">
        <f>Prices!B55</f>
        <v>103.79299852496219</v>
      </c>
      <c r="C54" s="42">
        <f>Prices!C55</f>
        <v>99.999998547704124</v>
      </c>
      <c r="D54" s="42">
        <f>Prices!D55</f>
        <v>100.00000067980858</v>
      </c>
      <c r="E54" s="42">
        <f>Prices!E55</f>
        <v>101.05870695902274</v>
      </c>
      <c r="F54" s="42">
        <f>Prices!F55</f>
        <v>99.51790687533628</v>
      </c>
      <c r="G54" s="42">
        <f>Prices!G55</f>
        <v>100.48638160262048</v>
      </c>
      <c r="H54" s="42">
        <f>Prices!H55</f>
        <v>100.58252706571766</v>
      </c>
      <c r="I54" s="42">
        <f>Prices!I55</f>
        <v>100.4950504538569</v>
      </c>
      <c r="J54" s="44">
        <f>ULC!B54</f>
        <v>0.54624873946647101</v>
      </c>
      <c r="K54" s="44" t="e">
        <f>ULC!C54</f>
        <v>#N/A</v>
      </c>
      <c r="L54" s="44">
        <f>ULC!D54</f>
        <v>0.464564448500635</v>
      </c>
      <c r="M54" s="44">
        <f>ULC!E54</f>
        <v>0.42788866236771139</v>
      </c>
      <c r="N54" s="44">
        <f>ULC!F54</f>
        <v>0.56652152791368837</v>
      </c>
      <c r="O54" s="44">
        <f>ULC!G54</f>
        <v>0.82420928759581646</v>
      </c>
      <c r="P54" s="44">
        <f>ULC!H54</f>
        <v>0.62589152065850129</v>
      </c>
      <c r="Q54" s="44">
        <f>ULC!I54</f>
        <v>0.50783606568278739</v>
      </c>
      <c r="R54" s="44">
        <f>ULC!J54</f>
        <v>0.52444686998393064</v>
      </c>
    </row>
    <row r="55" spans="1:18" x14ac:dyDescent="0.2">
      <c r="A55" s="40">
        <v>43555</v>
      </c>
      <c r="B55" s="42">
        <f>Prices!B56</f>
        <v>107.16666666666667</v>
      </c>
      <c r="C55" s="42">
        <f>Prices!C56</f>
        <v>99.066666666666677</v>
      </c>
      <c r="D55" s="42">
        <f>Prices!D56</f>
        <v>104</v>
      </c>
      <c r="E55" s="42">
        <f>Prices!E56</f>
        <v>101.13333333333333</v>
      </c>
      <c r="F55" s="42">
        <f>Prices!F56</f>
        <v>99.266666666666666</v>
      </c>
      <c r="G55" s="42">
        <f>Prices!G56</f>
        <v>100.66666666666667</v>
      </c>
      <c r="H55" s="42">
        <f>Prices!H56</f>
        <v>100.53333333333335</v>
      </c>
      <c r="I55" s="42">
        <f>Prices!I56</f>
        <v>100.33333333333333</v>
      </c>
      <c r="J55" s="44" t="e">
        <f>ULC!B55</f>
        <v>#N/A</v>
      </c>
      <c r="K55" s="44" t="e">
        <f>ULC!C55</f>
        <v>#N/A</v>
      </c>
      <c r="L55" s="44" t="e">
        <f>ULC!D55</f>
        <v>#N/A</v>
      </c>
      <c r="M55" s="44" t="e">
        <f>ULC!E55</f>
        <v>#N/A</v>
      </c>
      <c r="N55" s="44" t="e">
        <f>ULC!F55</f>
        <v>#N/A</v>
      </c>
      <c r="O55" s="44" t="e">
        <f>ULC!G55</f>
        <v>#N/A</v>
      </c>
      <c r="P55" s="44" t="e">
        <f>ULC!H55</f>
        <v>#N/A</v>
      </c>
      <c r="Q55" s="44" t="e">
        <f>ULC!I55</f>
        <v>#N/A</v>
      </c>
      <c r="R55" s="44" t="e">
        <f>ULC!J55</f>
        <v>#N/A</v>
      </c>
    </row>
    <row r="56" spans="1:18" x14ac:dyDescent="0.2">
      <c r="A56" s="40">
        <v>43646</v>
      </c>
      <c r="B56" s="42">
        <f>Prices!B57</f>
        <v>107.8</v>
      </c>
      <c r="C56" s="42">
        <f>Prices!C57</f>
        <v>99.7</v>
      </c>
      <c r="D56" s="42">
        <f>Prices!D57</f>
        <v>104</v>
      </c>
      <c r="E56" s="42">
        <f>Prices!E57</f>
        <v>101.8</v>
      </c>
      <c r="F56" s="42">
        <f>Prices!F57</f>
        <v>101.4</v>
      </c>
      <c r="G56" s="42">
        <f>Prices!G57</f>
        <v>100.9</v>
      </c>
      <c r="H56" s="42">
        <f>Prices!H57</f>
        <v>101</v>
      </c>
      <c r="I56" s="42">
        <f>Prices!I57</f>
        <v>101</v>
      </c>
      <c r="J56" s="44" t="e">
        <f>ULC!B56</f>
        <v>#N/A</v>
      </c>
      <c r="K56" s="44" t="e">
        <f>ULC!C56</f>
        <v>#N/A</v>
      </c>
      <c r="L56" s="44" t="e">
        <f>ULC!D56</f>
        <v>#N/A</v>
      </c>
      <c r="M56" s="44" t="e">
        <f>ULC!E56</f>
        <v>#N/A</v>
      </c>
      <c r="N56" s="44" t="e">
        <f>ULC!F56</f>
        <v>#N/A</v>
      </c>
      <c r="O56" s="44" t="e">
        <f>ULC!G56</f>
        <v>#N/A</v>
      </c>
      <c r="P56" s="44" t="e">
        <f>ULC!H56</f>
        <v>#N/A</v>
      </c>
      <c r="Q56" s="44" t="e">
        <f>ULC!I56</f>
        <v>#N/A</v>
      </c>
      <c r="R56" s="44" t="e">
        <f>ULC!J56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rightToLeft="1" workbookViewId="0">
      <selection activeCell="C2" sqref="C2"/>
    </sheetView>
  </sheetViews>
  <sheetFormatPr defaultRowHeight="14.25" x14ac:dyDescent="0.2"/>
  <cols>
    <col min="1" max="1" width="10.625" style="9" bestFit="1" customWidth="1"/>
    <col min="2" max="8" width="9.125" style="23" bestFit="1" customWidth="1"/>
    <col min="9" max="9" width="9.375" style="23" bestFit="1" customWidth="1"/>
  </cols>
  <sheetData>
    <row r="1" spans="1:10" ht="51.75" thickBot="1" x14ac:dyDescent="0.25">
      <c r="B1" s="25" t="s">
        <v>47</v>
      </c>
      <c r="C1" s="25" t="s">
        <v>43</v>
      </c>
      <c r="D1" s="26" t="s">
        <v>48</v>
      </c>
      <c r="E1" s="25" t="s">
        <v>45</v>
      </c>
      <c r="F1" s="25" t="s">
        <v>46</v>
      </c>
      <c r="G1" s="25" t="s">
        <v>42</v>
      </c>
      <c r="H1" s="25" t="s">
        <v>44</v>
      </c>
      <c r="I1" s="27" t="s">
        <v>41</v>
      </c>
      <c r="J1" s="33" t="s">
        <v>31</v>
      </c>
    </row>
    <row r="2" spans="1:10" ht="15" thickBot="1" x14ac:dyDescent="0.25">
      <c r="A2" s="9" t="s">
        <v>1</v>
      </c>
      <c r="B2" s="28" t="s">
        <v>82</v>
      </c>
      <c r="C2" s="29" t="s">
        <v>34</v>
      </c>
      <c r="D2" s="30" t="s">
        <v>83</v>
      </c>
      <c r="E2" s="28" t="s">
        <v>84</v>
      </c>
      <c r="F2" s="28" t="s">
        <v>85</v>
      </c>
      <c r="G2" s="28" t="s">
        <v>35</v>
      </c>
      <c r="H2" s="28" t="s">
        <v>86</v>
      </c>
      <c r="I2" s="31" t="s">
        <v>87</v>
      </c>
      <c r="J2" s="32" t="s">
        <v>36</v>
      </c>
    </row>
    <row r="3" spans="1:10" x14ac:dyDescent="0.2">
      <c r="A3" s="8">
        <f>[1]!FAMEData(A2,"2006Q1","thisday(q)",0,"q", "Down", "No Heading", "Normal")</f>
        <v>38807</v>
      </c>
      <c r="B3" s="8">
        <f>[1]!FAMEData(B2,"2006Q1","thisday(q)",0,"q", "Down", "No Heading", "Normal")</f>
        <v>1143.375</v>
      </c>
      <c r="C3" s="8">
        <f>[1]!FAMEData(C2,"2006Q1","thisday(q)",0,"q", "Down", "No Heading", "Normal")</f>
        <v>12885.717000000001</v>
      </c>
      <c r="D3" s="8">
        <f>[1]!FAMEData(D2,"2006Q1","thisday(q)",0,"q", "Down", "No Heading", "Normal")</f>
        <v>1714.2139999999999</v>
      </c>
      <c r="E3" s="8">
        <f>[1]!FAMEData(E2,"2006Q1","thisday(q)",0,"q", "Down", "No Heading", "Normal")</f>
        <v>3435.74</v>
      </c>
      <c r="F3" s="8">
        <f>[1]!FAMEData(F2,"2006Q1","thisday(q)",0,"q", "Down", "No Heading", "Normal")</f>
        <v>10114.673999999999</v>
      </c>
      <c r="G3" s="8">
        <f>[1]!FAMEData(G2,"2006Q1","thisday(q)",0,"q", "Down", "No Heading", "Normal")</f>
        <v>20070.598000000002</v>
      </c>
      <c r="H3" s="8">
        <f>[1]!FAMEData(H2,"2006Q1","thisday(q)",0,"q", "Down", "No Heading", "Normal")</f>
        <v>16842.760999999999</v>
      </c>
      <c r="I3" s="8">
        <f>[1]!FAMEData(I2,"2006Q1","thisday(q)",0,"q", "Down", "No Heading", "Normal")</f>
        <v>77152.005999999994</v>
      </c>
      <c r="J3" s="8">
        <f>[1]!FAMEData(J2,"2006Q1","thisday(q)",0,"q", "Down", "No Heading", "Normal")</f>
        <v>57081.409</v>
      </c>
    </row>
    <row r="4" spans="1:10" x14ac:dyDescent="0.2">
      <c r="A4" s="9">
        <v>38898</v>
      </c>
      <c r="B4" s="23">
        <v>1191.4849999999999</v>
      </c>
      <c r="C4" s="23">
        <v>13612.7</v>
      </c>
      <c r="D4" s="23">
        <v>1588.9670000000001</v>
      </c>
      <c r="E4" s="23">
        <v>3522.0419999999999</v>
      </c>
      <c r="F4" s="23">
        <v>9738.4760000000006</v>
      </c>
      <c r="G4" s="23">
        <v>21299.358</v>
      </c>
      <c r="H4" s="23">
        <v>17349.236000000001</v>
      </c>
      <c r="I4" s="23">
        <v>79649.815000000002</v>
      </c>
      <c r="J4">
        <v>58350.455999999998</v>
      </c>
    </row>
    <row r="5" spans="1:10" x14ac:dyDescent="0.2">
      <c r="A5" s="9">
        <v>38990</v>
      </c>
      <c r="B5" s="23">
        <v>1255.7139999999999</v>
      </c>
      <c r="C5" s="23">
        <v>13981.168</v>
      </c>
      <c r="D5" s="23">
        <v>1581.2329999999999</v>
      </c>
      <c r="E5" s="23">
        <v>3824.2829999999999</v>
      </c>
      <c r="F5" s="23">
        <v>10034.843000000001</v>
      </c>
      <c r="G5" s="23">
        <v>21072.684000000001</v>
      </c>
      <c r="H5" s="23">
        <v>17231.831999999999</v>
      </c>
      <c r="I5" s="23">
        <v>80844.854000000007</v>
      </c>
      <c r="J5">
        <v>59772.17</v>
      </c>
    </row>
    <row r="6" spans="1:10" x14ac:dyDescent="0.2">
      <c r="A6" s="9">
        <v>39082</v>
      </c>
      <c r="B6" s="23">
        <v>1257.2059999999999</v>
      </c>
      <c r="C6" s="23">
        <v>14098.449000000001</v>
      </c>
      <c r="D6" s="23">
        <v>1484.204</v>
      </c>
      <c r="E6" s="23">
        <v>3888.9639999999999</v>
      </c>
      <c r="F6" s="23">
        <v>10449.207999999999</v>
      </c>
      <c r="G6" s="23">
        <v>20103.134999999998</v>
      </c>
      <c r="H6" s="23">
        <v>17656.277999999998</v>
      </c>
      <c r="I6" s="23">
        <v>80920.457999999999</v>
      </c>
      <c r="J6">
        <v>60817.322999999997</v>
      </c>
    </row>
    <row r="7" spans="1:10" x14ac:dyDescent="0.2">
      <c r="A7" s="9">
        <v>39172</v>
      </c>
      <c r="B7" s="23">
        <v>1291.6510000000001</v>
      </c>
      <c r="C7" s="23">
        <v>14363.828</v>
      </c>
      <c r="D7" s="23">
        <v>1501.7380000000001</v>
      </c>
      <c r="E7" s="23">
        <v>3989.8150000000001</v>
      </c>
      <c r="F7" s="23">
        <v>10779.748</v>
      </c>
      <c r="G7" s="23">
        <v>20750.546999999999</v>
      </c>
      <c r="H7" s="23">
        <v>18679.816999999999</v>
      </c>
      <c r="I7" s="23">
        <v>83666.705000000002</v>
      </c>
      <c r="J7">
        <v>62916.158000000003</v>
      </c>
    </row>
    <row r="8" spans="1:10" x14ac:dyDescent="0.2">
      <c r="A8" s="9">
        <v>39263</v>
      </c>
      <c r="B8" s="23">
        <v>1251.327</v>
      </c>
      <c r="C8" s="23">
        <v>14754.763000000001</v>
      </c>
      <c r="D8" s="23">
        <v>1644.8040000000001</v>
      </c>
      <c r="E8" s="23">
        <v>3799.4520000000002</v>
      </c>
      <c r="F8" s="23">
        <v>10288.591</v>
      </c>
      <c r="G8" s="23">
        <v>22661.275000000001</v>
      </c>
      <c r="H8" s="23">
        <v>18669.565999999999</v>
      </c>
      <c r="I8" s="23">
        <v>85652.289000000004</v>
      </c>
      <c r="J8">
        <v>62991.014000000003</v>
      </c>
    </row>
    <row r="9" spans="1:10" x14ac:dyDescent="0.2">
      <c r="A9" s="9">
        <v>39355</v>
      </c>
      <c r="B9" s="23">
        <v>1336.7529999999999</v>
      </c>
      <c r="C9" s="23">
        <v>14909.405000000001</v>
      </c>
      <c r="D9" s="23">
        <v>1615.1369999999999</v>
      </c>
      <c r="E9" s="23">
        <v>4054.4450000000002</v>
      </c>
      <c r="F9" s="23">
        <v>10812.987000000001</v>
      </c>
      <c r="G9" s="23">
        <v>20879.286</v>
      </c>
      <c r="H9" s="23">
        <v>18954.088</v>
      </c>
      <c r="I9" s="23">
        <v>85770.657000000007</v>
      </c>
      <c r="J9">
        <v>64891.370999999999</v>
      </c>
    </row>
    <row r="10" spans="1:10" x14ac:dyDescent="0.2">
      <c r="A10" s="9">
        <v>39447</v>
      </c>
      <c r="B10" s="23">
        <v>1333.6469999999999</v>
      </c>
      <c r="C10" s="23">
        <v>14908.37</v>
      </c>
      <c r="D10" s="23">
        <v>1517.001</v>
      </c>
      <c r="E10" s="23">
        <v>4086.3139999999999</v>
      </c>
      <c r="F10" s="23">
        <v>10849.347</v>
      </c>
      <c r="G10" s="23">
        <v>21739.268</v>
      </c>
      <c r="H10" s="23">
        <v>19200.667000000001</v>
      </c>
      <c r="I10" s="23">
        <v>87071.45</v>
      </c>
      <c r="J10">
        <v>65332.182000000001</v>
      </c>
    </row>
    <row r="11" spans="1:10" x14ac:dyDescent="0.2">
      <c r="A11" s="9">
        <v>39538</v>
      </c>
      <c r="B11" s="23">
        <v>1303.9480000000001</v>
      </c>
      <c r="C11" s="23">
        <v>15291.132</v>
      </c>
      <c r="D11" s="23">
        <v>1563.6890000000001</v>
      </c>
      <c r="E11" s="23">
        <v>4038.5059999999999</v>
      </c>
      <c r="F11" s="23">
        <v>11774.114</v>
      </c>
      <c r="G11" s="23">
        <v>23101.359</v>
      </c>
      <c r="H11" s="23">
        <v>19506.942999999999</v>
      </c>
      <c r="I11" s="23">
        <v>89969.759000000005</v>
      </c>
      <c r="J11">
        <v>66868.399999999994</v>
      </c>
    </row>
    <row r="12" spans="1:10" x14ac:dyDescent="0.2">
      <c r="A12" s="9">
        <v>39629</v>
      </c>
      <c r="B12" s="23">
        <v>1357.9280000000001</v>
      </c>
      <c r="C12" s="23">
        <v>15337.424000000001</v>
      </c>
      <c r="D12" s="23">
        <v>1724.846</v>
      </c>
      <c r="E12" s="23">
        <v>4100.8720000000003</v>
      </c>
      <c r="F12" s="23">
        <v>11365.699000000001</v>
      </c>
      <c r="G12" s="23">
        <v>24078.324000000001</v>
      </c>
      <c r="H12" s="23">
        <v>20678.593000000001</v>
      </c>
      <c r="I12" s="23">
        <v>92262.837</v>
      </c>
      <c r="J12">
        <v>68184.513000000006</v>
      </c>
    </row>
    <row r="13" spans="1:10" x14ac:dyDescent="0.2">
      <c r="A13" s="9">
        <v>39721</v>
      </c>
      <c r="B13" s="23">
        <v>1409.771</v>
      </c>
      <c r="C13" s="23">
        <v>15524.686</v>
      </c>
      <c r="D13" s="23">
        <v>1736.558</v>
      </c>
      <c r="E13" s="23">
        <v>4395.4740000000002</v>
      </c>
      <c r="F13" s="23">
        <v>11566.989000000001</v>
      </c>
      <c r="G13" s="23">
        <v>23004.600999999999</v>
      </c>
      <c r="H13" s="23">
        <v>20500.668000000001</v>
      </c>
      <c r="I13" s="23">
        <v>92298.729000000007</v>
      </c>
      <c r="J13">
        <v>69294.129000000001</v>
      </c>
    </row>
    <row r="14" spans="1:10" x14ac:dyDescent="0.2">
      <c r="A14" s="9">
        <v>39813</v>
      </c>
      <c r="B14" s="23">
        <v>1372.502</v>
      </c>
      <c r="C14" s="23">
        <v>15114.439</v>
      </c>
      <c r="D14" s="23">
        <v>1529.664</v>
      </c>
      <c r="E14" s="23">
        <v>4218.5940000000001</v>
      </c>
      <c r="F14" s="23">
        <v>11534.063</v>
      </c>
      <c r="G14" s="23">
        <v>22184.933000000001</v>
      </c>
      <c r="H14" s="23">
        <v>20334.798999999999</v>
      </c>
      <c r="I14" s="23">
        <v>90121.835000000006</v>
      </c>
      <c r="J14">
        <v>67936.902000000002</v>
      </c>
    </row>
    <row r="15" spans="1:10" x14ac:dyDescent="0.2">
      <c r="A15" s="9">
        <v>39903</v>
      </c>
      <c r="B15" s="23">
        <v>1305.856</v>
      </c>
      <c r="C15" s="23">
        <v>15147.594999999999</v>
      </c>
      <c r="D15" s="23">
        <v>1600.0530000000001</v>
      </c>
      <c r="E15" s="23">
        <v>4124.6760000000004</v>
      </c>
      <c r="F15" s="23">
        <v>12279.447</v>
      </c>
      <c r="G15" s="23">
        <v>23648.332999999999</v>
      </c>
      <c r="H15" s="23">
        <v>19315.496999999999</v>
      </c>
      <c r="I15" s="23">
        <v>91004.225000000006</v>
      </c>
      <c r="J15">
        <v>67355.892000000007</v>
      </c>
    </row>
    <row r="16" spans="1:10" x14ac:dyDescent="0.2">
      <c r="A16" s="9">
        <v>39994</v>
      </c>
      <c r="B16" s="23">
        <v>1379.1769999999999</v>
      </c>
      <c r="C16" s="23">
        <v>15154.812</v>
      </c>
      <c r="D16" s="23">
        <v>1745.4159999999999</v>
      </c>
      <c r="E16" s="23">
        <v>4150.8440000000001</v>
      </c>
      <c r="F16" s="23">
        <v>11350.737999999999</v>
      </c>
      <c r="G16" s="23">
        <v>25646.919000000002</v>
      </c>
      <c r="H16" s="23">
        <v>19463.226999999999</v>
      </c>
      <c r="I16" s="23">
        <v>92598.6</v>
      </c>
      <c r="J16">
        <v>66951.680999999997</v>
      </c>
    </row>
    <row r="17" spans="1:10" x14ac:dyDescent="0.2">
      <c r="A17" s="9">
        <v>40086</v>
      </c>
      <c r="B17" s="23">
        <v>1455.3530000000001</v>
      </c>
      <c r="C17" s="23">
        <v>15295.382</v>
      </c>
      <c r="D17" s="23">
        <v>1822.519</v>
      </c>
      <c r="E17" s="23">
        <v>4341.03</v>
      </c>
      <c r="F17" s="23">
        <v>11379.955</v>
      </c>
      <c r="G17" s="23">
        <v>24222.557000000001</v>
      </c>
      <c r="H17" s="23">
        <v>19945.371999999999</v>
      </c>
      <c r="I17" s="23">
        <v>92830.786999999997</v>
      </c>
      <c r="J17">
        <v>68608.23</v>
      </c>
    </row>
    <row r="18" spans="1:10" x14ac:dyDescent="0.2">
      <c r="A18" s="9">
        <v>40178</v>
      </c>
      <c r="B18" s="23">
        <v>1402.2180000000001</v>
      </c>
      <c r="C18" s="23">
        <v>15259.064</v>
      </c>
      <c r="D18" s="23">
        <v>1676.31</v>
      </c>
      <c r="E18" s="23">
        <v>4344.46</v>
      </c>
      <c r="F18" s="23">
        <v>11746.67</v>
      </c>
      <c r="G18" s="23">
        <v>23629.887999999999</v>
      </c>
      <c r="H18" s="23">
        <v>20105.469000000001</v>
      </c>
      <c r="I18" s="23">
        <v>92597.585999999996</v>
      </c>
      <c r="J18">
        <v>68967.698999999993</v>
      </c>
    </row>
    <row r="19" spans="1:10" x14ac:dyDescent="0.2">
      <c r="A19" s="9">
        <v>40268</v>
      </c>
      <c r="B19" s="23">
        <v>1384.442</v>
      </c>
      <c r="C19" s="23">
        <v>15575.974</v>
      </c>
      <c r="D19" s="23">
        <v>1745.819</v>
      </c>
      <c r="E19" s="23">
        <v>4473.5079999999998</v>
      </c>
      <c r="F19" s="23">
        <v>12892.005000000001</v>
      </c>
      <c r="G19" s="23">
        <v>24764.911</v>
      </c>
      <c r="H19" s="23">
        <v>20472.665000000001</v>
      </c>
      <c r="I19" s="23">
        <v>96137.707999999999</v>
      </c>
      <c r="J19">
        <v>71372.797000000006</v>
      </c>
    </row>
    <row r="20" spans="1:10" x14ac:dyDescent="0.2">
      <c r="A20" s="9">
        <v>40359</v>
      </c>
      <c r="B20" s="23">
        <v>1405.364</v>
      </c>
      <c r="C20" s="23">
        <v>16220.509</v>
      </c>
      <c r="D20" s="23">
        <v>1744.7449999999999</v>
      </c>
      <c r="E20" s="23">
        <v>4462.0240000000003</v>
      </c>
      <c r="F20" s="23">
        <v>12057.645</v>
      </c>
      <c r="G20" s="23">
        <v>27478.866999999998</v>
      </c>
      <c r="H20" s="23">
        <v>20993.852999999999</v>
      </c>
      <c r="I20" s="23">
        <v>99157.304000000004</v>
      </c>
      <c r="J20">
        <v>71678.437000000005</v>
      </c>
    </row>
    <row r="21" spans="1:10" x14ac:dyDescent="0.2">
      <c r="A21" s="9">
        <v>40451</v>
      </c>
      <c r="B21" s="23">
        <v>1496.0419999999999</v>
      </c>
      <c r="C21" s="23">
        <v>16106.975</v>
      </c>
      <c r="D21" s="23">
        <v>2072.0909999999999</v>
      </c>
      <c r="E21" s="23">
        <v>4635.7879999999996</v>
      </c>
      <c r="F21" s="23">
        <v>12370.072</v>
      </c>
      <c r="G21" s="23">
        <v>25705.682000000001</v>
      </c>
      <c r="H21" s="23">
        <v>21368.278999999999</v>
      </c>
      <c r="I21" s="23">
        <v>99066.993000000002</v>
      </c>
      <c r="J21">
        <v>73361.31</v>
      </c>
    </row>
    <row r="22" spans="1:10" x14ac:dyDescent="0.2">
      <c r="A22" s="9">
        <v>40543</v>
      </c>
      <c r="B22" s="23">
        <v>1509.827</v>
      </c>
      <c r="C22" s="23">
        <v>16259.869000000001</v>
      </c>
      <c r="D22" s="23">
        <v>1766.673</v>
      </c>
      <c r="E22" s="23">
        <v>4850.4129999999996</v>
      </c>
      <c r="F22" s="23">
        <v>12589.548000000001</v>
      </c>
      <c r="G22" s="23">
        <v>25777.462</v>
      </c>
      <c r="H22" s="23">
        <v>21886.266</v>
      </c>
      <c r="I22" s="23">
        <v>99993.823999999993</v>
      </c>
      <c r="J22">
        <v>74216.362999999998</v>
      </c>
    </row>
    <row r="23" spans="1:10" x14ac:dyDescent="0.2">
      <c r="A23" s="9">
        <v>40633</v>
      </c>
      <c r="B23" s="23">
        <v>1481.2339999999999</v>
      </c>
      <c r="C23" s="23">
        <v>16796.538</v>
      </c>
      <c r="D23" s="23">
        <v>1906.2380000000001</v>
      </c>
      <c r="E23" s="23">
        <v>5061.0439999999999</v>
      </c>
      <c r="F23" s="23">
        <v>13870.285</v>
      </c>
      <c r="G23" s="23">
        <v>26739.477999999999</v>
      </c>
      <c r="H23" s="23">
        <v>22108.796999999999</v>
      </c>
      <c r="I23" s="23">
        <v>103689.201</v>
      </c>
      <c r="J23">
        <v>76949.722999999998</v>
      </c>
    </row>
    <row r="24" spans="1:10" x14ac:dyDescent="0.2">
      <c r="A24" s="9">
        <v>40724</v>
      </c>
      <c r="B24" s="23">
        <v>1568.7180000000001</v>
      </c>
      <c r="C24" s="23">
        <v>17108.788</v>
      </c>
      <c r="D24" s="23">
        <v>2010.4870000000001</v>
      </c>
      <c r="E24" s="23">
        <v>5143.9210000000003</v>
      </c>
      <c r="F24" s="23">
        <v>13151.45</v>
      </c>
      <c r="G24" s="23">
        <v>29031.927</v>
      </c>
      <c r="H24" s="23">
        <v>22704.686000000002</v>
      </c>
      <c r="I24" s="23">
        <v>106700.281</v>
      </c>
      <c r="J24">
        <v>77668.354000000007</v>
      </c>
    </row>
    <row r="25" spans="1:10" x14ac:dyDescent="0.2">
      <c r="A25" s="9">
        <v>40816</v>
      </c>
      <c r="B25" s="23">
        <v>1655.6690000000001</v>
      </c>
      <c r="C25" s="23">
        <v>17145.758000000002</v>
      </c>
      <c r="D25" s="23">
        <v>2000.7139999999999</v>
      </c>
      <c r="E25" s="23">
        <v>5404.3549999999996</v>
      </c>
      <c r="F25" s="23">
        <v>13552.469000000001</v>
      </c>
      <c r="G25" s="23">
        <v>27791.296999999999</v>
      </c>
      <c r="H25" s="23">
        <v>22779.446</v>
      </c>
      <c r="I25" s="23">
        <v>106942.996</v>
      </c>
      <c r="J25">
        <v>79151.698999999993</v>
      </c>
    </row>
    <row r="26" spans="1:10" x14ac:dyDescent="0.2">
      <c r="A26" s="9">
        <v>40908</v>
      </c>
      <c r="B26" s="23">
        <v>1597.8989999999999</v>
      </c>
      <c r="C26" s="23">
        <v>16977.944</v>
      </c>
      <c r="D26" s="23">
        <v>1867.181</v>
      </c>
      <c r="E26" s="23">
        <v>5459.6</v>
      </c>
      <c r="F26" s="23">
        <v>13625.91</v>
      </c>
      <c r="G26" s="23">
        <v>27025.798999999999</v>
      </c>
      <c r="H26" s="23">
        <v>23271.330999999998</v>
      </c>
      <c r="I26" s="23">
        <v>106160.192</v>
      </c>
      <c r="J26">
        <v>79134.392999999996</v>
      </c>
    </row>
    <row r="27" spans="1:10" x14ac:dyDescent="0.2">
      <c r="A27" s="9">
        <v>40999</v>
      </c>
      <c r="B27" s="23">
        <v>1571.75</v>
      </c>
      <c r="C27" s="23">
        <v>17292.317999999999</v>
      </c>
      <c r="D27" s="23">
        <v>2004.9870000000001</v>
      </c>
      <c r="E27" s="23">
        <v>5459.7330000000002</v>
      </c>
      <c r="F27" s="23">
        <v>14415.445</v>
      </c>
      <c r="G27" s="23">
        <v>28459.392</v>
      </c>
      <c r="H27" s="23">
        <v>23233.936000000002</v>
      </c>
      <c r="I27" s="23">
        <v>108853.914</v>
      </c>
      <c r="J27">
        <v>80394.521999999997</v>
      </c>
    </row>
    <row r="28" spans="1:10" x14ac:dyDescent="0.2">
      <c r="A28" s="9">
        <v>41090</v>
      </c>
      <c r="B28" s="23">
        <v>1662.713</v>
      </c>
      <c r="C28" s="23">
        <v>17361.362000000001</v>
      </c>
      <c r="D28" s="23">
        <v>2138.819</v>
      </c>
      <c r="E28" s="23">
        <v>5542.9579999999996</v>
      </c>
      <c r="F28" s="23">
        <v>14330.286</v>
      </c>
      <c r="G28" s="23">
        <v>31193.448</v>
      </c>
      <c r="H28" s="23">
        <v>24075.19</v>
      </c>
      <c r="I28" s="23">
        <v>112875.811</v>
      </c>
      <c r="J28">
        <v>81682.362999999998</v>
      </c>
    </row>
    <row r="29" spans="1:10" x14ac:dyDescent="0.2">
      <c r="A29" s="9">
        <v>41182</v>
      </c>
      <c r="B29" s="23">
        <v>1683.874</v>
      </c>
      <c r="C29" s="23">
        <v>17466.597000000002</v>
      </c>
      <c r="D29" s="23">
        <v>2173.4450000000002</v>
      </c>
      <c r="E29" s="23">
        <v>5698.9489999999996</v>
      </c>
      <c r="F29" s="23">
        <v>14619.522999999999</v>
      </c>
      <c r="G29" s="23">
        <v>29484.440999999999</v>
      </c>
      <c r="H29" s="23">
        <v>24746.522000000001</v>
      </c>
      <c r="I29" s="23">
        <v>112865.299</v>
      </c>
      <c r="J29">
        <v>83380.857999999993</v>
      </c>
    </row>
    <row r="30" spans="1:10" x14ac:dyDescent="0.2">
      <c r="A30" s="9">
        <v>41274</v>
      </c>
      <c r="B30" s="23">
        <v>1629.6079999999999</v>
      </c>
      <c r="C30" s="23">
        <v>17498.877</v>
      </c>
      <c r="D30" s="23">
        <v>2020.11</v>
      </c>
      <c r="E30" s="23">
        <v>5670.26</v>
      </c>
      <c r="F30" s="23">
        <v>14458.175000000001</v>
      </c>
      <c r="G30" s="23">
        <v>29367.213</v>
      </c>
      <c r="H30" s="23">
        <v>25290.092000000001</v>
      </c>
      <c r="I30" s="23">
        <v>112868.958</v>
      </c>
      <c r="J30">
        <v>83501.744999999995</v>
      </c>
    </row>
    <row r="31" spans="1:10" x14ac:dyDescent="0.2">
      <c r="A31" s="9">
        <v>41364</v>
      </c>
      <c r="B31" s="23">
        <v>1621.598</v>
      </c>
      <c r="C31" s="23">
        <v>17949.812999999998</v>
      </c>
      <c r="D31" s="23">
        <v>2103.5189999999998</v>
      </c>
      <c r="E31" s="23">
        <v>5838.433</v>
      </c>
      <c r="F31" s="23">
        <v>15084.329000000002</v>
      </c>
      <c r="G31" s="23">
        <v>30241.300999999999</v>
      </c>
      <c r="H31" s="23">
        <v>26124.407999999999</v>
      </c>
      <c r="I31" s="23">
        <v>115935.538</v>
      </c>
      <c r="J31">
        <v>85694.236999999994</v>
      </c>
    </row>
    <row r="32" spans="1:10" x14ac:dyDescent="0.2">
      <c r="A32" s="9">
        <v>41455</v>
      </c>
      <c r="B32" s="23">
        <v>1672.0229999999999</v>
      </c>
      <c r="C32" s="23">
        <v>17638.092000000001</v>
      </c>
      <c r="D32" s="23">
        <v>2275.9059999999999</v>
      </c>
      <c r="E32" s="23">
        <v>5871.3459999999995</v>
      </c>
      <c r="F32" s="23">
        <v>14551.251</v>
      </c>
      <c r="G32" s="23">
        <v>33585.745000000003</v>
      </c>
      <c r="H32" s="23">
        <v>26483.901999999998</v>
      </c>
      <c r="I32" s="23">
        <v>119221.023</v>
      </c>
      <c r="J32">
        <v>85635.277000000002</v>
      </c>
    </row>
    <row r="33" spans="1:10" x14ac:dyDescent="0.2">
      <c r="A33" s="9">
        <v>41547</v>
      </c>
      <c r="B33" s="23">
        <v>1696.4159999999999</v>
      </c>
      <c r="C33" s="23">
        <v>17789.544999999998</v>
      </c>
      <c r="D33" s="23">
        <v>2300.3049999999998</v>
      </c>
      <c r="E33" s="23">
        <v>6024.5069999999996</v>
      </c>
      <c r="F33" s="23">
        <v>14982.751</v>
      </c>
      <c r="G33" s="23">
        <v>31189.15</v>
      </c>
      <c r="H33" s="23">
        <v>25784.454000000002</v>
      </c>
      <c r="I33" s="23">
        <v>117431.205</v>
      </c>
      <c r="J33">
        <v>86242.054999999993</v>
      </c>
    </row>
    <row r="34" spans="1:10" x14ac:dyDescent="0.2">
      <c r="A34" s="9">
        <v>41639</v>
      </c>
      <c r="B34" s="23">
        <v>1670.021</v>
      </c>
      <c r="C34" s="23">
        <v>17622.039000000001</v>
      </c>
      <c r="D34" s="23">
        <v>2101.9279999999999</v>
      </c>
      <c r="E34" s="23">
        <v>6139.7020000000002</v>
      </c>
      <c r="F34" s="23">
        <v>14833.863000000001</v>
      </c>
      <c r="G34" s="23">
        <v>30664.266</v>
      </c>
      <c r="H34" s="23">
        <v>26314.671999999999</v>
      </c>
      <c r="I34" s="23">
        <v>117073.894</v>
      </c>
      <c r="J34">
        <v>86409.626999999993</v>
      </c>
    </row>
    <row r="35" spans="1:10" x14ac:dyDescent="0.2">
      <c r="A35" s="9">
        <v>41729</v>
      </c>
      <c r="B35" s="23">
        <v>1609.5840000000001</v>
      </c>
      <c r="C35" s="23">
        <v>18347.985000000001</v>
      </c>
      <c r="D35" s="23">
        <v>2207.7469999999998</v>
      </c>
      <c r="E35" s="23">
        <v>6126.277</v>
      </c>
      <c r="F35" s="23">
        <v>16149.359</v>
      </c>
      <c r="G35" s="23">
        <v>31779.351999999999</v>
      </c>
      <c r="H35" s="23">
        <v>27317.772000000001</v>
      </c>
      <c r="I35" s="23">
        <v>121112.026</v>
      </c>
      <c r="J35">
        <v>89332.673999999999</v>
      </c>
    </row>
    <row r="36" spans="1:10" x14ac:dyDescent="0.2">
      <c r="A36" s="9">
        <v>41820</v>
      </c>
      <c r="B36" s="23">
        <v>1673.8430000000001</v>
      </c>
      <c r="C36" s="23">
        <v>17950.735000000001</v>
      </c>
      <c r="D36" s="23">
        <v>2352.4189999999999</v>
      </c>
      <c r="E36" s="23">
        <v>6064.4930000000004</v>
      </c>
      <c r="F36" s="23">
        <v>15200.632</v>
      </c>
      <c r="G36" s="23">
        <v>34213.870000000003</v>
      </c>
      <c r="H36" s="23">
        <v>27589.338</v>
      </c>
      <c r="I36" s="23">
        <v>122977.40300000001</v>
      </c>
      <c r="J36">
        <v>88763.534</v>
      </c>
    </row>
    <row r="37" spans="1:10" x14ac:dyDescent="0.2">
      <c r="A37" s="9">
        <v>41912</v>
      </c>
      <c r="B37" s="23">
        <v>1763.588</v>
      </c>
      <c r="C37" s="23">
        <v>18349.432000000001</v>
      </c>
      <c r="D37" s="23">
        <v>2313.9639999999999</v>
      </c>
      <c r="E37" s="23">
        <v>6313.9380000000001</v>
      </c>
      <c r="F37" s="23">
        <v>15887.22</v>
      </c>
      <c r="G37" s="23">
        <v>33242.999000000003</v>
      </c>
      <c r="H37" s="23">
        <v>26996.151999999998</v>
      </c>
      <c r="I37" s="23">
        <v>123249.42600000001</v>
      </c>
      <c r="J37">
        <v>90006.426999999996</v>
      </c>
    </row>
    <row r="38" spans="1:10" x14ac:dyDescent="0.2">
      <c r="A38" s="9">
        <v>42004</v>
      </c>
      <c r="B38" s="23">
        <v>1694.778</v>
      </c>
      <c r="C38" s="23">
        <v>18095.475999999999</v>
      </c>
      <c r="D38" s="23">
        <v>2143.433</v>
      </c>
      <c r="E38" s="23">
        <v>6390.3019999999997</v>
      </c>
      <c r="F38" s="23">
        <v>15801.382000000001</v>
      </c>
      <c r="G38" s="23">
        <v>31438.067999999999</v>
      </c>
      <c r="H38" s="23">
        <v>27377.816999999999</v>
      </c>
      <c r="I38" s="23">
        <v>121367.322</v>
      </c>
      <c r="J38">
        <v>89929.254000000001</v>
      </c>
    </row>
    <row r="39" spans="1:10" x14ac:dyDescent="0.2">
      <c r="A39" s="9">
        <v>42094</v>
      </c>
      <c r="B39" s="23">
        <v>1568.443</v>
      </c>
      <c r="C39" s="23">
        <v>18427.856</v>
      </c>
      <c r="D39" s="23">
        <v>2223.1289999999999</v>
      </c>
      <c r="E39" s="23">
        <v>6396.509</v>
      </c>
      <c r="F39" s="23">
        <v>17192.045000000002</v>
      </c>
      <c r="G39" s="23">
        <v>33120.686000000002</v>
      </c>
      <c r="H39" s="23">
        <v>28790.011999999999</v>
      </c>
      <c r="I39" s="23">
        <v>126433.606</v>
      </c>
      <c r="J39">
        <v>93312.92</v>
      </c>
    </row>
    <row r="40" spans="1:10" x14ac:dyDescent="0.2">
      <c r="A40" s="9">
        <v>42185</v>
      </c>
      <c r="B40" s="23">
        <v>1658.5519999999999</v>
      </c>
      <c r="C40" s="23">
        <v>18263.377</v>
      </c>
      <c r="D40" s="23">
        <v>2385.04</v>
      </c>
      <c r="E40" s="23">
        <v>6436.64</v>
      </c>
      <c r="F40" s="23">
        <v>16500.715</v>
      </c>
      <c r="G40" s="23">
        <v>36351.15</v>
      </c>
      <c r="H40" s="23">
        <v>28675.312999999998</v>
      </c>
      <c r="I40" s="23">
        <v>129497.49800000001</v>
      </c>
      <c r="J40">
        <v>93146.349000000002</v>
      </c>
    </row>
    <row r="41" spans="1:10" x14ac:dyDescent="0.2">
      <c r="A41" s="9">
        <v>42277</v>
      </c>
      <c r="B41" s="23">
        <v>1726.634</v>
      </c>
      <c r="C41" s="23">
        <v>18604.704000000002</v>
      </c>
      <c r="D41" s="23">
        <v>2332.2629999999999</v>
      </c>
      <c r="E41" s="23">
        <v>6637.4380000000001</v>
      </c>
      <c r="F41" s="23">
        <v>16865.650999999998</v>
      </c>
      <c r="G41" s="23">
        <v>33677.107000000004</v>
      </c>
      <c r="H41" s="23">
        <v>28303.467000000001</v>
      </c>
      <c r="I41" s="23">
        <v>127979.951</v>
      </c>
      <c r="J41">
        <v>94302.843999999997</v>
      </c>
    </row>
    <row r="42" spans="1:10" x14ac:dyDescent="0.2">
      <c r="A42" s="9">
        <v>42369</v>
      </c>
      <c r="B42" s="23">
        <v>1666.0160000000001</v>
      </c>
      <c r="C42" s="23">
        <v>18190.611000000001</v>
      </c>
      <c r="D42" s="23">
        <v>2132.56</v>
      </c>
      <c r="E42" s="23">
        <v>6838.5240000000003</v>
      </c>
      <c r="F42" s="23">
        <v>17607.186999999998</v>
      </c>
      <c r="G42" s="23">
        <v>33418.752</v>
      </c>
      <c r="H42" s="23">
        <v>29124.144</v>
      </c>
      <c r="I42" s="23">
        <v>128835.652</v>
      </c>
      <c r="J42">
        <v>95416.9</v>
      </c>
    </row>
    <row r="43" spans="1:10" x14ac:dyDescent="0.2">
      <c r="A43" s="9">
        <v>42460</v>
      </c>
      <c r="B43" s="23">
        <v>1663.4670000000001</v>
      </c>
      <c r="C43" s="23">
        <v>18836.291000000001</v>
      </c>
      <c r="D43" s="23">
        <v>2262.5129999999999</v>
      </c>
      <c r="E43" s="23">
        <v>7022.5770000000002</v>
      </c>
      <c r="F43" s="23">
        <v>18594.231</v>
      </c>
      <c r="G43" s="23">
        <v>34980.360999999997</v>
      </c>
      <c r="H43" s="23">
        <v>30540.036</v>
      </c>
      <c r="I43" s="23">
        <v>133399.897</v>
      </c>
      <c r="J43">
        <v>98419.535999999993</v>
      </c>
    </row>
    <row r="44" spans="1:10" x14ac:dyDescent="0.2">
      <c r="A44" s="9">
        <v>42551</v>
      </c>
      <c r="B44" s="23">
        <v>1745.202</v>
      </c>
      <c r="C44" s="23">
        <v>18822.210999999999</v>
      </c>
      <c r="D44" s="23">
        <v>2391.0079999999998</v>
      </c>
      <c r="E44" s="23">
        <v>7047.1170000000002</v>
      </c>
      <c r="F44" s="23">
        <v>18140.23</v>
      </c>
      <c r="G44" s="23">
        <v>37833.49</v>
      </c>
      <c r="H44" s="23">
        <v>30362.737000000001</v>
      </c>
      <c r="I44" s="23">
        <v>136262.90299999999</v>
      </c>
      <c r="J44">
        <v>98429.414000000004</v>
      </c>
    </row>
    <row r="45" spans="1:10" x14ac:dyDescent="0.2">
      <c r="A45" s="9">
        <v>42643</v>
      </c>
      <c r="B45" s="23">
        <v>1826.5740000000001</v>
      </c>
      <c r="C45" s="23">
        <v>19055.244999999999</v>
      </c>
      <c r="D45" s="23">
        <v>2366.21</v>
      </c>
      <c r="E45" s="23">
        <v>7334.5280000000002</v>
      </c>
      <c r="F45" s="23">
        <v>19179.902999999998</v>
      </c>
      <c r="G45" s="23">
        <v>36048.781000000003</v>
      </c>
      <c r="H45" s="23">
        <v>30605.998</v>
      </c>
      <c r="I45" s="23">
        <v>137187.56</v>
      </c>
      <c r="J45">
        <v>101138.78</v>
      </c>
    </row>
    <row r="46" spans="1:10" x14ac:dyDescent="0.2">
      <c r="A46" s="9">
        <v>42735</v>
      </c>
      <c r="B46" s="23">
        <v>1784.1590000000001</v>
      </c>
      <c r="C46" s="23">
        <v>18753.525000000001</v>
      </c>
      <c r="D46" s="23">
        <v>2253.6280000000002</v>
      </c>
      <c r="E46" s="23">
        <v>7325.1440000000002</v>
      </c>
      <c r="F46" s="23">
        <v>19071.11</v>
      </c>
      <c r="G46" s="23">
        <v>34236.034</v>
      </c>
      <c r="H46" s="23">
        <v>30444.999</v>
      </c>
      <c r="I46" s="23">
        <v>134362.804</v>
      </c>
      <c r="J46">
        <v>100126.77</v>
      </c>
    </row>
    <row r="47" spans="1:10" x14ac:dyDescent="0.2">
      <c r="A47" s="9">
        <v>42825</v>
      </c>
      <c r="B47" s="23">
        <v>1798.722</v>
      </c>
      <c r="C47" s="23">
        <v>19918.432000000001</v>
      </c>
      <c r="D47" s="23">
        <v>2238.114</v>
      </c>
      <c r="E47" s="23">
        <v>7554.0910000000003</v>
      </c>
      <c r="F47" s="23">
        <v>20214.062000000002</v>
      </c>
      <c r="G47" s="23">
        <v>36686.408000000003</v>
      </c>
      <c r="H47" s="23">
        <v>32538.415000000001</v>
      </c>
      <c r="I47" s="23">
        <v>142342.323</v>
      </c>
      <c r="J47">
        <v>105655.91499999999</v>
      </c>
    </row>
    <row r="48" spans="1:10" x14ac:dyDescent="0.2">
      <c r="A48" s="9">
        <v>42916</v>
      </c>
      <c r="B48" s="23">
        <v>1881.549</v>
      </c>
      <c r="C48" s="23">
        <v>19683.03</v>
      </c>
      <c r="D48" s="23">
        <v>2394.721</v>
      </c>
      <c r="E48" s="23">
        <v>7465.7460000000001</v>
      </c>
      <c r="F48" s="23">
        <v>19609.208999999999</v>
      </c>
      <c r="G48" s="23">
        <v>40146.462</v>
      </c>
      <c r="H48" s="23">
        <v>32119.173999999999</v>
      </c>
      <c r="I48" s="23">
        <v>144778.32699999999</v>
      </c>
      <c r="J48">
        <v>104631.86500000001</v>
      </c>
    </row>
    <row r="49" spans="1:10" x14ac:dyDescent="0.2">
      <c r="A49" s="9">
        <v>43008</v>
      </c>
      <c r="B49" s="23">
        <v>1934.704</v>
      </c>
      <c r="C49" s="23">
        <v>19921.195</v>
      </c>
      <c r="D49" s="23">
        <v>2398.3009999999999</v>
      </c>
      <c r="E49" s="23">
        <v>7689.0630000000001</v>
      </c>
      <c r="F49" s="23">
        <v>20004.196</v>
      </c>
      <c r="G49" s="23">
        <v>37751.114999999998</v>
      </c>
      <c r="H49" s="23">
        <v>31794.638999999999</v>
      </c>
      <c r="I49" s="23">
        <v>143610.886</v>
      </c>
      <c r="J49">
        <v>105859.77099999999</v>
      </c>
    </row>
    <row r="50" spans="1:10" x14ac:dyDescent="0.2">
      <c r="A50" s="9">
        <v>43100</v>
      </c>
      <c r="B50" s="23">
        <v>1918.5029999999999</v>
      </c>
      <c r="C50" s="23">
        <v>19701.582999999999</v>
      </c>
      <c r="D50" s="23">
        <v>2243.02</v>
      </c>
      <c r="E50" s="23">
        <v>7858.8239999999996</v>
      </c>
      <c r="F50" s="23">
        <v>20012.195</v>
      </c>
      <c r="G50" s="23">
        <v>37012.046999999999</v>
      </c>
      <c r="H50" s="23">
        <v>32561.323</v>
      </c>
      <c r="I50" s="23">
        <v>143293.041</v>
      </c>
      <c r="J50">
        <v>106280.99400000001</v>
      </c>
    </row>
    <row r="51" spans="1:10" x14ac:dyDescent="0.2">
      <c r="A51" s="9">
        <v>43190</v>
      </c>
      <c r="B51" s="23">
        <v>1861.9839999999999</v>
      </c>
      <c r="C51" s="23">
        <v>20940.887999999999</v>
      </c>
      <c r="D51" s="23">
        <v>2256.413</v>
      </c>
      <c r="E51" s="23">
        <v>7954.527</v>
      </c>
      <c r="F51" s="23">
        <v>22030.267</v>
      </c>
      <c r="G51" s="23">
        <v>38104.004999999997</v>
      </c>
      <c r="H51" s="23">
        <v>34500.470999999998</v>
      </c>
      <c r="I51" s="23">
        <v>150180.09400000001</v>
      </c>
      <c r="J51">
        <v>112076.08900000001</v>
      </c>
    </row>
    <row r="52" spans="1:10" x14ac:dyDescent="0.2">
      <c r="A52" s="9">
        <v>43281</v>
      </c>
      <c r="B52" s="23">
        <v>1917.2629999999999</v>
      </c>
      <c r="C52" s="23">
        <v>20241.447</v>
      </c>
      <c r="D52" s="23">
        <v>2417.4690000000001</v>
      </c>
      <c r="E52" s="23">
        <v>7903.41</v>
      </c>
      <c r="F52" s="23">
        <v>21076.175999999999</v>
      </c>
      <c r="G52" s="23">
        <v>42127.351000000002</v>
      </c>
      <c r="H52" s="23">
        <v>34336.116999999998</v>
      </c>
      <c r="I52" s="23">
        <v>152421.641</v>
      </c>
      <c r="J52">
        <v>110294.29</v>
      </c>
    </row>
    <row r="53" spans="1:10" x14ac:dyDescent="0.2">
      <c r="A53" s="9">
        <v>43373</v>
      </c>
      <c r="B53" s="23">
        <v>1992.9079999999999</v>
      </c>
      <c r="C53" s="23">
        <v>20309.502</v>
      </c>
      <c r="D53" s="23">
        <v>2466.3879999999999</v>
      </c>
      <c r="E53" s="23">
        <v>8071.9889999999996</v>
      </c>
      <c r="F53" s="23">
        <v>22325.311000000002</v>
      </c>
      <c r="G53" s="23">
        <v>39712.769999999997</v>
      </c>
      <c r="H53" s="23">
        <v>33353.891000000003</v>
      </c>
      <c r="I53" s="23">
        <v>151333.02100000001</v>
      </c>
      <c r="J53">
        <v>111620.251</v>
      </c>
    </row>
    <row r="54" spans="1:10" x14ac:dyDescent="0.2">
      <c r="A54" s="9">
        <v>43465</v>
      </c>
      <c r="B54" s="23">
        <v>1940.854</v>
      </c>
      <c r="C54" s="23">
        <v>20492.166000000001</v>
      </c>
      <c r="D54" s="23">
        <v>2288.6080000000002</v>
      </c>
      <c r="E54" s="23">
        <v>8187.9970000000003</v>
      </c>
      <c r="F54" s="23">
        <v>22630.61</v>
      </c>
      <c r="G54" s="23">
        <v>39013.898000000001</v>
      </c>
      <c r="H54" s="23">
        <v>34303.01</v>
      </c>
      <c r="I54" s="23">
        <v>151968.44200000001</v>
      </c>
      <c r="J54">
        <v>112954.54399999999</v>
      </c>
    </row>
    <row r="55" spans="1:10" x14ac:dyDescent="0.2">
      <c r="A55" s="9">
        <v>43555</v>
      </c>
    </row>
    <row r="56" spans="1:10" x14ac:dyDescent="0.2">
      <c r="A56" s="9">
        <v>43646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rightToLeft="1" workbookViewId="0">
      <selection activeCell="C80" sqref="C80"/>
    </sheetView>
  </sheetViews>
  <sheetFormatPr defaultRowHeight="14.25" x14ac:dyDescent="0.2"/>
  <cols>
    <col min="1" max="1" width="9.875" style="9" bestFit="1" customWidth="1"/>
    <col min="2" max="8" width="9.125" bestFit="1" customWidth="1"/>
    <col min="9" max="9" width="9.375" bestFit="1" customWidth="1"/>
  </cols>
  <sheetData>
    <row r="1" spans="1:11" ht="43.5" thickBot="1" x14ac:dyDescent="0.25">
      <c r="B1" s="14" t="s">
        <v>47</v>
      </c>
      <c r="C1" s="14" t="s">
        <v>43</v>
      </c>
      <c r="D1" s="15" t="s">
        <v>48</v>
      </c>
      <c r="E1" s="14" t="s">
        <v>45</v>
      </c>
      <c r="F1" s="14" t="s">
        <v>46</v>
      </c>
      <c r="G1" s="14" t="s">
        <v>42</v>
      </c>
      <c r="H1" s="14" t="s">
        <v>44</v>
      </c>
      <c r="I1" s="13" t="s">
        <v>41</v>
      </c>
      <c r="J1" s="37" t="s">
        <v>130</v>
      </c>
    </row>
    <row r="2" spans="1:11" ht="15" thickBot="1" x14ac:dyDescent="0.25">
      <c r="A2" s="9" t="s">
        <v>1</v>
      </c>
      <c r="B2" s="17" t="s">
        <v>55</v>
      </c>
      <c r="C2" s="19" t="s">
        <v>51</v>
      </c>
      <c r="D2" s="18" t="s">
        <v>56</v>
      </c>
      <c r="E2" s="17" t="s">
        <v>53</v>
      </c>
      <c r="F2" s="17" t="s">
        <v>54</v>
      </c>
      <c r="G2" s="17" t="s">
        <v>50</v>
      </c>
      <c r="H2" s="17" t="s">
        <v>52</v>
      </c>
      <c r="I2" s="16" t="s">
        <v>49</v>
      </c>
      <c r="J2" s="16" t="s">
        <v>129</v>
      </c>
    </row>
    <row r="3" spans="1:11" x14ac:dyDescent="0.2">
      <c r="A3" s="8">
        <f>[1]!FAMEData(A2,"2000Q1","thisday(q)",0,"q", "Down", "No Heading", "Normal")</f>
        <v>36616</v>
      </c>
      <c r="B3" s="11">
        <f>[1]!FAMEData(B2,"2000Q1","thisday(q)",0,"q", "Down", "No Heading", "Normal")</f>
        <v>3463.1210000000001</v>
      </c>
      <c r="C3" s="11">
        <f>[1]!FAMEData(C2,"2000Q1","thisday(q)",0,"q", "Down", "No Heading", "Normal")</f>
        <v>29625.468000000001</v>
      </c>
      <c r="D3" s="11">
        <f>[1]!FAMEData(D2,"2000Q1","thisday(q)",0,"q", "Down", "No Heading", "Normal")</f>
        <v>2612.502</v>
      </c>
      <c r="E3" s="11">
        <f>[1]!FAMEData(E2,"2000Q1","thisday(q)",0,"q", "Down", "No Heading", "Normal")</f>
        <v>10699.494000000001</v>
      </c>
      <c r="F3" s="11">
        <f>[1]!FAMEData(F2,"2000Q1","thisday(q)",0,"q", "Down", "No Heading", "Normal")</f>
        <v>11341.955</v>
      </c>
      <c r="G3" s="11">
        <f>[1]!FAMEData(G2,"2000Q1","thisday(q)",0,"q", "Down", "No Heading", "Normal")</f>
        <v>30977.35</v>
      </c>
      <c r="H3" s="11">
        <f>[1]!FAMEData(H2,"2000Q1","thisday(q)",0,"q", "Down", "No Heading", "Normal")</f>
        <v>19454.189999999999</v>
      </c>
      <c r="I3" s="11">
        <f>[1]!FAMEData(I2,"2000Q1","thisday(q)",0,"q", "Down", "No Heading", "Normal")</f>
        <v>147906.43299999999</v>
      </c>
      <c r="J3" s="11">
        <f>[1]!FAMEData(J2,"2000Q1","thisday(q)",0,"q", "Down", "No Heading", "Normal")</f>
        <v>98380.793000000005</v>
      </c>
      <c r="K3" s="11"/>
    </row>
    <row r="4" spans="1:11" x14ac:dyDescent="0.2">
      <c r="A4" s="9">
        <v>36707</v>
      </c>
      <c r="B4">
        <v>2691.0970000000002</v>
      </c>
      <c r="C4">
        <v>31418.85</v>
      </c>
      <c r="D4">
        <v>2282.7289999999998</v>
      </c>
      <c r="E4">
        <v>11026.081</v>
      </c>
      <c r="F4">
        <v>13683.66</v>
      </c>
      <c r="G4">
        <v>30509.402999999998</v>
      </c>
      <c r="H4">
        <v>21304.656999999999</v>
      </c>
      <c r="I4">
        <v>154750.622</v>
      </c>
      <c r="J4">
        <v>105013.974</v>
      </c>
    </row>
    <row r="5" spans="1:11" x14ac:dyDescent="0.2">
      <c r="A5" s="9">
        <v>36799</v>
      </c>
      <c r="B5">
        <v>1756.087</v>
      </c>
      <c r="C5">
        <v>33116.057999999997</v>
      </c>
      <c r="D5">
        <v>2886.6419999999998</v>
      </c>
      <c r="E5">
        <v>11461.915000000001</v>
      </c>
      <c r="F5">
        <v>15126.61</v>
      </c>
      <c r="G5">
        <v>30107.652999999998</v>
      </c>
      <c r="H5">
        <v>22865.319</v>
      </c>
      <c r="I5">
        <v>162266.432</v>
      </c>
      <c r="J5">
        <v>112198.758</v>
      </c>
    </row>
    <row r="6" spans="1:11" x14ac:dyDescent="0.2">
      <c r="A6" s="9">
        <v>36891</v>
      </c>
      <c r="B6">
        <v>2693.5590000000002</v>
      </c>
      <c r="C6">
        <v>30943.781999999999</v>
      </c>
      <c r="D6">
        <v>2374.0680000000002</v>
      </c>
      <c r="E6">
        <v>10498.339</v>
      </c>
      <c r="F6">
        <v>15636.245000000001</v>
      </c>
      <c r="G6">
        <v>30893.092000000001</v>
      </c>
      <c r="H6">
        <v>23079.088</v>
      </c>
      <c r="I6">
        <v>159023.652</v>
      </c>
      <c r="J6">
        <v>108249.08100000001</v>
      </c>
    </row>
    <row r="7" spans="1:11" x14ac:dyDescent="0.2">
      <c r="A7" s="9">
        <v>36981</v>
      </c>
      <c r="B7">
        <v>3267.1170000000002</v>
      </c>
      <c r="C7">
        <v>30631.144</v>
      </c>
      <c r="D7">
        <v>2739.67</v>
      </c>
      <c r="E7">
        <v>9149.4560000000001</v>
      </c>
      <c r="F7">
        <v>14274.238000000001</v>
      </c>
      <c r="G7">
        <v>31918.098999999998</v>
      </c>
      <c r="H7">
        <v>22527.352999999999</v>
      </c>
      <c r="I7">
        <v>157343.122</v>
      </c>
      <c r="J7">
        <v>105750.605</v>
      </c>
    </row>
    <row r="8" spans="1:11" x14ac:dyDescent="0.2">
      <c r="A8" s="9">
        <v>37072</v>
      </c>
      <c r="B8">
        <v>2983.47</v>
      </c>
      <c r="C8">
        <v>28873.75</v>
      </c>
      <c r="D8">
        <v>2585.4450000000002</v>
      </c>
      <c r="E8">
        <v>10486.209000000001</v>
      </c>
      <c r="F8">
        <v>13347.771999999999</v>
      </c>
      <c r="G8">
        <v>31970.839</v>
      </c>
      <c r="H8">
        <v>23340.484</v>
      </c>
      <c r="I8">
        <v>155873.87100000001</v>
      </c>
      <c r="J8">
        <v>104279.303</v>
      </c>
    </row>
    <row r="9" spans="1:11" x14ac:dyDescent="0.2">
      <c r="A9" s="9">
        <v>37164</v>
      </c>
      <c r="B9">
        <v>2159.413</v>
      </c>
      <c r="C9">
        <v>28057.656999999999</v>
      </c>
      <c r="D9">
        <v>3363.306</v>
      </c>
      <c r="E9">
        <v>10848.98</v>
      </c>
      <c r="F9">
        <v>14681.341</v>
      </c>
      <c r="G9">
        <v>30393.625</v>
      </c>
      <c r="H9">
        <v>23942.19</v>
      </c>
      <c r="I9">
        <v>157248.59700000001</v>
      </c>
      <c r="J9">
        <v>106909.382</v>
      </c>
    </row>
    <row r="10" spans="1:11" x14ac:dyDescent="0.2">
      <c r="A10" s="9">
        <v>37256</v>
      </c>
      <c r="B10">
        <v>2992.087</v>
      </c>
      <c r="C10">
        <v>27028.941999999999</v>
      </c>
      <c r="D10">
        <v>2965.2820000000002</v>
      </c>
      <c r="E10">
        <v>10726.029</v>
      </c>
      <c r="F10">
        <v>13610.743999999999</v>
      </c>
      <c r="G10">
        <v>32020.809000000001</v>
      </c>
      <c r="H10">
        <v>21944.483</v>
      </c>
      <c r="I10">
        <v>152972.932</v>
      </c>
      <c r="J10">
        <v>101452.16800000001</v>
      </c>
    </row>
    <row r="11" spans="1:11" x14ac:dyDescent="0.2">
      <c r="A11" s="9">
        <v>37346</v>
      </c>
      <c r="B11">
        <v>3684.7020000000002</v>
      </c>
      <c r="C11">
        <v>26337.594000000001</v>
      </c>
      <c r="D11">
        <v>2930.3069999999998</v>
      </c>
      <c r="E11">
        <v>9627.8160000000007</v>
      </c>
      <c r="F11">
        <v>13348.99</v>
      </c>
      <c r="G11">
        <v>32824.648999999998</v>
      </c>
      <c r="H11">
        <v>22925.675999999999</v>
      </c>
      <c r="I11">
        <v>153697.96400000001</v>
      </c>
      <c r="J11">
        <v>101187.739</v>
      </c>
    </row>
    <row r="12" spans="1:11" x14ac:dyDescent="0.2">
      <c r="A12" s="9">
        <v>37437</v>
      </c>
      <c r="B12">
        <v>2999.06</v>
      </c>
      <c r="C12">
        <v>27400.79</v>
      </c>
      <c r="D12">
        <v>2597.2950000000001</v>
      </c>
      <c r="E12">
        <v>10234.630999999999</v>
      </c>
      <c r="F12">
        <v>13238.823</v>
      </c>
      <c r="G12">
        <v>33273.302000000003</v>
      </c>
      <c r="H12">
        <v>23751.23</v>
      </c>
      <c r="I12">
        <v>156671.35200000001</v>
      </c>
      <c r="J12">
        <v>103368.717</v>
      </c>
    </row>
    <row r="13" spans="1:11" x14ac:dyDescent="0.2">
      <c r="A13" s="9">
        <v>37529</v>
      </c>
      <c r="B13">
        <v>2093.17</v>
      </c>
      <c r="C13">
        <v>27110.881000000001</v>
      </c>
      <c r="D13">
        <v>3191.518</v>
      </c>
      <c r="E13">
        <v>10894.201999999999</v>
      </c>
      <c r="F13">
        <v>13834.030999999999</v>
      </c>
      <c r="G13">
        <v>31913.559000000001</v>
      </c>
      <c r="H13">
        <v>24414.171999999999</v>
      </c>
      <c r="I13">
        <v>157590.345</v>
      </c>
      <c r="J13">
        <v>105221.05499999999</v>
      </c>
    </row>
    <row r="14" spans="1:11" x14ac:dyDescent="0.2">
      <c r="A14" s="9">
        <v>37621</v>
      </c>
      <c r="B14">
        <v>3038.28</v>
      </c>
      <c r="C14">
        <v>27985.172999999999</v>
      </c>
      <c r="D14">
        <v>2844.8319999999999</v>
      </c>
      <c r="E14">
        <v>10468.494000000001</v>
      </c>
      <c r="F14">
        <v>14478.179</v>
      </c>
      <c r="G14">
        <v>33032.682999999997</v>
      </c>
      <c r="H14">
        <v>22137.757000000001</v>
      </c>
      <c r="I14">
        <v>156228.32800000001</v>
      </c>
      <c r="J14">
        <v>102730.879</v>
      </c>
    </row>
    <row r="15" spans="1:11" x14ac:dyDescent="0.2">
      <c r="A15" s="9">
        <v>37711</v>
      </c>
      <c r="B15">
        <v>2975.558</v>
      </c>
      <c r="C15">
        <v>28369.705999999998</v>
      </c>
      <c r="D15">
        <v>2621.5</v>
      </c>
      <c r="E15">
        <v>9576.8019999999997</v>
      </c>
      <c r="F15">
        <v>13109.316000000001</v>
      </c>
      <c r="G15">
        <v>33121.567999999999</v>
      </c>
      <c r="H15">
        <v>24413.001</v>
      </c>
      <c r="I15">
        <v>157605.511</v>
      </c>
      <c r="J15">
        <v>103961.01700000001</v>
      </c>
    </row>
    <row r="16" spans="1:11" x14ac:dyDescent="0.2">
      <c r="A16" s="9">
        <v>37802</v>
      </c>
      <c r="B16">
        <v>3375.482</v>
      </c>
      <c r="C16">
        <v>28424.606</v>
      </c>
      <c r="D16">
        <v>2562.8780000000002</v>
      </c>
      <c r="E16">
        <v>10016.638000000001</v>
      </c>
      <c r="F16">
        <v>13147.734</v>
      </c>
      <c r="G16">
        <v>32408.763999999999</v>
      </c>
      <c r="H16">
        <v>24496.182000000001</v>
      </c>
      <c r="I16">
        <v>157954.587</v>
      </c>
      <c r="J16">
        <v>104908.196</v>
      </c>
    </row>
    <row r="17" spans="1:10" x14ac:dyDescent="0.2">
      <c r="A17" s="9">
        <v>37894</v>
      </c>
      <c r="B17">
        <v>2174.5619999999999</v>
      </c>
      <c r="C17">
        <v>29079.821</v>
      </c>
      <c r="D17">
        <v>3280.9780000000001</v>
      </c>
      <c r="E17">
        <v>10163.457</v>
      </c>
      <c r="F17">
        <v>14481.127</v>
      </c>
      <c r="G17">
        <v>32122.416000000001</v>
      </c>
      <c r="H17">
        <v>25310.107</v>
      </c>
      <c r="I17">
        <v>162560.66699999999</v>
      </c>
      <c r="J17">
        <v>109571.141</v>
      </c>
    </row>
    <row r="18" spans="1:10" x14ac:dyDescent="0.2">
      <c r="A18" s="9">
        <v>37986</v>
      </c>
      <c r="B18">
        <v>2674.4989999999998</v>
      </c>
      <c r="C18">
        <v>28207.481</v>
      </c>
      <c r="D18">
        <v>2829.866</v>
      </c>
      <c r="E18">
        <v>9772.14</v>
      </c>
      <c r="F18">
        <v>14432.830000000002</v>
      </c>
      <c r="G18">
        <v>31860.786</v>
      </c>
      <c r="H18">
        <v>23452.13</v>
      </c>
      <c r="I18">
        <v>156935.565</v>
      </c>
      <c r="J18">
        <v>104392.367</v>
      </c>
    </row>
    <row r="19" spans="1:10" x14ac:dyDescent="0.2">
      <c r="A19" s="9">
        <v>38077</v>
      </c>
      <c r="B19">
        <v>4242.9809999999998</v>
      </c>
      <c r="C19">
        <v>29059.502</v>
      </c>
      <c r="D19">
        <v>2857.172</v>
      </c>
      <c r="E19">
        <v>9160.5259999999998</v>
      </c>
      <c r="F19">
        <v>13454.305</v>
      </c>
      <c r="G19">
        <v>32758.338</v>
      </c>
      <c r="H19">
        <v>25991.79</v>
      </c>
      <c r="I19">
        <v>163440.16800000001</v>
      </c>
      <c r="J19">
        <v>109542.054</v>
      </c>
    </row>
    <row r="20" spans="1:10" x14ac:dyDescent="0.2">
      <c r="A20" s="9">
        <v>38168</v>
      </c>
      <c r="B20">
        <v>3228.694</v>
      </c>
      <c r="C20">
        <v>27859.481</v>
      </c>
      <c r="D20">
        <v>2637.308</v>
      </c>
      <c r="E20">
        <v>9501.5969999999998</v>
      </c>
      <c r="F20">
        <v>14884.947</v>
      </c>
      <c r="G20">
        <v>32109.98</v>
      </c>
      <c r="H20">
        <v>26083.21</v>
      </c>
      <c r="I20">
        <v>163937.00700000001</v>
      </c>
      <c r="J20">
        <v>110381.277</v>
      </c>
    </row>
    <row r="21" spans="1:10" x14ac:dyDescent="0.2">
      <c r="A21" s="9">
        <v>38260</v>
      </c>
      <c r="B21">
        <v>2278.3440000000001</v>
      </c>
      <c r="C21">
        <v>29497.488000000001</v>
      </c>
      <c r="D21">
        <v>3776.5369999999998</v>
      </c>
      <c r="E21">
        <v>9947.7420000000002</v>
      </c>
      <c r="F21">
        <v>16349.405000000001</v>
      </c>
      <c r="G21">
        <v>31214.824000000001</v>
      </c>
      <c r="H21">
        <v>26492.853999999999</v>
      </c>
      <c r="I21">
        <v>171641.38699999999</v>
      </c>
      <c r="J21">
        <v>118297.3</v>
      </c>
    </row>
    <row r="22" spans="1:10" x14ac:dyDescent="0.2">
      <c r="A22" s="9">
        <v>38352</v>
      </c>
      <c r="B22">
        <v>3466.7040000000002</v>
      </c>
      <c r="C22">
        <v>28978.358</v>
      </c>
      <c r="D22">
        <v>3132.8429999999998</v>
      </c>
      <c r="E22">
        <v>9529.0519999999997</v>
      </c>
      <c r="F22">
        <v>15960.086000000001</v>
      </c>
      <c r="G22">
        <v>32068.603999999999</v>
      </c>
      <c r="H22">
        <v>26444.815999999999</v>
      </c>
      <c r="I22">
        <v>167518.51999999999</v>
      </c>
      <c r="J22">
        <v>113464.624</v>
      </c>
    </row>
    <row r="23" spans="1:10" x14ac:dyDescent="0.2">
      <c r="A23" s="9">
        <v>38442</v>
      </c>
      <c r="B23">
        <v>4589.2449999999999</v>
      </c>
      <c r="C23">
        <v>30608.396000000001</v>
      </c>
      <c r="D23">
        <v>3185.3870000000002</v>
      </c>
      <c r="E23">
        <v>8445.7240000000002</v>
      </c>
      <c r="F23">
        <v>14344.504000000001</v>
      </c>
      <c r="G23">
        <v>33268.930999999997</v>
      </c>
      <c r="H23">
        <v>26955.239000000001</v>
      </c>
      <c r="I23">
        <v>169345.95600000001</v>
      </c>
      <c r="J23">
        <v>114036.65399999999</v>
      </c>
    </row>
    <row r="24" spans="1:10" x14ac:dyDescent="0.2">
      <c r="A24" s="9">
        <v>38533</v>
      </c>
      <c r="B24">
        <v>3937.4969999999998</v>
      </c>
      <c r="C24">
        <v>30583.187999999998</v>
      </c>
      <c r="D24">
        <v>2867.8789999999999</v>
      </c>
      <c r="E24">
        <v>8726.232</v>
      </c>
      <c r="F24">
        <v>15529.403</v>
      </c>
      <c r="G24">
        <v>32670.878000000001</v>
      </c>
      <c r="H24">
        <v>26814.976999999999</v>
      </c>
      <c r="I24">
        <v>170651.17</v>
      </c>
      <c r="J24">
        <v>115601.314</v>
      </c>
    </row>
    <row r="25" spans="1:10" x14ac:dyDescent="0.2">
      <c r="A25" s="9">
        <v>38625</v>
      </c>
      <c r="B25">
        <v>2697.54</v>
      </c>
      <c r="C25">
        <v>32332.241999999998</v>
      </c>
      <c r="D25">
        <v>3836.9169999999999</v>
      </c>
      <c r="E25">
        <v>9286.4230000000007</v>
      </c>
      <c r="F25">
        <v>16328.45</v>
      </c>
      <c r="G25">
        <v>32158.048999999999</v>
      </c>
      <c r="H25">
        <v>27256.519</v>
      </c>
      <c r="I25">
        <v>176107.79800000001</v>
      </c>
      <c r="J25">
        <v>121085.00900000001</v>
      </c>
    </row>
    <row r="26" spans="1:10" x14ac:dyDescent="0.2">
      <c r="A26" s="9">
        <v>38717</v>
      </c>
      <c r="B26">
        <v>3086.634</v>
      </c>
      <c r="C26">
        <v>30909.789000000001</v>
      </c>
      <c r="D26">
        <v>3259.819</v>
      </c>
      <c r="E26">
        <v>9595.1319999999996</v>
      </c>
      <c r="F26">
        <v>18714.02</v>
      </c>
      <c r="G26">
        <v>32269.298999999999</v>
      </c>
      <c r="H26">
        <v>27686.780999999999</v>
      </c>
      <c r="I26">
        <v>177959.383</v>
      </c>
      <c r="J26">
        <v>122588.06</v>
      </c>
    </row>
    <row r="27" spans="1:10" x14ac:dyDescent="0.2">
      <c r="A27" s="9">
        <v>38807</v>
      </c>
      <c r="B27">
        <v>3727.9270000000001</v>
      </c>
      <c r="C27">
        <v>32798.201999999997</v>
      </c>
      <c r="D27">
        <v>3406.4009999999998</v>
      </c>
      <c r="E27">
        <v>9015.8649999999998</v>
      </c>
      <c r="F27">
        <v>16032.2</v>
      </c>
      <c r="G27">
        <v>33354.637999999999</v>
      </c>
      <c r="H27">
        <v>30477.624</v>
      </c>
      <c r="I27">
        <v>180383.93100000001</v>
      </c>
      <c r="J27">
        <v>123797.66800000001</v>
      </c>
    </row>
    <row r="28" spans="1:10" x14ac:dyDescent="0.2">
      <c r="A28" s="9">
        <v>38898</v>
      </c>
      <c r="B28">
        <v>3566.9569999999999</v>
      </c>
      <c r="C28">
        <v>32610.097000000002</v>
      </c>
      <c r="D28">
        <v>3321.2049999999999</v>
      </c>
      <c r="E28">
        <v>9369.9339999999993</v>
      </c>
      <c r="F28">
        <v>17532.805</v>
      </c>
      <c r="G28">
        <v>33060.264000000003</v>
      </c>
      <c r="H28">
        <v>30550.300999999999</v>
      </c>
      <c r="I28">
        <v>183688.80499999999</v>
      </c>
      <c r="J28">
        <v>126952.655</v>
      </c>
    </row>
    <row r="29" spans="1:10" x14ac:dyDescent="0.2">
      <c r="A29" s="9">
        <v>38990</v>
      </c>
      <c r="B29">
        <v>3002.06</v>
      </c>
      <c r="C29">
        <v>34168.519999999997</v>
      </c>
      <c r="D29">
        <v>4452.3649999999998</v>
      </c>
      <c r="E29">
        <v>9935.9519999999993</v>
      </c>
      <c r="F29">
        <v>16872.286</v>
      </c>
      <c r="G29">
        <v>32609.126</v>
      </c>
      <c r="H29">
        <v>29810.332999999999</v>
      </c>
      <c r="I29">
        <v>183906.34</v>
      </c>
      <c r="J29">
        <v>127417.452</v>
      </c>
    </row>
    <row r="30" spans="1:10" x14ac:dyDescent="0.2">
      <c r="A30" s="9">
        <v>39082</v>
      </c>
      <c r="B30">
        <v>3657.07</v>
      </c>
      <c r="C30">
        <v>35615.516000000003</v>
      </c>
      <c r="D30">
        <v>3804.6419999999998</v>
      </c>
      <c r="E30">
        <v>9879.3970000000008</v>
      </c>
      <c r="F30">
        <v>17209.058000000001</v>
      </c>
      <c r="G30">
        <v>33332.472999999998</v>
      </c>
      <c r="H30">
        <v>29089.699000000001</v>
      </c>
      <c r="I30">
        <v>185856.06599999999</v>
      </c>
      <c r="J30">
        <v>128460.268</v>
      </c>
    </row>
    <row r="31" spans="1:10" x14ac:dyDescent="0.2">
      <c r="A31" s="9">
        <v>39172</v>
      </c>
      <c r="B31">
        <v>3727.0169999999998</v>
      </c>
      <c r="C31">
        <v>35205.754000000001</v>
      </c>
      <c r="D31">
        <v>3615.1030000000001</v>
      </c>
      <c r="E31">
        <v>9083.143</v>
      </c>
      <c r="F31">
        <v>16752.141</v>
      </c>
      <c r="G31">
        <v>34852.184999999998</v>
      </c>
      <c r="H31">
        <v>29982.486000000001</v>
      </c>
      <c r="I31">
        <v>187685.18299999999</v>
      </c>
      <c r="J31">
        <v>128520.863</v>
      </c>
    </row>
    <row r="32" spans="1:10" x14ac:dyDescent="0.2">
      <c r="A32" s="9">
        <v>39263</v>
      </c>
      <c r="B32">
        <v>3544.6480000000001</v>
      </c>
      <c r="C32">
        <v>34761.642</v>
      </c>
      <c r="D32">
        <v>3487.989</v>
      </c>
      <c r="E32">
        <v>9884.1939999999995</v>
      </c>
      <c r="F32">
        <v>18098.955000000002</v>
      </c>
      <c r="G32">
        <v>34705.733999999997</v>
      </c>
      <c r="H32">
        <v>32239.249</v>
      </c>
      <c r="I32">
        <v>191182</v>
      </c>
      <c r="J32">
        <v>131757.995</v>
      </c>
    </row>
    <row r="33" spans="1:10" x14ac:dyDescent="0.2">
      <c r="A33" s="9">
        <v>39355</v>
      </c>
      <c r="B33">
        <v>2868.37</v>
      </c>
      <c r="C33">
        <v>36251.434000000001</v>
      </c>
      <c r="D33">
        <v>4399.1099999999997</v>
      </c>
      <c r="E33">
        <v>10897.505999999999</v>
      </c>
      <c r="F33">
        <v>19436.768</v>
      </c>
      <c r="G33">
        <v>33216.114000000001</v>
      </c>
      <c r="H33">
        <v>30905.205000000002</v>
      </c>
      <c r="I33">
        <v>195442.61900000001</v>
      </c>
      <c r="J33">
        <v>136916.55600000001</v>
      </c>
    </row>
    <row r="34" spans="1:10" x14ac:dyDescent="0.2">
      <c r="A34" s="9">
        <v>39447</v>
      </c>
      <c r="B34">
        <v>3545.8290000000002</v>
      </c>
      <c r="C34">
        <v>37937.264999999999</v>
      </c>
      <c r="D34">
        <v>4549.2659999999996</v>
      </c>
      <c r="E34">
        <v>10346.869000000001</v>
      </c>
      <c r="F34">
        <v>19092.645</v>
      </c>
      <c r="G34">
        <v>34626.248</v>
      </c>
      <c r="H34">
        <v>30251.807000000001</v>
      </c>
      <c r="I34">
        <v>199276.38500000001</v>
      </c>
      <c r="J34">
        <v>139105.30300000001</v>
      </c>
    </row>
    <row r="35" spans="1:10" x14ac:dyDescent="0.2">
      <c r="A35" s="9">
        <v>39538</v>
      </c>
      <c r="B35">
        <v>3742.2049999999999</v>
      </c>
      <c r="C35">
        <v>35358.067000000003</v>
      </c>
      <c r="D35">
        <v>4096.2370000000001</v>
      </c>
      <c r="E35">
        <v>9738.152</v>
      </c>
      <c r="F35">
        <v>19152.260999999999</v>
      </c>
      <c r="G35">
        <v>35781.214999999997</v>
      </c>
      <c r="H35">
        <v>31592.845000000001</v>
      </c>
      <c r="I35">
        <v>198059.77</v>
      </c>
      <c r="J35">
        <v>136792.973</v>
      </c>
    </row>
    <row r="36" spans="1:10" x14ac:dyDescent="0.2">
      <c r="A36" s="9">
        <v>39629</v>
      </c>
      <c r="B36">
        <v>3581.3829999999998</v>
      </c>
      <c r="C36">
        <v>35198.444000000003</v>
      </c>
      <c r="D36">
        <v>4044.5120000000002</v>
      </c>
      <c r="E36">
        <v>10243.633</v>
      </c>
      <c r="F36">
        <v>19141.356</v>
      </c>
      <c r="G36">
        <v>35339.624000000003</v>
      </c>
      <c r="H36">
        <v>32167.307000000001</v>
      </c>
      <c r="I36">
        <v>198037.024</v>
      </c>
      <c r="J36">
        <v>137049.25099999999</v>
      </c>
    </row>
    <row r="37" spans="1:10" x14ac:dyDescent="0.2">
      <c r="A37" s="9">
        <v>39721</v>
      </c>
      <c r="B37">
        <v>2885.2939999999999</v>
      </c>
      <c r="C37">
        <v>34933.357000000004</v>
      </c>
      <c r="D37">
        <v>4946.79</v>
      </c>
      <c r="E37">
        <v>10738.458000000001</v>
      </c>
      <c r="F37">
        <v>21125.124</v>
      </c>
      <c r="G37">
        <v>34603.980000000003</v>
      </c>
      <c r="H37">
        <v>32122.162</v>
      </c>
      <c r="I37">
        <v>201628.992</v>
      </c>
      <c r="J37">
        <v>141064.94200000001</v>
      </c>
    </row>
    <row r="38" spans="1:10" x14ac:dyDescent="0.2">
      <c r="A38" s="9">
        <v>39813</v>
      </c>
      <c r="B38">
        <v>3547.5949999999998</v>
      </c>
      <c r="C38">
        <v>33437.074000000001</v>
      </c>
      <c r="D38">
        <v>4141.1760000000004</v>
      </c>
      <c r="E38">
        <v>11084.138000000001</v>
      </c>
      <c r="F38">
        <v>21888.496999999999</v>
      </c>
      <c r="G38">
        <v>34995.447</v>
      </c>
      <c r="H38">
        <v>32840.334999999999</v>
      </c>
      <c r="I38">
        <v>201296.95600000001</v>
      </c>
      <c r="J38">
        <v>140323.33300000001</v>
      </c>
    </row>
    <row r="39" spans="1:10" x14ac:dyDescent="0.2">
      <c r="A39" s="9">
        <v>39903</v>
      </c>
      <c r="B39">
        <v>4334.5169999999998</v>
      </c>
      <c r="C39">
        <v>31636.624</v>
      </c>
      <c r="D39">
        <v>4830.9620000000004</v>
      </c>
      <c r="E39">
        <v>10506.772000000001</v>
      </c>
      <c r="F39">
        <v>19748.324000000001</v>
      </c>
      <c r="G39">
        <v>36811.68</v>
      </c>
      <c r="H39">
        <v>33042.497000000003</v>
      </c>
      <c r="I39">
        <v>199936.05100000001</v>
      </c>
      <c r="J39">
        <v>137217.56400000001</v>
      </c>
    </row>
    <row r="40" spans="1:10" x14ac:dyDescent="0.2">
      <c r="A40" s="9">
        <v>39994</v>
      </c>
      <c r="B40">
        <v>4207.3289999999997</v>
      </c>
      <c r="C40">
        <v>30957.023000000001</v>
      </c>
      <c r="D40">
        <v>4649.7740000000003</v>
      </c>
      <c r="E40">
        <v>10663.677</v>
      </c>
      <c r="F40">
        <v>21812.766</v>
      </c>
      <c r="G40">
        <v>36266.552000000003</v>
      </c>
      <c r="H40">
        <v>32389.793000000001</v>
      </c>
      <c r="I40">
        <v>202416.77499999999</v>
      </c>
      <c r="J40">
        <v>139850.68400000001</v>
      </c>
    </row>
    <row r="41" spans="1:10" x14ac:dyDescent="0.2">
      <c r="A41" s="9">
        <v>40086</v>
      </c>
      <c r="B41">
        <v>3354.9279999999999</v>
      </c>
      <c r="C41">
        <v>32367.016</v>
      </c>
      <c r="D41">
        <v>5314.8040000000001</v>
      </c>
      <c r="E41">
        <v>10879.983</v>
      </c>
      <c r="F41">
        <v>22370.371999999999</v>
      </c>
      <c r="G41">
        <v>35639.720999999998</v>
      </c>
      <c r="H41">
        <v>32574.723000000002</v>
      </c>
      <c r="I41">
        <v>205125.54</v>
      </c>
      <c r="J41">
        <v>142825.40900000001</v>
      </c>
    </row>
    <row r="42" spans="1:10" x14ac:dyDescent="0.2">
      <c r="A42" s="9">
        <v>40178</v>
      </c>
      <c r="B42">
        <v>4007.3490000000002</v>
      </c>
      <c r="C42">
        <v>34901.567999999999</v>
      </c>
      <c r="D42">
        <v>5390.4759999999997</v>
      </c>
      <c r="E42">
        <v>11021.791999999999</v>
      </c>
      <c r="F42">
        <v>21550.277999999998</v>
      </c>
      <c r="G42">
        <v>36654.165000000001</v>
      </c>
      <c r="H42">
        <v>32450.731</v>
      </c>
      <c r="I42">
        <v>207801.80499999999</v>
      </c>
      <c r="J42">
        <v>144299.12</v>
      </c>
    </row>
    <row r="43" spans="1:10" x14ac:dyDescent="0.2">
      <c r="A43" s="9">
        <v>40268</v>
      </c>
      <c r="B43">
        <v>3652.8939999999998</v>
      </c>
      <c r="C43">
        <v>35381.099000000002</v>
      </c>
      <c r="D43">
        <v>4571.2709999999997</v>
      </c>
      <c r="E43">
        <v>10866.982</v>
      </c>
      <c r="F43">
        <v>20734.228999999999</v>
      </c>
      <c r="G43">
        <v>37377.120999999999</v>
      </c>
      <c r="H43">
        <v>34154.720999999998</v>
      </c>
      <c r="I43">
        <v>209406.18100000001</v>
      </c>
      <c r="J43">
        <v>145068.095</v>
      </c>
    </row>
    <row r="44" spans="1:10" x14ac:dyDescent="0.2">
      <c r="A44" s="9">
        <v>40359</v>
      </c>
      <c r="B44">
        <v>4072.681</v>
      </c>
      <c r="C44">
        <v>38824.773999999998</v>
      </c>
      <c r="D44">
        <v>4839.0429999999997</v>
      </c>
      <c r="E44">
        <v>11457.031000000001</v>
      </c>
      <c r="F44">
        <v>21126.188000000002</v>
      </c>
      <c r="G44">
        <v>37410.79</v>
      </c>
      <c r="H44">
        <v>33985.324000000001</v>
      </c>
      <c r="I44">
        <v>214928.01</v>
      </c>
      <c r="J44">
        <v>150197.481</v>
      </c>
    </row>
    <row r="45" spans="1:10" x14ac:dyDescent="0.2">
      <c r="A45" s="9">
        <v>40451</v>
      </c>
      <c r="B45">
        <v>3599.0259999999998</v>
      </c>
      <c r="C45">
        <v>36315.178999999996</v>
      </c>
      <c r="D45">
        <v>6673.3649999999998</v>
      </c>
      <c r="E45">
        <v>11921.035</v>
      </c>
      <c r="F45">
        <v>22652.282999999999</v>
      </c>
      <c r="G45">
        <v>35751.387000000002</v>
      </c>
      <c r="H45">
        <v>34744.194000000003</v>
      </c>
      <c r="I45">
        <v>216148.63800000001</v>
      </c>
      <c r="J45">
        <v>152761.99400000001</v>
      </c>
    </row>
    <row r="46" spans="1:10" x14ac:dyDescent="0.2">
      <c r="A46" s="9">
        <v>40543</v>
      </c>
      <c r="B46">
        <v>3080.674</v>
      </c>
      <c r="C46">
        <v>37530.705999999998</v>
      </c>
      <c r="D46">
        <v>6441.7280000000001</v>
      </c>
      <c r="E46">
        <v>12600.753000000001</v>
      </c>
      <c r="F46">
        <v>23066.679</v>
      </c>
      <c r="G46">
        <v>37829.686999999998</v>
      </c>
      <c r="H46">
        <v>35810.785000000003</v>
      </c>
      <c r="I46">
        <v>222172.03700000001</v>
      </c>
      <c r="J46">
        <v>156598.09299999999</v>
      </c>
    </row>
    <row r="47" spans="1:10" x14ac:dyDescent="0.2">
      <c r="A47" s="9">
        <v>40633</v>
      </c>
      <c r="B47">
        <v>4014.6179999999999</v>
      </c>
      <c r="C47">
        <v>37545.24</v>
      </c>
      <c r="D47">
        <v>4441.3590000000004</v>
      </c>
      <c r="E47">
        <v>12407.977000000001</v>
      </c>
      <c r="F47">
        <v>22146.1</v>
      </c>
      <c r="G47">
        <v>38606.101999999999</v>
      </c>
      <c r="H47">
        <v>37435.873</v>
      </c>
      <c r="I47">
        <v>221327.82399999999</v>
      </c>
      <c r="J47">
        <v>154928.37299999999</v>
      </c>
    </row>
    <row r="48" spans="1:10" x14ac:dyDescent="0.2">
      <c r="A48" s="9">
        <v>40724</v>
      </c>
      <c r="B48">
        <v>4629.0550000000003</v>
      </c>
      <c r="C48">
        <v>35830.474999999999</v>
      </c>
      <c r="D48">
        <v>4181.6270000000004</v>
      </c>
      <c r="E48">
        <v>12889.195</v>
      </c>
      <c r="F48">
        <v>22808.313000000002</v>
      </c>
      <c r="G48">
        <v>38260.464</v>
      </c>
      <c r="H48">
        <v>38724.175999999999</v>
      </c>
      <c r="I48">
        <v>224188.465</v>
      </c>
      <c r="J48">
        <v>157789.948</v>
      </c>
    </row>
    <row r="49" spans="1:10" x14ac:dyDescent="0.2">
      <c r="A49" s="9">
        <v>40816</v>
      </c>
      <c r="B49">
        <v>4026.9679999999998</v>
      </c>
      <c r="C49">
        <v>36843.146000000001</v>
      </c>
      <c r="D49">
        <v>5626.4290000000001</v>
      </c>
      <c r="E49">
        <v>13344.992</v>
      </c>
      <c r="F49">
        <v>24877.827000000001</v>
      </c>
      <c r="G49">
        <v>37663.550000000003</v>
      </c>
      <c r="H49">
        <v>38870.785000000003</v>
      </c>
      <c r="I49">
        <v>231852.97399999999</v>
      </c>
      <c r="J49">
        <v>165659.22099999999</v>
      </c>
    </row>
    <row r="50" spans="1:10" x14ac:dyDescent="0.2">
      <c r="A50" s="9">
        <v>40908</v>
      </c>
      <c r="B50">
        <v>3552.2130000000002</v>
      </c>
      <c r="C50">
        <v>37715.607000000004</v>
      </c>
      <c r="D50">
        <v>5118.2969999999996</v>
      </c>
      <c r="E50">
        <v>13893.611999999999</v>
      </c>
      <c r="F50">
        <v>25697.67</v>
      </c>
      <c r="G50">
        <v>38217.343000000001</v>
      </c>
      <c r="H50">
        <v>39204.906000000003</v>
      </c>
      <c r="I50">
        <v>235249.51699999999</v>
      </c>
      <c r="J50">
        <v>168214.802</v>
      </c>
    </row>
    <row r="51" spans="1:10" x14ac:dyDescent="0.2">
      <c r="A51" s="9">
        <v>40999</v>
      </c>
      <c r="B51">
        <v>3971.029</v>
      </c>
      <c r="C51">
        <v>36412.603000000003</v>
      </c>
      <c r="D51">
        <v>3080.2710000000002</v>
      </c>
      <c r="E51">
        <v>13410.656999999999</v>
      </c>
      <c r="F51">
        <v>24162.045000000002</v>
      </c>
      <c r="G51">
        <v>39620.228999999999</v>
      </c>
      <c r="H51">
        <v>38971.697999999997</v>
      </c>
      <c r="I51">
        <v>229342.30499999999</v>
      </c>
      <c r="J51">
        <v>160643.663</v>
      </c>
    </row>
    <row r="52" spans="1:10" x14ac:dyDescent="0.2">
      <c r="A52" s="9">
        <v>41090</v>
      </c>
      <c r="B52">
        <v>4409.3130000000001</v>
      </c>
      <c r="C52">
        <v>38149.873</v>
      </c>
      <c r="D52">
        <v>2634.0909999999999</v>
      </c>
      <c r="E52">
        <v>13538.496999999999</v>
      </c>
      <c r="F52">
        <v>24641.334999999999</v>
      </c>
      <c r="G52">
        <v>39419.839999999997</v>
      </c>
      <c r="H52">
        <v>36865.048999999999</v>
      </c>
      <c r="I52">
        <v>229031.41399999999</v>
      </c>
      <c r="J52">
        <v>160240.40599999999</v>
      </c>
    </row>
    <row r="53" spans="1:10" x14ac:dyDescent="0.2">
      <c r="A53" s="9">
        <v>41182</v>
      </c>
      <c r="B53">
        <v>3790.6709999999998</v>
      </c>
      <c r="C53">
        <v>38546.195</v>
      </c>
      <c r="D53">
        <v>3201.08</v>
      </c>
      <c r="E53">
        <v>13721.044</v>
      </c>
      <c r="F53">
        <v>26414.092000000001</v>
      </c>
      <c r="G53">
        <v>38081.349000000002</v>
      </c>
      <c r="H53">
        <v>40125.934000000001</v>
      </c>
      <c r="I53">
        <v>235448.98</v>
      </c>
      <c r="J53">
        <v>167678.07800000001</v>
      </c>
    </row>
    <row r="54" spans="1:10" x14ac:dyDescent="0.2">
      <c r="A54" s="9">
        <v>41274</v>
      </c>
      <c r="B54">
        <v>3510.0859999999998</v>
      </c>
      <c r="C54">
        <v>38830.5</v>
      </c>
      <c r="D54">
        <v>3124.9369999999999</v>
      </c>
      <c r="E54">
        <v>14367.011</v>
      </c>
      <c r="F54">
        <v>26111.445</v>
      </c>
      <c r="G54">
        <v>40053.152999999998</v>
      </c>
      <c r="H54">
        <v>40159.273999999998</v>
      </c>
      <c r="I54">
        <v>238900.889</v>
      </c>
      <c r="J54">
        <v>168934.58300000001</v>
      </c>
    </row>
    <row r="55" spans="1:10" x14ac:dyDescent="0.2">
      <c r="A55" s="9">
        <v>41364</v>
      </c>
      <c r="B55">
        <v>3746.877</v>
      </c>
      <c r="C55">
        <v>36123.248</v>
      </c>
      <c r="D55">
        <v>4088.732</v>
      </c>
      <c r="E55">
        <v>13939.993</v>
      </c>
      <c r="F55">
        <v>25417.044000000002</v>
      </c>
      <c r="G55">
        <v>40271.427000000003</v>
      </c>
      <c r="H55">
        <v>39906.671000000002</v>
      </c>
      <c r="I55">
        <v>236046.80799999999</v>
      </c>
      <c r="J55">
        <v>165651.21</v>
      </c>
    </row>
    <row r="56" spans="1:10" x14ac:dyDescent="0.2">
      <c r="A56" s="9">
        <v>41455</v>
      </c>
      <c r="B56">
        <v>4539.598</v>
      </c>
      <c r="C56">
        <v>36773.466</v>
      </c>
      <c r="D56">
        <v>4414.2489999999998</v>
      </c>
      <c r="E56">
        <v>14514.212</v>
      </c>
      <c r="F56">
        <v>28235.655999999999</v>
      </c>
      <c r="G56">
        <v>40526.955999999998</v>
      </c>
      <c r="H56">
        <v>42134.400999999998</v>
      </c>
      <c r="I56">
        <v>245700.54500000001</v>
      </c>
      <c r="J56">
        <v>174698.36900000001</v>
      </c>
    </row>
    <row r="57" spans="1:10" x14ac:dyDescent="0.2">
      <c r="A57" s="9">
        <v>41547</v>
      </c>
      <c r="B57">
        <v>3935.598</v>
      </c>
      <c r="C57">
        <v>35523.169000000002</v>
      </c>
      <c r="D57">
        <v>6111.4430000000002</v>
      </c>
      <c r="E57">
        <v>14841.162</v>
      </c>
      <c r="F57">
        <v>28163.631999999998</v>
      </c>
      <c r="G57">
        <v>38392.696000000004</v>
      </c>
      <c r="H57">
        <v>41625.940999999999</v>
      </c>
      <c r="I57">
        <v>244648.73300000001</v>
      </c>
      <c r="J57">
        <v>175469.429</v>
      </c>
    </row>
    <row r="58" spans="1:10" x14ac:dyDescent="0.2">
      <c r="A58" s="9">
        <v>41639</v>
      </c>
      <c r="B58">
        <v>3261.0360000000001</v>
      </c>
      <c r="C58">
        <v>39679.379000000001</v>
      </c>
      <c r="D58">
        <v>4176.2730000000001</v>
      </c>
      <c r="E58">
        <v>15496.86</v>
      </c>
      <c r="F58">
        <v>29079.264000000003</v>
      </c>
      <c r="G58">
        <v>40838.552000000003</v>
      </c>
      <c r="H58">
        <v>44781.853000000003</v>
      </c>
      <c r="I58">
        <v>251921.77900000001</v>
      </c>
      <c r="J58">
        <v>180035.617</v>
      </c>
    </row>
    <row r="59" spans="1:10" x14ac:dyDescent="0.2">
      <c r="A59" s="9">
        <v>41729</v>
      </c>
      <c r="B59">
        <v>3361.8009999999999</v>
      </c>
      <c r="C59">
        <v>37701.222000000002</v>
      </c>
      <c r="D59">
        <v>5683.26</v>
      </c>
      <c r="E59">
        <v>14747.91</v>
      </c>
      <c r="F59">
        <v>28537.390999999996</v>
      </c>
      <c r="G59">
        <v>41518.917999999998</v>
      </c>
      <c r="H59">
        <v>42663.962</v>
      </c>
      <c r="I59">
        <v>249523.212</v>
      </c>
      <c r="J59">
        <v>176602.834</v>
      </c>
    </row>
    <row r="60" spans="1:10" x14ac:dyDescent="0.2">
      <c r="A60" s="9">
        <v>41820</v>
      </c>
      <c r="B60">
        <v>4023.49</v>
      </c>
      <c r="C60">
        <v>35966.966</v>
      </c>
      <c r="D60">
        <v>4067.8339999999998</v>
      </c>
      <c r="E60">
        <v>14995.717000000001</v>
      </c>
      <c r="F60">
        <v>29902.164000000001</v>
      </c>
      <c r="G60">
        <v>40482.370999999999</v>
      </c>
      <c r="H60">
        <v>42540.999000000003</v>
      </c>
      <c r="I60">
        <v>251470.50599999999</v>
      </c>
      <c r="J60">
        <v>179201.92600000001</v>
      </c>
    </row>
    <row r="61" spans="1:10" x14ac:dyDescent="0.2">
      <c r="A61" s="9">
        <v>41912</v>
      </c>
      <c r="B61">
        <v>3644.5250000000001</v>
      </c>
      <c r="C61">
        <v>38053.050000000003</v>
      </c>
      <c r="D61">
        <v>5469.0889999999999</v>
      </c>
      <c r="E61">
        <v>15368.017</v>
      </c>
      <c r="F61">
        <v>29182.186000000002</v>
      </c>
      <c r="G61">
        <v>41296.391000000003</v>
      </c>
      <c r="H61">
        <v>44158.947999999997</v>
      </c>
      <c r="I61">
        <v>254030.19200000001</v>
      </c>
      <c r="J61">
        <v>180657.443</v>
      </c>
    </row>
    <row r="62" spans="1:10" x14ac:dyDescent="0.2">
      <c r="A62" s="9">
        <v>42004</v>
      </c>
      <c r="B62">
        <v>3826.058</v>
      </c>
      <c r="C62">
        <v>39727.383999999998</v>
      </c>
      <c r="D62">
        <v>3683.7089999999998</v>
      </c>
      <c r="E62">
        <v>15738.946</v>
      </c>
      <c r="F62">
        <v>32581.79</v>
      </c>
      <c r="G62">
        <v>41416.286</v>
      </c>
      <c r="H62">
        <v>46937.978999999999</v>
      </c>
      <c r="I62">
        <v>263068.97600000002</v>
      </c>
      <c r="J62">
        <v>189239.758</v>
      </c>
    </row>
    <row r="63" spans="1:10" x14ac:dyDescent="0.2">
      <c r="A63" s="9">
        <v>42094</v>
      </c>
      <c r="B63">
        <v>3527.8490000000002</v>
      </c>
      <c r="C63">
        <v>38749.589</v>
      </c>
      <c r="D63">
        <v>3816.1239999999998</v>
      </c>
      <c r="E63">
        <v>14779.028</v>
      </c>
      <c r="F63">
        <v>30744.781000000003</v>
      </c>
      <c r="G63">
        <v>43143.536</v>
      </c>
      <c r="H63">
        <v>45378.85</v>
      </c>
      <c r="I63">
        <v>259186.92</v>
      </c>
      <c r="J63">
        <v>183533.144</v>
      </c>
    </row>
    <row r="64" spans="1:10" x14ac:dyDescent="0.2">
      <c r="A64" s="9">
        <v>42185</v>
      </c>
      <c r="B64">
        <v>3699.1410000000001</v>
      </c>
      <c r="C64">
        <v>36707.485999999997</v>
      </c>
      <c r="D64">
        <v>3636.7660000000001</v>
      </c>
      <c r="E64">
        <v>15112.486999999999</v>
      </c>
      <c r="F64">
        <v>31654.749</v>
      </c>
      <c r="G64">
        <v>42256.442000000003</v>
      </c>
      <c r="H64">
        <v>45282.430999999997</v>
      </c>
      <c r="I64">
        <v>258302.91800000001</v>
      </c>
      <c r="J64">
        <v>183371.916</v>
      </c>
    </row>
    <row r="65" spans="1:10" x14ac:dyDescent="0.2">
      <c r="A65" s="9">
        <v>42277</v>
      </c>
      <c r="B65">
        <v>3453.1640000000002</v>
      </c>
      <c r="C65">
        <v>36061.434000000001</v>
      </c>
      <c r="D65">
        <v>5669.7190000000001</v>
      </c>
      <c r="E65">
        <v>15460.837</v>
      </c>
      <c r="F65">
        <v>32134.976999999999</v>
      </c>
      <c r="G65">
        <v>40183.921000000002</v>
      </c>
      <c r="H65">
        <v>45728.644</v>
      </c>
      <c r="I65">
        <v>258779.77100000001</v>
      </c>
      <c r="J65">
        <v>185835.37400000001</v>
      </c>
    </row>
    <row r="66" spans="1:10" x14ac:dyDescent="0.2">
      <c r="A66" s="9">
        <v>42369</v>
      </c>
      <c r="B66">
        <v>3214.0349999999999</v>
      </c>
      <c r="C66">
        <v>40496.991000000002</v>
      </c>
      <c r="D66">
        <v>6055.259</v>
      </c>
      <c r="E66">
        <v>16209.038</v>
      </c>
      <c r="F66">
        <v>33391.646999999997</v>
      </c>
      <c r="G66">
        <v>43284.184000000001</v>
      </c>
      <c r="H66">
        <v>47395.928999999996</v>
      </c>
      <c r="I66">
        <v>270061.55499999999</v>
      </c>
      <c r="J66">
        <v>193904.81700000001</v>
      </c>
    </row>
    <row r="67" spans="1:10" x14ac:dyDescent="0.2">
      <c r="A67" s="9">
        <v>42460</v>
      </c>
      <c r="B67">
        <v>3385.2849999999999</v>
      </c>
      <c r="C67">
        <v>38054.160000000003</v>
      </c>
      <c r="D67">
        <v>4317.5020000000004</v>
      </c>
      <c r="E67">
        <v>15655.084999999999</v>
      </c>
      <c r="F67">
        <v>32509.938000000002</v>
      </c>
      <c r="G67">
        <v>44684.385000000002</v>
      </c>
      <c r="H67">
        <v>45489.146999999997</v>
      </c>
      <c r="I67">
        <v>264729.20799999998</v>
      </c>
      <c r="J67">
        <v>186826.86499999999</v>
      </c>
    </row>
    <row r="68" spans="1:10" x14ac:dyDescent="0.2">
      <c r="A68" s="9">
        <v>42551</v>
      </c>
      <c r="B68">
        <v>3785.0709999999999</v>
      </c>
      <c r="C68">
        <v>37521.402000000002</v>
      </c>
      <c r="D68">
        <v>3613.75</v>
      </c>
      <c r="E68">
        <v>16089.145</v>
      </c>
      <c r="F68">
        <v>32097.678999999996</v>
      </c>
      <c r="G68">
        <v>43852.892</v>
      </c>
      <c r="H68">
        <v>46357.86</v>
      </c>
      <c r="I68">
        <v>264391.29800000001</v>
      </c>
      <c r="J68">
        <v>186915.8</v>
      </c>
    </row>
    <row r="69" spans="1:10" x14ac:dyDescent="0.2">
      <c r="A69" s="9">
        <v>42643</v>
      </c>
      <c r="B69">
        <v>3457.27</v>
      </c>
      <c r="C69">
        <v>38609.521999999997</v>
      </c>
      <c r="D69">
        <v>5185.7309999999998</v>
      </c>
      <c r="E69">
        <v>16827.987000000001</v>
      </c>
      <c r="F69">
        <v>33278.656999999999</v>
      </c>
      <c r="G69">
        <v>42846.014000000003</v>
      </c>
      <c r="H69">
        <v>47909.546000000002</v>
      </c>
      <c r="I69">
        <v>272414.76400000002</v>
      </c>
      <c r="J69">
        <v>195567.709</v>
      </c>
    </row>
    <row r="70" spans="1:10" x14ac:dyDescent="0.2">
      <c r="A70" s="9">
        <v>42735</v>
      </c>
      <c r="B70">
        <v>3756.203</v>
      </c>
      <c r="C70">
        <v>37721.502999999997</v>
      </c>
      <c r="D70">
        <v>6378.4489999999996</v>
      </c>
      <c r="E70">
        <v>17079.16</v>
      </c>
      <c r="F70">
        <v>37302.449999999997</v>
      </c>
      <c r="G70">
        <v>43276.207999999999</v>
      </c>
      <c r="H70">
        <v>50481.154999999999</v>
      </c>
      <c r="I70">
        <v>280972.43300000002</v>
      </c>
      <c r="J70">
        <v>203319.11199999999</v>
      </c>
    </row>
    <row r="71" spans="1:10" x14ac:dyDescent="0.2">
      <c r="A71" s="9">
        <v>42825</v>
      </c>
      <c r="B71">
        <v>3405.2240000000002</v>
      </c>
      <c r="C71">
        <v>38941.756000000001</v>
      </c>
      <c r="D71">
        <v>5252.6890000000003</v>
      </c>
      <c r="E71">
        <v>16837.682000000001</v>
      </c>
      <c r="F71">
        <v>33120.69</v>
      </c>
      <c r="G71">
        <v>45923.163999999997</v>
      </c>
      <c r="H71">
        <v>48027.394999999997</v>
      </c>
      <c r="I71">
        <v>276455.26500000001</v>
      </c>
      <c r="J71">
        <v>195935.177</v>
      </c>
    </row>
    <row r="72" spans="1:10" x14ac:dyDescent="0.2">
      <c r="A72" s="9">
        <v>42916</v>
      </c>
      <c r="B72">
        <v>3911.5509999999999</v>
      </c>
      <c r="C72">
        <v>38046.095999999998</v>
      </c>
      <c r="D72">
        <v>3451.0169999999998</v>
      </c>
      <c r="E72">
        <v>17090.991999999998</v>
      </c>
      <c r="F72">
        <v>34441.356999999996</v>
      </c>
      <c r="G72">
        <v>44566.116999999998</v>
      </c>
      <c r="H72">
        <v>50224.512000000002</v>
      </c>
      <c r="I72">
        <v>276817.07900000003</v>
      </c>
      <c r="J72">
        <v>197395.60699999999</v>
      </c>
    </row>
    <row r="73" spans="1:10" x14ac:dyDescent="0.2">
      <c r="A73" s="9">
        <v>43008</v>
      </c>
      <c r="B73">
        <v>3568.692</v>
      </c>
      <c r="C73">
        <v>38198.28</v>
      </c>
      <c r="D73">
        <v>5445.7049999999999</v>
      </c>
      <c r="E73">
        <v>17586.611000000001</v>
      </c>
      <c r="F73">
        <v>34600.681000000004</v>
      </c>
      <c r="G73">
        <v>43549.947999999997</v>
      </c>
      <c r="H73">
        <v>50216.767</v>
      </c>
      <c r="I73">
        <v>279920.65999999997</v>
      </c>
      <c r="J73">
        <v>201296.36499999999</v>
      </c>
    </row>
    <row r="74" spans="1:10" x14ac:dyDescent="0.2">
      <c r="A74" s="9">
        <v>43100</v>
      </c>
      <c r="B74">
        <v>3922.0929999999998</v>
      </c>
      <c r="C74">
        <v>40260.987000000001</v>
      </c>
      <c r="D74">
        <v>4089.7240000000002</v>
      </c>
      <c r="E74">
        <v>17616.043000000001</v>
      </c>
      <c r="F74">
        <v>38397.620999999999</v>
      </c>
      <c r="G74">
        <v>45313.141000000003</v>
      </c>
      <c r="H74">
        <v>53449.432999999997</v>
      </c>
      <c r="I74">
        <v>291485.79800000001</v>
      </c>
      <c r="J74">
        <v>210897.41399999999</v>
      </c>
    </row>
    <row r="75" spans="1:10" x14ac:dyDescent="0.2">
      <c r="A75" s="9">
        <v>43190</v>
      </c>
      <c r="B75">
        <v>3920.2269999999999</v>
      </c>
      <c r="C75">
        <v>41670.122000000003</v>
      </c>
      <c r="D75">
        <v>5038.54</v>
      </c>
      <c r="E75">
        <v>16528.437999999998</v>
      </c>
      <c r="F75">
        <v>35281.741999999998</v>
      </c>
      <c r="G75">
        <v>46896.847999999998</v>
      </c>
      <c r="H75">
        <v>51790.523999999998</v>
      </c>
      <c r="I75">
        <v>286650.31099999999</v>
      </c>
      <c r="J75">
        <v>204083.05499999999</v>
      </c>
    </row>
    <row r="76" spans="1:10" x14ac:dyDescent="0.2">
      <c r="A76" s="9">
        <v>43281</v>
      </c>
      <c r="B76">
        <v>3930.7069999999999</v>
      </c>
      <c r="C76">
        <v>40169.997000000003</v>
      </c>
      <c r="D76">
        <v>4166.8729999999996</v>
      </c>
      <c r="E76">
        <v>17117.212</v>
      </c>
      <c r="F76">
        <v>36470.995000000003</v>
      </c>
      <c r="G76">
        <v>46289.536</v>
      </c>
      <c r="H76">
        <v>51024.572999999997</v>
      </c>
      <c r="I76">
        <v>286321.90500000003</v>
      </c>
      <c r="J76">
        <v>204029.74400000001</v>
      </c>
    </row>
    <row r="77" spans="1:10" x14ac:dyDescent="0.2">
      <c r="A77" s="9">
        <v>43373</v>
      </c>
      <c r="B77">
        <v>3465.4760000000001</v>
      </c>
      <c r="D77">
        <v>6204.473</v>
      </c>
      <c r="E77">
        <v>17961.741999999998</v>
      </c>
      <c r="F77">
        <v>37021.528999999995</v>
      </c>
      <c r="G77">
        <v>43857.690999999999</v>
      </c>
      <c r="H77">
        <v>53104.932999999997</v>
      </c>
      <c r="I77">
        <v>289248.08100000001</v>
      </c>
      <c r="J77">
        <v>209168.13099999999</v>
      </c>
    </row>
    <row r="78" spans="1:10" x14ac:dyDescent="0.2">
      <c r="A78" s="9">
        <v>43465</v>
      </c>
      <c r="B78">
        <v>3553.0590000000002</v>
      </c>
      <c r="D78">
        <v>4926.3519999999999</v>
      </c>
      <c r="E78">
        <v>19135.812000000002</v>
      </c>
      <c r="F78">
        <v>39946.601999999999</v>
      </c>
      <c r="G78">
        <v>47334.940999999999</v>
      </c>
      <c r="H78">
        <v>54806.637999999999</v>
      </c>
      <c r="I78">
        <v>299247.04499999998</v>
      </c>
      <c r="J78">
        <v>215378.43100000001</v>
      </c>
    </row>
    <row r="79" spans="1:10" x14ac:dyDescent="0.2">
      <c r="A79" s="9">
        <v>43555</v>
      </c>
    </row>
    <row r="80" spans="1:10" x14ac:dyDescent="0.2">
      <c r="A80" s="9">
        <v>43646</v>
      </c>
    </row>
  </sheetData>
  <hyperlinks>
    <hyperlink ref="C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rightToLeft="1" workbookViewId="0">
      <selection activeCell="K25" sqref="K25"/>
    </sheetView>
  </sheetViews>
  <sheetFormatPr defaultRowHeight="14.25" x14ac:dyDescent="0.2"/>
  <cols>
    <col min="1" max="1" width="9.875" bestFit="1" customWidth="1"/>
  </cols>
  <sheetData>
    <row r="1" spans="1:9" ht="120" x14ac:dyDescent="0.25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2">
      <c r="A2" s="1" t="s">
        <v>1</v>
      </c>
      <c r="B2" s="2" t="s">
        <v>19</v>
      </c>
      <c r="C2" s="2" t="s">
        <v>10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</row>
    <row r="3" spans="1:9" x14ac:dyDescent="0.2">
      <c r="A3" s="8">
        <f>[1]!FAMEData(A2,2016,"thisday(A)",0,"A", "Down", "No Heading", "Normal")</f>
        <v>42735</v>
      </c>
      <c r="B3" s="11">
        <f>[1]!FAMEData(B2,2016,"thisday(A)",0,"A", "Down", "No Heading", "Normal")</f>
        <v>32.72</v>
      </c>
      <c r="C3" s="11">
        <f>[1]!FAMEData(C2,2016,"thisday(A)",0,"A", "Down", "No Heading", "Normal")</f>
        <v>330.52</v>
      </c>
      <c r="D3" s="11">
        <f>[1]!FAMEData(D2,2016,"thisday(A)",0,"A", "Down", "No Heading", "Normal")</f>
        <v>38.479999999999997</v>
      </c>
      <c r="E3" s="11">
        <f>[1]!FAMEData(E2,2016,"thisday(A)",0,"A", "Down", "No Heading", "Normal")</f>
        <v>243.22</v>
      </c>
      <c r="F3" s="11">
        <f>[1]!FAMEData(F2,2016,"thisday(A)",0,"A", "Down", "No Heading", "Normal")</f>
        <v>74.2</v>
      </c>
      <c r="G3" s="11">
        <f>[1]!FAMEData(G2,2016,"thisday(A)",0,"A", "Down", "No Heading", "Normal")</f>
        <v>280.86</v>
      </c>
      <c r="H3" s="11">
        <f>[1]!FAMEData(H2,2016,"thisday(A)",0,"A", "Down", "No Heading", "Normal")</f>
        <v>100.78</v>
      </c>
      <c r="I3" s="11">
        <f>[1]!FAMEData(I2,2016,"thisday(A)",0,"A", "Down", "No Heading", "Normal")</f>
        <v>10.5</v>
      </c>
    </row>
    <row r="4" spans="1:9" x14ac:dyDescent="0.2">
      <c r="A4" s="9">
        <v>43100</v>
      </c>
      <c r="B4" s="10">
        <v>33.159999999999997</v>
      </c>
      <c r="C4" s="10">
        <v>326.8</v>
      </c>
      <c r="D4" s="10">
        <v>31.35</v>
      </c>
      <c r="E4" s="10">
        <v>241.03</v>
      </c>
      <c r="F4" s="10">
        <v>74.22</v>
      </c>
      <c r="G4" s="10">
        <v>293.44</v>
      </c>
      <c r="H4" s="10">
        <v>103.5</v>
      </c>
      <c r="I4" s="10">
        <v>11.26</v>
      </c>
    </row>
    <row r="5" spans="1:9" x14ac:dyDescent="0.2">
      <c r="A5" s="9">
        <v>43465</v>
      </c>
      <c r="B5">
        <v>33.159999999999997</v>
      </c>
      <c r="C5">
        <v>326.8</v>
      </c>
      <c r="D5">
        <v>31.35</v>
      </c>
      <c r="E5">
        <v>241.03</v>
      </c>
      <c r="F5">
        <v>74.22</v>
      </c>
      <c r="G5">
        <v>293.44</v>
      </c>
      <c r="H5">
        <v>103.5</v>
      </c>
      <c r="I5">
        <v>11.26</v>
      </c>
    </row>
    <row r="6" spans="1:9" x14ac:dyDescent="0.2">
      <c r="A6" s="9">
        <v>43830</v>
      </c>
      <c r="B6">
        <v>33.159999999999997</v>
      </c>
      <c r="C6">
        <v>326.8</v>
      </c>
      <c r="D6">
        <v>31.35</v>
      </c>
      <c r="E6">
        <v>241.03</v>
      </c>
      <c r="F6">
        <v>74.22</v>
      </c>
      <c r="G6">
        <v>293.44</v>
      </c>
      <c r="H6">
        <v>103.5</v>
      </c>
      <c r="I6">
        <v>11.26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rightToLeft="1" workbookViewId="0">
      <selection activeCell="G31" sqref="G31"/>
    </sheetView>
  </sheetViews>
  <sheetFormatPr defaultRowHeight="14.25" x14ac:dyDescent="0.2"/>
  <sheetData>
    <row r="1" spans="1:21" ht="86.25" thickBot="1" x14ac:dyDescent="0.25">
      <c r="B1" s="25" t="s">
        <v>47</v>
      </c>
      <c r="C1" s="25" t="s">
        <v>122</v>
      </c>
      <c r="D1" s="26" t="s">
        <v>48</v>
      </c>
      <c r="E1" s="25" t="s">
        <v>45</v>
      </c>
      <c r="F1" s="35" t="s">
        <v>126</v>
      </c>
      <c r="G1" s="25" t="s">
        <v>123</v>
      </c>
      <c r="H1" s="25" t="s">
        <v>106</v>
      </c>
      <c r="I1" s="34" t="s">
        <v>125</v>
      </c>
      <c r="N1" s="33" t="s">
        <v>31</v>
      </c>
      <c r="O1" s="33"/>
      <c r="Q1" s="33" t="s">
        <v>104</v>
      </c>
      <c r="R1" s="33" t="s">
        <v>105</v>
      </c>
      <c r="S1" s="33" t="s">
        <v>106</v>
      </c>
      <c r="T1" s="33" t="s">
        <v>107</v>
      </c>
      <c r="U1" s="33" t="s">
        <v>108</v>
      </c>
    </row>
    <row r="2" spans="1:21" ht="15" thickBot="1" x14ac:dyDescent="0.25">
      <c r="A2" s="36" t="s">
        <v>128</v>
      </c>
      <c r="B2" s="28" t="s">
        <v>88</v>
      </c>
      <c r="C2" s="30" t="s">
        <v>103</v>
      </c>
      <c r="D2" s="30" t="s">
        <v>116</v>
      </c>
      <c r="E2" s="28" t="s">
        <v>115</v>
      </c>
      <c r="F2" s="28" t="s">
        <v>127</v>
      </c>
      <c r="G2" s="28" t="s">
        <v>102</v>
      </c>
      <c r="H2" s="28" t="s">
        <v>112</v>
      </c>
      <c r="I2" s="28" t="s">
        <v>124</v>
      </c>
      <c r="N2" s="32" t="s">
        <v>109</v>
      </c>
      <c r="O2" s="32"/>
      <c r="Q2" s="32" t="s">
        <v>110</v>
      </c>
      <c r="R2" s="32" t="s">
        <v>111</v>
      </c>
      <c r="S2" s="32" t="s">
        <v>112</v>
      </c>
      <c r="T2" s="32" t="s">
        <v>113</v>
      </c>
      <c r="U2" s="32" t="s">
        <v>114</v>
      </c>
    </row>
    <row r="3" spans="1:21" x14ac:dyDescent="0.2">
      <c r="A3" s="8">
        <f>[1]!FAMEData(A2,"2006Q1","thisday(q)",0,"q", "Down", "No Heading", "Normal")</f>
        <v>38807</v>
      </c>
      <c r="B3" s="8">
        <f>[1]!FAMEData(B2,"2006Q1","thisday(q)",0,"q", "Down", "No Heading", "Normal")</f>
        <v>1228.625</v>
      </c>
      <c r="C3" s="8">
        <f>[1]!FAMEData(C2,"2006Q1","thisday(q)",0,"q", "Down", "No Heading", "Normal")</f>
        <v>13296.217000000001</v>
      </c>
      <c r="D3" s="8">
        <f>[1]!FAMEData(D2,"2006Q1","thisday(q)",0,"q", "Down", "No Heading", "Normal")</f>
        <v>1371.287</v>
      </c>
      <c r="E3" s="8">
        <f>[1]!FAMEData(E2,"2006Q1","thisday(q)",0,"q", "Down", "No Heading", "Normal")</f>
        <v>3410.212</v>
      </c>
      <c r="F3" s="8">
        <f>[1]!FAMEData(F2,"2006Q1","thisday(q)",0,"q", "Down", "No Heading", "Normal")</f>
        <v>5091.3270000000002</v>
      </c>
      <c r="G3" s="8">
        <f>[1]!FAMEData(G2,"2006Q1","thisday(q)",0,"q", "Down", "No Heading", "Normal")</f>
        <v>20962.251</v>
      </c>
      <c r="H3" s="8">
        <f>[1]!FAMEData(H2,"2006Q1","thisday(q)",0,"q", "Down", "No Heading", "Normal")</f>
        <v>20648.400000000001</v>
      </c>
      <c r="I3" s="8">
        <f>[1]!FAMEData(I2,"2006Q1","thisday(q)",0,"q", "Down", "No Heading", "Normal")</f>
        <v>78320.175000000003</v>
      </c>
      <c r="N3" s="11">
        <f>[1]!FAMEData(N2,"2000Q1","thisday(q)",0,"q", "Down", "No Heading", "Normal")</f>
        <v>45050.745000000003</v>
      </c>
      <c r="Q3" s="11">
        <f>[1]!FAMEData(Q2,"2000Q1","thisday(q)",0,"q", "Down", "No Heading", "Normal")</f>
        <v>7667.97</v>
      </c>
      <c r="R3" s="11">
        <f>[1]!FAMEData(R2,"2000Q1","thisday(q)",0,"q", "Down", "No Heading", "Normal")</f>
        <v>3962.8029999999999</v>
      </c>
      <c r="S3" s="11">
        <f>[1]!FAMEData(S2,"2000Q1","thisday(q)",0,"q", "Down", "No Heading", "Normal")</f>
        <v>14355.425999999999</v>
      </c>
      <c r="T3" s="11">
        <f>[1]!FAMEData(T2,"2000Q1","thisday(q)",0,"q", "Down", "No Heading", "Normal")</f>
        <v>247.13300000000001</v>
      </c>
      <c r="U3" s="11">
        <f>[1]!FAMEData(U2,"2000Q1","thisday(q)",0,"q", "Down", "No Heading", "Normal")</f>
        <v>1691.94</v>
      </c>
    </row>
    <row r="4" spans="1:21" x14ac:dyDescent="0.2">
      <c r="A4">
        <v>38898</v>
      </c>
      <c r="B4">
        <v>1276.7349999999999</v>
      </c>
      <c r="C4">
        <v>14023.2</v>
      </c>
      <c r="D4">
        <v>1260.2339999999999</v>
      </c>
      <c r="E4">
        <v>3495.873</v>
      </c>
      <c r="F4">
        <v>5144.076</v>
      </c>
      <c r="G4">
        <v>22223.010999999999</v>
      </c>
      <c r="H4">
        <v>21153.474999999999</v>
      </c>
      <c r="I4">
        <v>81328.771999999997</v>
      </c>
      <c r="N4">
        <v>46539.394999999997</v>
      </c>
      <c r="Q4">
        <v>7992.9669999999996</v>
      </c>
      <c r="R4">
        <v>3926.1880000000001</v>
      </c>
      <c r="S4">
        <v>14957.502</v>
      </c>
      <c r="T4">
        <v>249.215</v>
      </c>
      <c r="U4">
        <v>1768.722</v>
      </c>
    </row>
    <row r="5" spans="1:21" x14ac:dyDescent="0.2">
      <c r="A5">
        <v>38990</v>
      </c>
      <c r="B5">
        <v>1340.9639999999999</v>
      </c>
      <c r="C5">
        <v>14391.668</v>
      </c>
      <c r="D5">
        <v>1255.6300000000001</v>
      </c>
      <c r="E5">
        <v>3795.8690000000001</v>
      </c>
      <c r="F5">
        <v>5177.3729999999996</v>
      </c>
      <c r="G5">
        <v>21883.295999999998</v>
      </c>
      <c r="H5">
        <v>20995.383000000002</v>
      </c>
      <c r="I5">
        <v>82126.967000000004</v>
      </c>
      <c r="N5">
        <v>48872.1</v>
      </c>
      <c r="Q5">
        <v>8486.6029999999992</v>
      </c>
      <c r="R5">
        <v>4086.3850000000002</v>
      </c>
      <c r="S5">
        <v>15640.816000000001</v>
      </c>
      <c r="T5">
        <v>252.38200000000001</v>
      </c>
      <c r="U5">
        <v>1962.8589999999999</v>
      </c>
    </row>
    <row r="6" spans="1:21" x14ac:dyDescent="0.2">
      <c r="A6">
        <v>39082</v>
      </c>
      <c r="B6">
        <v>1342.4559999999999</v>
      </c>
      <c r="C6">
        <v>14508.949000000001</v>
      </c>
      <c r="D6">
        <v>1175.4670000000001</v>
      </c>
      <c r="E6">
        <v>3860.07</v>
      </c>
      <c r="F6">
        <v>5151.4250000000002</v>
      </c>
      <c r="G6">
        <v>20908.499</v>
      </c>
      <c r="H6">
        <v>21496.999</v>
      </c>
      <c r="I6">
        <v>81856.228000000003</v>
      </c>
      <c r="N6">
        <v>48511.642999999996</v>
      </c>
      <c r="Q6">
        <v>8758.1350000000002</v>
      </c>
      <c r="R6">
        <v>3924.4940000000001</v>
      </c>
      <c r="S6">
        <v>16213.263000000001</v>
      </c>
      <c r="T6">
        <v>259.27</v>
      </c>
      <c r="U6">
        <v>1642.7719999999999</v>
      </c>
    </row>
    <row r="7" spans="1:21" x14ac:dyDescent="0.2">
      <c r="A7">
        <v>39172</v>
      </c>
      <c r="B7">
        <v>1390.6510000000001</v>
      </c>
      <c r="C7">
        <v>14769.578</v>
      </c>
      <c r="D7">
        <v>1183.712</v>
      </c>
      <c r="E7">
        <v>3972.3150000000001</v>
      </c>
      <c r="F7">
        <v>5463.576</v>
      </c>
      <c r="G7">
        <v>21514.400000000001</v>
      </c>
      <c r="H7">
        <v>22600.417000000001</v>
      </c>
      <c r="I7">
        <v>84589.520999999993</v>
      </c>
      <c r="N7">
        <v>48668.489000000001</v>
      </c>
      <c r="Q7">
        <v>8404.9789999999994</v>
      </c>
      <c r="R7">
        <v>4318.3069999999998</v>
      </c>
      <c r="S7">
        <v>16385.375</v>
      </c>
      <c r="T7">
        <v>258.23599999999999</v>
      </c>
      <c r="U7">
        <v>1915.1949999999999</v>
      </c>
    </row>
    <row r="8" spans="1:21" x14ac:dyDescent="0.2">
      <c r="A8">
        <v>39263</v>
      </c>
      <c r="B8">
        <v>1350.327</v>
      </c>
      <c r="C8">
        <v>15160.513000000001</v>
      </c>
      <c r="D8">
        <v>1296.3510000000001</v>
      </c>
      <c r="E8">
        <v>3781.9520000000002</v>
      </c>
      <c r="F8">
        <v>5416.4470000000001</v>
      </c>
      <c r="G8">
        <v>23498.760999999999</v>
      </c>
      <c r="H8">
        <v>22695.293000000001</v>
      </c>
      <c r="I8">
        <v>87221.630999999994</v>
      </c>
      <c r="N8">
        <v>49625.813999999998</v>
      </c>
      <c r="Q8">
        <v>8583.4069999999992</v>
      </c>
      <c r="R8">
        <v>4206.0159999999996</v>
      </c>
      <c r="S8">
        <v>16981.103999999999</v>
      </c>
      <c r="T8">
        <v>263.20299999999997</v>
      </c>
      <c r="U8">
        <v>1940.0239999999999</v>
      </c>
    </row>
    <row r="9" spans="1:21" x14ac:dyDescent="0.2">
      <c r="A9">
        <v>39355</v>
      </c>
      <c r="B9">
        <v>1435.7529999999999</v>
      </c>
      <c r="C9">
        <v>15315.155000000001</v>
      </c>
      <c r="D9">
        <v>1274.577</v>
      </c>
      <c r="E9">
        <v>4036.9450000000002</v>
      </c>
      <c r="F9">
        <v>5549.12</v>
      </c>
      <c r="G9">
        <v>21584.400000000001</v>
      </c>
      <c r="H9">
        <v>22942.54</v>
      </c>
      <c r="I9">
        <v>86806.968999999997</v>
      </c>
      <c r="N9">
        <v>49243.587</v>
      </c>
      <c r="Q9">
        <v>8786.2849999999999</v>
      </c>
      <c r="R9">
        <v>4259.75</v>
      </c>
      <c r="S9">
        <v>16329.491</v>
      </c>
      <c r="T9">
        <v>272.31900000000002</v>
      </c>
      <c r="U9">
        <v>1886.5619999999999</v>
      </c>
    </row>
    <row r="10" spans="1:21" x14ac:dyDescent="0.2">
      <c r="A10">
        <v>39447</v>
      </c>
      <c r="B10">
        <v>1432.6469999999999</v>
      </c>
      <c r="C10">
        <v>15314.12</v>
      </c>
      <c r="D10">
        <v>1194.04</v>
      </c>
      <c r="E10">
        <v>4068.8139999999999</v>
      </c>
      <c r="F10">
        <v>5565.5309999999999</v>
      </c>
      <c r="G10">
        <v>22486.337</v>
      </c>
      <c r="H10">
        <v>23257.56</v>
      </c>
      <c r="I10">
        <v>88220.600999999995</v>
      </c>
      <c r="N10">
        <v>48673.771000000001</v>
      </c>
      <c r="Q10">
        <v>8732.7530000000006</v>
      </c>
      <c r="R10">
        <v>4236.8850000000002</v>
      </c>
      <c r="S10">
        <v>16085.948</v>
      </c>
      <c r="T10">
        <v>274.24099999999999</v>
      </c>
      <c r="U10">
        <v>1900.14</v>
      </c>
    </row>
    <row r="11" spans="1:21" x14ac:dyDescent="0.2">
      <c r="A11">
        <v>39538</v>
      </c>
      <c r="B11">
        <v>1404.6980000000001</v>
      </c>
      <c r="C11">
        <v>15699.882</v>
      </c>
      <c r="D11">
        <v>1233.4010000000001</v>
      </c>
      <c r="E11">
        <v>4024.2559999999999</v>
      </c>
      <c r="F11">
        <v>5806.2929999999997</v>
      </c>
      <c r="G11">
        <v>24437.800999999999</v>
      </c>
      <c r="H11">
        <v>24203.675999999999</v>
      </c>
      <c r="I11">
        <v>91818.906000000003</v>
      </c>
      <c r="N11">
        <v>48290.773000000001</v>
      </c>
      <c r="Q11">
        <v>8561.9580000000005</v>
      </c>
      <c r="R11">
        <v>4329.634</v>
      </c>
      <c r="S11">
        <v>15990.056</v>
      </c>
      <c r="T11">
        <v>275</v>
      </c>
      <c r="U11">
        <v>1938.9469999999999</v>
      </c>
    </row>
    <row r="12" spans="1:21" x14ac:dyDescent="0.2">
      <c r="A12">
        <v>39629</v>
      </c>
      <c r="B12">
        <v>1458.6780000000001</v>
      </c>
      <c r="C12">
        <v>15746.174000000001</v>
      </c>
      <c r="D12">
        <v>1356.808</v>
      </c>
      <c r="E12">
        <v>4086.6219999999998</v>
      </c>
      <c r="F12">
        <v>5800.44</v>
      </c>
      <c r="G12">
        <v>24747.103999999999</v>
      </c>
      <c r="H12">
        <v>25552.168000000001</v>
      </c>
      <c r="I12">
        <v>94029.087</v>
      </c>
      <c r="N12">
        <v>49267.03</v>
      </c>
      <c r="Q12">
        <v>8726.2330000000002</v>
      </c>
      <c r="R12">
        <v>4301.259</v>
      </c>
      <c r="S12">
        <v>16638.508999999998</v>
      </c>
      <c r="T12">
        <v>280</v>
      </c>
      <c r="U12">
        <v>1966.144</v>
      </c>
    </row>
    <row r="13" spans="1:21" x14ac:dyDescent="0.2">
      <c r="A13">
        <v>39721</v>
      </c>
      <c r="B13">
        <v>1510.521</v>
      </c>
      <c r="C13">
        <v>15933.436</v>
      </c>
      <c r="D13">
        <v>1369.357</v>
      </c>
      <c r="E13">
        <v>4381.2240000000002</v>
      </c>
      <c r="F13">
        <v>5797.0529999999999</v>
      </c>
      <c r="G13">
        <v>23323.78</v>
      </c>
      <c r="H13">
        <v>25130.962</v>
      </c>
      <c r="I13">
        <v>93293.040999999997</v>
      </c>
      <c r="N13">
        <v>49166.430999999997</v>
      </c>
      <c r="Q13">
        <v>8860.7610000000004</v>
      </c>
      <c r="R13">
        <v>4224.4530000000004</v>
      </c>
      <c r="S13">
        <v>16344.249</v>
      </c>
      <c r="T13">
        <v>280</v>
      </c>
      <c r="U13">
        <v>1945.9659999999999</v>
      </c>
    </row>
    <row r="14" spans="1:21" x14ac:dyDescent="0.2">
      <c r="A14">
        <v>39813</v>
      </c>
      <c r="B14">
        <v>1473.252</v>
      </c>
      <c r="C14">
        <v>15523.189</v>
      </c>
      <c r="D14">
        <v>1201.191</v>
      </c>
      <c r="E14">
        <v>4204.3440000000001</v>
      </c>
      <c r="F14">
        <v>5698.08</v>
      </c>
      <c r="G14">
        <v>22909.933000000001</v>
      </c>
      <c r="H14">
        <v>24808.375</v>
      </c>
      <c r="I14">
        <v>91316.95</v>
      </c>
      <c r="N14">
        <v>48412.161</v>
      </c>
      <c r="Q14">
        <v>8707.5759999999991</v>
      </c>
      <c r="R14">
        <v>4095.0819999999999</v>
      </c>
      <c r="S14">
        <v>16100.261</v>
      </c>
      <c r="T14">
        <v>282</v>
      </c>
      <c r="U14">
        <v>1961.9639999999999</v>
      </c>
    </row>
    <row r="15" spans="1:21" x14ac:dyDescent="0.2">
      <c r="A15">
        <v>39903</v>
      </c>
      <c r="B15">
        <v>1413.356</v>
      </c>
      <c r="C15">
        <v>15535.344999999999</v>
      </c>
      <c r="D15">
        <v>1261.1310000000001</v>
      </c>
      <c r="E15">
        <v>4106.6760000000004</v>
      </c>
      <c r="F15">
        <v>5991.7089999999998</v>
      </c>
      <c r="G15">
        <v>24337.153999999999</v>
      </c>
      <c r="H15">
        <v>24685.231</v>
      </c>
      <c r="I15">
        <v>92455.384000000005</v>
      </c>
      <c r="N15">
        <v>47751.803</v>
      </c>
      <c r="Q15">
        <v>8214.3549999999996</v>
      </c>
      <c r="R15">
        <v>4495.509</v>
      </c>
      <c r="S15">
        <v>15887.816999999999</v>
      </c>
      <c r="T15">
        <v>269.5</v>
      </c>
      <c r="U15">
        <v>1907.0219999999999</v>
      </c>
    </row>
    <row r="16" spans="1:21" x14ac:dyDescent="0.2">
      <c r="A16">
        <v>39994</v>
      </c>
      <c r="B16">
        <v>1487.6769999999999</v>
      </c>
      <c r="C16">
        <v>15542.562</v>
      </c>
      <c r="D16">
        <v>1373.0830000000001</v>
      </c>
      <c r="E16">
        <v>4132.8440000000001</v>
      </c>
      <c r="F16">
        <v>5722.9</v>
      </c>
      <c r="G16">
        <v>26427.932000000001</v>
      </c>
      <c r="H16">
        <v>24685.743999999999</v>
      </c>
      <c r="I16">
        <v>94666.145000000004</v>
      </c>
      <c r="N16">
        <v>47669.851000000002</v>
      </c>
      <c r="Q16">
        <v>8376.9740000000002</v>
      </c>
      <c r="R16">
        <v>4194.9650000000001</v>
      </c>
      <c r="S16">
        <v>16019.291999999999</v>
      </c>
      <c r="T16">
        <v>269.5</v>
      </c>
      <c r="U16">
        <v>1895.325</v>
      </c>
    </row>
    <row r="17" spans="1:21" x14ac:dyDescent="0.2">
      <c r="A17">
        <v>40086</v>
      </c>
      <c r="B17">
        <v>1562.8530000000001</v>
      </c>
      <c r="C17">
        <v>15683.132</v>
      </c>
      <c r="D17">
        <v>1440.79</v>
      </c>
      <c r="E17">
        <v>4323.03</v>
      </c>
      <c r="F17">
        <v>5812.41</v>
      </c>
      <c r="G17">
        <v>24801.760999999999</v>
      </c>
      <c r="H17">
        <v>25252.376</v>
      </c>
      <c r="I17">
        <v>94837.748999999996</v>
      </c>
      <c r="N17">
        <v>48955.112000000001</v>
      </c>
      <c r="Q17">
        <v>8844.0300000000007</v>
      </c>
      <c r="R17">
        <v>4311.0780000000004</v>
      </c>
      <c r="S17">
        <v>16498.562999999998</v>
      </c>
      <c r="T17">
        <v>269.5</v>
      </c>
      <c r="U17">
        <v>1895.335</v>
      </c>
    </row>
    <row r="18" spans="1:21" x14ac:dyDescent="0.2">
      <c r="A18">
        <v>40178</v>
      </c>
      <c r="B18">
        <v>1509.7180000000001</v>
      </c>
      <c r="C18">
        <v>15646.814</v>
      </c>
      <c r="D18">
        <v>1320.2940000000001</v>
      </c>
      <c r="E18">
        <v>4326.46</v>
      </c>
      <c r="F18">
        <v>5945.7910000000002</v>
      </c>
      <c r="G18">
        <v>24273.418000000001</v>
      </c>
      <c r="H18">
        <v>25428.764999999999</v>
      </c>
      <c r="I18">
        <v>94510.835999999996</v>
      </c>
      <c r="N18">
        <v>48214.207999999999</v>
      </c>
      <c r="Q18">
        <v>8798.4269999999997</v>
      </c>
      <c r="R18">
        <v>4131.3029999999999</v>
      </c>
      <c r="S18">
        <v>16183.778</v>
      </c>
      <c r="T18">
        <v>269.5</v>
      </c>
      <c r="U18">
        <v>1913.93</v>
      </c>
    </row>
    <row r="19" spans="1:21" x14ac:dyDescent="0.2">
      <c r="A19">
        <v>40268</v>
      </c>
      <c r="B19">
        <v>1498.192</v>
      </c>
      <c r="C19">
        <v>15987.474</v>
      </c>
      <c r="D19">
        <v>1378.239</v>
      </c>
      <c r="E19">
        <v>4436.2579999999998</v>
      </c>
      <c r="F19">
        <v>6374.5990000000002</v>
      </c>
      <c r="G19">
        <v>25751.412</v>
      </c>
      <c r="H19">
        <v>26318.366000000002</v>
      </c>
      <c r="I19">
        <v>98194.053</v>
      </c>
      <c r="N19">
        <v>48996.584000000003</v>
      </c>
      <c r="Q19">
        <v>8676.3539999999994</v>
      </c>
      <c r="R19">
        <v>4212.5990000000002</v>
      </c>
      <c r="S19">
        <v>16923.84</v>
      </c>
      <c r="T19">
        <v>270</v>
      </c>
      <c r="U19">
        <v>2016.136</v>
      </c>
    </row>
    <row r="20" spans="1:21" x14ac:dyDescent="0.2">
      <c r="A20">
        <v>40359</v>
      </c>
      <c r="B20">
        <v>1520.114</v>
      </c>
      <c r="C20">
        <v>16631.008999999998</v>
      </c>
      <c r="D20">
        <v>1365.2829999999999</v>
      </c>
      <c r="E20">
        <v>4424.7740000000003</v>
      </c>
      <c r="F20">
        <v>6098.8220000000001</v>
      </c>
      <c r="G20">
        <v>28015.210999999999</v>
      </c>
      <c r="H20">
        <v>26860.278999999999</v>
      </c>
      <c r="I20">
        <v>101384.713</v>
      </c>
      <c r="N20">
        <v>49288.652000000002</v>
      </c>
      <c r="Q20">
        <v>8816.1730000000007</v>
      </c>
      <c r="R20">
        <v>4041.0309999999999</v>
      </c>
      <c r="S20">
        <v>17146.101999999999</v>
      </c>
      <c r="T20">
        <v>270</v>
      </c>
      <c r="U20">
        <v>2058.2269999999999</v>
      </c>
    </row>
    <row r="21" spans="1:21" x14ac:dyDescent="0.2">
      <c r="A21">
        <v>40451</v>
      </c>
      <c r="B21">
        <v>1609.7919999999999</v>
      </c>
      <c r="C21">
        <v>16518.474999999999</v>
      </c>
      <c r="D21">
        <v>1638.84</v>
      </c>
      <c r="E21">
        <v>4598.5379999999996</v>
      </c>
      <c r="F21">
        <v>6252.76</v>
      </c>
      <c r="G21">
        <v>25907.788</v>
      </c>
      <c r="H21">
        <v>27281.591</v>
      </c>
      <c r="I21">
        <v>100792.601</v>
      </c>
      <c r="N21">
        <v>50563.828000000001</v>
      </c>
      <c r="Q21">
        <v>9219.7000000000007</v>
      </c>
      <c r="R21">
        <v>4097.7349999999997</v>
      </c>
      <c r="S21">
        <v>17359.114000000001</v>
      </c>
      <c r="T21">
        <v>270</v>
      </c>
      <c r="U21">
        <v>2080.0590000000002</v>
      </c>
    </row>
    <row r="22" spans="1:21" x14ac:dyDescent="0.2">
      <c r="A22">
        <v>40543</v>
      </c>
      <c r="B22">
        <v>1623.577</v>
      </c>
      <c r="C22">
        <v>16671.368999999999</v>
      </c>
      <c r="D22">
        <v>1387.9659999999999</v>
      </c>
      <c r="E22">
        <v>4813.1629999999996</v>
      </c>
      <c r="F22">
        <v>6293.0360000000001</v>
      </c>
      <c r="G22">
        <v>26752.402999999998</v>
      </c>
      <c r="H22">
        <v>27890.634999999998</v>
      </c>
      <c r="I22">
        <v>102488.32000000001</v>
      </c>
      <c r="N22">
        <v>50325.514000000003</v>
      </c>
      <c r="Q22">
        <v>9045.8140000000003</v>
      </c>
      <c r="R22">
        <v>4207.7389999999996</v>
      </c>
      <c r="S22">
        <v>17350.113000000001</v>
      </c>
      <c r="T22">
        <v>270</v>
      </c>
      <c r="U22">
        <v>2125.8649999999998</v>
      </c>
    </row>
    <row r="23" spans="1:21" x14ac:dyDescent="0.2">
      <c r="A23">
        <v>40633</v>
      </c>
      <c r="B23">
        <v>1579.7339999999999</v>
      </c>
      <c r="C23">
        <v>17259.788</v>
      </c>
      <c r="D23">
        <v>1494.404</v>
      </c>
      <c r="E23">
        <v>4899.2939999999999</v>
      </c>
      <c r="F23">
        <v>6814.6319999999996</v>
      </c>
      <c r="G23">
        <v>27465.978999999999</v>
      </c>
      <c r="H23">
        <v>27929.844000000001</v>
      </c>
      <c r="I23">
        <v>104779.845</v>
      </c>
      <c r="N23">
        <v>51735.705999999998</v>
      </c>
      <c r="Q23">
        <v>9045.8580000000002</v>
      </c>
      <c r="R23">
        <v>4520.38</v>
      </c>
      <c r="S23">
        <v>18352.483</v>
      </c>
      <c r="T23">
        <v>275</v>
      </c>
      <c r="U23">
        <v>2120.971</v>
      </c>
    </row>
    <row r="24" spans="1:21" x14ac:dyDescent="0.2">
      <c r="A24">
        <v>40724</v>
      </c>
      <c r="B24">
        <v>1667.2180000000001</v>
      </c>
      <c r="C24">
        <v>17572.038</v>
      </c>
      <c r="D24">
        <v>1572.0540000000001</v>
      </c>
      <c r="E24">
        <v>4982.1710000000003</v>
      </c>
      <c r="F24">
        <v>6607.7610000000004</v>
      </c>
      <c r="G24">
        <v>29925.165000000001</v>
      </c>
      <c r="H24">
        <v>28510.242999999999</v>
      </c>
      <c r="I24">
        <v>108500.88</v>
      </c>
      <c r="N24">
        <v>53144.334999999999</v>
      </c>
      <c r="Q24">
        <v>9440.6190000000006</v>
      </c>
      <c r="R24">
        <v>4544.3190000000004</v>
      </c>
      <c r="S24">
        <v>18955.257000000001</v>
      </c>
      <c r="T24">
        <v>275</v>
      </c>
      <c r="U24">
        <v>2152.5729999999999</v>
      </c>
    </row>
    <row r="25" spans="1:21" x14ac:dyDescent="0.2">
      <c r="A25">
        <v>40816</v>
      </c>
      <c r="B25">
        <v>1754.1690000000001</v>
      </c>
      <c r="C25">
        <v>17609.008000000002</v>
      </c>
      <c r="D25">
        <v>1566.4760000000001</v>
      </c>
      <c r="E25">
        <v>5242.6049999999996</v>
      </c>
      <c r="F25">
        <v>6746.4409999999998</v>
      </c>
      <c r="G25">
        <v>28423.121999999999</v>
      </c>
      <c r="H25">
        <v>28580.286</v>
      </c>
      <c r="I25">
        <v>108241.12</v>
      </c>
      <c r="N25">
        <v>54625.175000000003</v>
      </c>
      <c r="Q25">
        <v>9820.8970000000008</v>
      </c>
      <c r="R25">
        <v>4728.5940000000001</v>
      </c>
      <c r="S25">
        <v>19173.334999999999</v>
      </c>
      <c r="T25">
        <v>275</v>
      </c>
      <c r="U25">
        <v>2219.5070000000001</v>
      </c>
    </row>
    <row r="26" spans="1:21" x14ac:dyDescent="0.2">
      <c r="A26">
        <v>40908</v>
      </c>
      <c r="B26">
        <v>1697.3989999999999</v>
      </c>
      <c r="C26">
        <v>17441.194</v>
      </c>
      <c r="D26">
        <v>1459.6859999999999</v>
      </c>
      <c r="E26">
        <v>5297.85</v>
      </c>
      <c r="F26">
        <v>6658.7259999999997</v>
      </c>
      <c r="G26">
        <v>27717.102999999999</v>
      </c>
      <c r="H26">
        <v>29093.3</v>
      </c>
      <c r="I26">
        <v>107419.14</v>
      </c>
      <c r="N26">
        <v>54314.724999999999</v>
      </c>
      <c r="Q26">
        <v>9936.1010000000006</v>
      </c>
      <c r="R26">
        <v>4648.6949999999997</v>
      </c>
      <c r="S26">
        <v>19323.151000000002</v>
      </c>
      <c r="T26">
        <v>275</v>
      </c>
      <c r="U26">
        <v>2130.25</v>
      </c>
    </row>
    <row r="27" spans="1:21" x14ac:dyDescent="0.2">
      <c r="A27">
        <v>40999</v>
      </c>
      <c r="B27">
        <v>1681</v>
      </c>
      <c r="C27">
        <v>17744.817999999999</v>
      </c>
      <c r="D27">
        <v>1513.4559999999999</v>
      </c>
      <c r="E27">
        <v>5509.7330000000002</v>
      </c>
      <c r="F27">
        <v>6805.7430000000004</v>
      </c>
      <c r="G27">
        <v>29080.81</v>
      </c>
      <c r="H27">
        <v>29594.184000000001</v>
      </c>
      <c r="I27">
        <v>109973.91899999999</v>
      </c>
      <c r="N27">
        <v>57074.925000000003</v>
      </c>
      <c r="Q27">
        <v>9799.1209999999992</v>
      </c>
      <c r="R27">
        <v>5091.3270000000002</v>
      </c>
      <c r="S27">
        <v>20648.400000000001</v>
      </c>
      <c r="T27">
        <v>283</v>
      </c>
      <c r="U27">
        <v>2229.7359999999999</v>
      </c>
    </row>
    <row r="28" spans="1:21" x14ac:dyDescent="0.2">
      <c r="A28">
        <v>41090</v>
      </c>
      <c r="B28">
        <v>1771.963</v>
      </c>
      <c r="C28">
        <v>17813.862000000001</v>
      </c>
      <c r="D28">
        <v>1649.1220000000001</v>
      </c>
      <c r="E28">
        <v>5592.9579999999996</v>
      </c>
      <c r="F28">
        <v>6729.4189999999999</v>
      </c>
      <c r="G28">
        <v>32211.794000000002</v>
      </c>
      <c r="H28">
        <v>30561.587</v>
      </c>
      <c r="I28">
        <v>114597.768</v>
      </c>
      <c r="N28">
        <v>58822.760999999999</v>
      </c>
      <c r="Q28">
        <v>10173.982</v>
      </c>
      <c r="R28">
        <v>5144.076</v>
      </c>
      <c r="S28">
        <v>21153.474999999999</v>
      </c>
      <c r="T28">
        <v>283</v>
      </c>
      <c r="U28">
        <v>2295.1849999999999</v>
      </c>
    </row>
    <row r="29" spans="1:21" x14ac:dyDescent="0.2">
      <c r="A29">
        <v>41182</v>
      </c>
      <c r="B29">
        <v>1793.124</v>
      </c>
      <c r="C29">
        <v>17919.097000000002</v>
      </c>
      <c r="D29">
        <v>1681.174</v>
      </c>
      <c r="E29">
        <v>5748.9489999999996</v>
      </c>
      <c r="F29">
        <v>6741.4440000000004</v>
      </c>
      <c r="G29">
        <v>29964.802</v>
      </c>
      <c r="H29">
        <v>31358.725999999999</v>
      </c>
      <c r="I29">
        <v>113890.85799999999</v>
      </c>
      <c r="N29">
        <v>59960.67</v>
      </c>
      <c r="Q29">
        <v>10630.532999999999</v>
      </c>
      <c r="R29">
        <v>5177.3729999999996</v>
      </c>
      <c r="S29">
        <v>20995.383000000002</v>
      </c>
      <c r="T29">
        <v>283</v>
      </c>
      <c r="U29">
        <v>2373.2510000000002</v>
      </c>
    </row>
    <row r="30" spans="1:21" x14ac:dyDescent="0.2">
      <c r="A30">
        <v>41274</v>
      </c>
      <c r="B30">
        <v>1738.8579999999999</v>
      </c>
      <c r="C30">
        <v>17951.377</v>
      </c>
      <c r="D30">
        <v>1529.6089999999999</v>
      </c>
      <c r="E30">
        <v>5720.26</v>
      </c>
      <c r="F30">
        <v>6625.4790000000003</v>
      </c>
      <c r="G30">
        <v>29634.634999999998</v>
      </c>
      <c r="H30">
        <v>31981.641</v>
      </c>
      <c r="I30">
        <v>113860.772</v>
      </c>
      <c r="N30">
        <v>60664.728999999999</v>
      </c>
      <c r="Q30">
        <v>10762.945</v>
      </c>
      <c r="R30">
        <v>5151.4250000000002</v>
      </c>
      <c r="S30">
        <v>21496.999</v>
      </c>
      <c r="T30">
        <v>283</v>
      </c>
      <c r="U30">
        <v>2366.4189999999999</v>
      </c>
    </row>
    <row r="31" spans="1:21" x14ac:dyDescent="0.2">
      <c r="A31">
        <v>41364</v>
      </c>
      <c r="N31">
        <v>62789.120999999999</v>
      </c>
      <c r="Q31">
        <v>11054.615</v>
      </c>
      <c r="R31">
        <v>5463.576</v>
      </c>
      <c r="S31">
        <v>22600.417000000001</v>
      </c>
      <c r="T31">
        <v>286</v>
      </c>
      <c r="U31">
        <v>2354.2570000000001</v>
      </c>
    </row>
    <row r="32" spans="1:21" x14ac:dyDescent="0.2">
      <c r="A32">
        <v>41455</v>
      </c>
      <c r="N32">
        <v>63436.87</v>
      </c>
      <c r="Q32">
        <v>11279.966</v>
      </c>
      <c r="R32">
        <v>5416.4470000000001</v>
      </c>
      <c r="S32">
        <v>22695.293000000001</v>
      </c>
      <c r="T32">
        <v>286</v>
      </c>
      <c r="U32">
        <v>2456.0210000000002</v>
      </c>
    </row>
    <row r="33" spans="1:21" x14ac:dyDescent="0.2">
      <c r="A33">
        <v>41547</v>
      </c>
      <c r="N33">
        <v>64936.57</v>
      </c>
      <c r="Q33">
        <v>11842.284</v>
      </c>
      <c r="R33">
        <v>5549.12</v>
      </c>
      <c r="S33">
        <v>22942.54</v>
      </c>
      <c r="T33">
        <v>286</v>
      </c>
      <c r="U33">
        <v>2540.1959999999999</v>
      </c>
    </row>
    <row r="34" spans="1:21" x14ac:dyDescent="0.2">
      <c r="A34">
        <v>41639</v>
      </c>
      <c r="N34">
        <v>65448.264000000003</v>
      </c>
      <c r="Q34">
        <v>12095.550999999999</v>
      </c>
      <c r="R34">
        <v>5565.5309999999999</v>
      </c>
      <c r="S34">
        <v>23257.56</v>
      </c>
      <c r="T34">
        <v>286</v>
      </c>
      <c r="U34">
        <v>2520.0010000000002</v>
      </c>
    </row>
    <row r="35" spans="1:21" x14ac:dyDescent="0.2">
      <c r="A35">
        <v>41729</v>
      </c>
      <c r="N35">
        <v>67078.104999999996</v>
      </c>
      <c r="Q35">
        <v>12158.137000000001</v>
      </c>
      <c r="R35">
        <v>5806.2929999999997</v>
      </c>
      <c r="S35">
        <v>24203.675999999999</v>
      </c>
      <c r="T35">
        <v>303</v>
      </c>
      <c r="U35">
        <v>2547.7620000000002</v>
      </c>
    </row>
    <row r="36" spans="1:21" x14ac:dyDescent="0.2">
      <c r="A36">
        <v>41820</v>
      </c>
      <c r="N36">
        <v>68978.982999999993</v>
      </c>
      <c r="Q36">
        <v>12390.357</v>
      </c>
      <c r="R36">
        <v>5800.44</v>
      </c>
      <c r="S36">
        <v>25552.168000000001</v>
      </c>
      <c r="T36">
        <v>303</v>
      </c>
      <c r="U36">
        <v>2587.7359999999999</v>
      </c>
    </row>
    <row r="37" spans="1:21" x14ac:dyDescent="0.2">
      <c r="A37">
        <v>41912</v>
      </c>
      <c r="N37">
        <v>69666.260999999999</v>
      </c>
      <c r="Q37">
        <v>12863.745999999999</v>
      </c>
      <c r="R37">
        <v>5797.0529999999999</v>
      </c>
      <c r="S37">
        <v>25130.962</v>
      </c>
      <c r="T37">
        <v>303</v>
      </c>
      <c r="U37">
        <v>2679.96</v>
      </c>
    </row>
    <row r="38" spans="1:21" x14ac:dyDescent="0.2">
      <c r="A38">
        <v>42004</v>
      </c>
      <c r="N38">
        <v>68104.017000000007</v>
      </c>
      <c r="Q38">
        <v>12582.031000000001</v>
      </c>
      <c r="R38">
        <v>5698.08</v>
      </c>
      <c r="S38">
        <v>24808.375</v>
      </c>
      <c r="T38">
        <v>303</v>
      </c>
      <c r="U38">
        <v>2613.5549999999998</v>
      </c>
    </row>
    <row r="39" spans="1:21" x14ac:dyDescent="0.2">
      <c r="A39">
        <v>42094</v>
      </c>
      <c r="N39">
        <v>67770.23</v>
      </c>
      <c r="Q39">
        <v>12237.915000000001</v>
      </c>
      <c r="R39">
        <v>5991.7089999999998</v>
      </c>
      <c r="S39">
        <v>24685.231</v>
      </c>
      <c r="T39">
        <v>348</v>
      </c>
      <c r="U39">
        <v>2538.8679999999999</v>
      </c>
    </row>
    <row r="40" spans="1:21" x14ac:dyDescent="0.2">
      <c r="A40">
        <v>42185</v>
      </c>
      <c r="N40">
        <v>67890.213000000003</v>
      </c>
      <c r="Q40">
        <v>12352.673000000001</v>
      </c>
      <c r="R40">
        <v>5722.9</v>
      </c>
      <c r="S40">
        <v>24685.743999999999</v>
      </c>
      <c r="T40">
        <v>348</v>
      </c>
      <c r="U40">
        <v>2592.7310000000002</v>
      </c>
    </row>
    <row r="41" spans="1:21" x14ac:dyDescent="0.2">
      <c r="A41">
        <v>42277</v>
      </c>
      <c r="N41">
        <v>69687.987999999998</v>
      </c>
      <c r="Q41">
        <v>12959.153</v>
      </c>
      <c r="R41">
        <v>5812.41</v>
      </c>
      <c r="S41">
        <v>25252.376</v>
      </c>
      <c r="T41">
        <v>348</v>
      </c>
      <c r="U41">
        <v>2654.2429999999999</v>
      </c>
    </row>
    <row r="42" spans="1:21" x14ac:dyDescent="0.2">
      <c r="A42">
        <v>42369</v>
      </c>
      <c r="N42">
        <v>69889.418000000005</v>
      </c>
      <c r="Q42">
        <v>13037.691000000001</v>
      </c>
      <c r="R42">
        <v>5945.7910000000002</v>
      </c>
      <c r="S42">
        <v>25428.764999999999</v>
      </c>
      <c r="T42">
        <v>348</v>
      </c>
      <c r="U42">
        <v>2673.8850000000002</v>
      </c>
    </row>
    <row r="43" spans="1:21" x14ac:dyDescent="0.2">
      <c r="A43">
        <v>42460</v>
      </c>
      <c r="N43">
        <v>72094.641000000003</v>
      </c>
      <c r="Q43">
        <v>13424.647999999999</v>
      </c>
      <c r="R43">
        <v>6374.5990000000002</v>
      </c>
      <c r="S43">
        <v>26318.366000000002</v>
      </c>
      <c r="T43">
        <v>348</v>
      </c>
      <c r="U43">
        <v>2676.864</v>
      </c>
    </row>
    <row r="44" spans="1:21" x14ac:dyDescent="0.2">
      <c r="A44">
        <v>42551</v>
      </c>
      <c r="N44">
        <v>73019.501999999993</v>
      </c>
      <c r="Q44">
        <v>13360.643</v>
      </c>
      <c r="R44">
        <v>6098.8220000000001</v>
      </c>
      <c r="S44">
        <v>26860.278999999999</v>
      </c>
      <c r="T44">
        <v>350</v>
      </c>
      <c r="U44">
        <v>2758.576</v>
      </c>
    </row>
    <row r="45" spans="1:21" x14ac:dyDescent="0.2">
      <c r="A45">
        <v>42643</v>
      </c>
      <c r="N45">
        <v>74534.812999999995</v>
      </c>
      <c r="Q45">
        <v>13829.483</v>
      </c>
      <c r="R45">
        <v>6252.76</v>
      </c>
      <c r="S45">
        <v>27281.591</v>
      </c>
      <c r="T45">
        <v>350</v>
      </c>
      <c r="U45">
        <v>2805.335</v>
      </c>
    </row>
    <row r="46" spans="1:21" x14ac:dyDescent="0.2">
      <c r="A46">
        <v>42735</v>
      </c>
      <c r="N46">
        <v>75385.917000000001</v>
      </c>
      <c r="Q46">
        <v>13899.378000000001</v>
      </c>
      <c r="R46">
        <v>6293.0360000000001</v>
      </c>
      <c r="S46">
        <v>27890.634999999998</v>
      </c>
      <c r="T46">
        <v>350</v>
      </c>
      <c r="U46">
        <v>2806.7930000000001</v>
      </c>
    </row>
    <row r="47" spans="1:21" x14ac:dyDescent="0.2">
      <c r="A47">
        <v>42825</v>
      </c>
      <c r="N47">
        <v>76957.781000000003</v>
      </c>
      <c r="Q47">
        <v>14131.822</v>
      </c>
      <c r="R47">
        <v>6814.6319999999996</v>
      </c>
      <c r="S47">
        <v>27929.844000000001</v>
      </c>
      <c r="T47">
        <v>356.08499999999998</v>
      </c>
      <c r="U47">
        <v>2848.2640000000001</v>
      </c>
    </row>
    <row r="48" spans="1:21" x14ac:dyDescent="0.2">
      <c r="A48">
        <v>42916</v>
      </c>
      <c r="N48">
        <v>78208.888000000006</v>
      </c>
      <c r="Q48">
        <v>14337.464</v>
      </c>
      <c r="R48">
        <v>6607.7610000000004</v>
      </c>
      <c r="S48">
        <v>28510.242999999999</v>
      </c>
      <c r="T48">
        <v>366.827</v>
      </c>
      <c r="U48">
        <v>2959.94</v>
      </c>
    </row>
    <row r="49" spans="1:21" x14ac:dyDescent="0.2">
      <c r="A49">
        <v>43008</v>
      </c>
      <c r="N49">
        <v>79440.104999999996</v>
      </c>
      <c r="Q49">
        <v>14886.081</v>
      </c>
      <c r="R49">
        <v>6746.4409999999998</v>
      </c>
      <c r="S49">
        <v>28580.286</v>
      </c>
      <c r="T49">
        <v>377.89299999999997</v>
      </c>
      <c r="U49">
        <v>3055.038</v>
      </c>
    </row>
    <row r="50" spans="1:21" x14ac:dyDescent="0.2">
      <c r="A50">
        <v>43100</v>
      </c>
      <c r="N50">
        <v>79321.06</v>
      </c>
      <c r="Q50">
        <v>14657.674999999999</v>
      </c>
      <c r="R50">
        <v>6658.7259999999997</v>
      </c>
      <c r="S50">
        <v>29093.3</v>
      </c>
      <c r="T50">
        <v>380.97800000000001</v>
      </c>
      <c r="U50">
        <v>3015.23</v>
      </c>
    </row>
    <row r="51" spans="1:21" x14ac:dyDescent="0.2">
      <c r="A51">
        <v>43190</v>
      </c>
      <c r="N51">
        <v>80507.506999999998</v>
      </c>
      <c r="Q51">
        <v>14587.127</v>
      </c>
      <c r="R51">
        <v>6805.7430000000004</v>
      </c>
      <c r="S51">
        <v>29594.184000000001</v>
      </c>
      <c r="T51">
        <v>385.601</v>
      </c>
      <c r="U51">
        <v>3071.4459999999999</v>
      </c>
    </row>
    <row r="52" spans="1:21" x14ac:dyDescent="0.2">
      <c r="A52">
        <v>43281</v>
      </c>
      <c r="N52">
        <v>81992.58</v>
      </c>
      <c r="Q52">
        <v>14711.699000000001</v>
      </c>
      <c r="R52">
        <v>6729.4189999999999</v>
      </c>
      <c r="S52">
        <v>30561.587</v>
      </c>
      <c r="T52">
        <v>393.39499999999998</v>
      </c>
      <c r="U52">
        <v>3161.97</v>
      </c>
    </row>
    <row r="53" spans="1:21" x14ac:dyDescent="0.2">
      <c r="A53">
        <v>43373</v>
      </c>
      <c r="N53">
        <v>83523.077999999994</v>
      </c>
      <c r="Q53">
        <v>15111.215</v>
      </c>
      <c r="R53">
        <v>6741.4440000000004</v>
      </c>
      <c r="S53">
        <v>31358.725999999999</v>
      </c>
      <c r="T53">
        <v>402.97800000000001</v>
      </c>
      <c r="U53">
        <v>3169.348</v>
      </c>
    </row>
    <row r="54" spans="1:21" x14ac:dyDescent="0.2">
      <c r="A54">
        <v>43465</v>
      </c>
      <c r="N54">
        <v>83824.964999999997</v>
      </c>
      <c r="Q54">
        <v>15051.68</v>
      </c>
      <c r="R54">
        <v>6625.4790000000003</v>
      </c>
      <c r="S54">
        <v>31981.641</v>
      </c>
      <c r="T54">
        <v>401.173</v>
      </c>
      <c r="U54">
        <v>3226.0610000000001</v>
      </c>
    </row>
    <row r="55" spans="1:21" x14ac:dyDescent="0.2">
      <c r="A55">
        <v>43555</v>
      </c>
    </row>
    <row r="56" spans="1:21" x14ac:dyDescent="0.2">
      <c r="A56">
        <v>43646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Prices</vt:lpstr>
      <vt:lpstr>ULC</vt:lpstr>
      <vt:lpstr>R_data</vt:lpstr>
      <vt:lpstr>Compensation</vt:lpstr>
      <vt:lpstr>GDP</vt:lpstr>
      <vt:lpstr>Price Weights</vt:lpstr>
      <vt:lpstr>Comp_1993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מיכאל קוזין</dc:creator>
  <cp:lastModifiedBy>research</cp:lastModifiedBy>
  <dcterms:created xsi:type="dcterms:W3CDTF">2019-05-28T09:02:46Z</dcterms:created>
  <dcterms:modified xsi:type="dcterms:W3CDTF">2019-06-11T14:40:12Z</dcterms:modified>
</cp:coreProperties>
</file>