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ae25fc990f688b4/Work/Project/GHD DFID iDSI/Vaccine-Co-financing-Model/data/"/>
    </mc:Choice>
  </mc:AlternateContent>
  <bookViews>
    <workbookView xWindow="0" yWindow="0" windowWidth="27315" windowHeight="15360" activeTab="2"/>
  </bookViews>
  <sheets>
    <sheet name="GDP per capita_at current Price" sheetId="2" r:id="rId1"/>
    <sheet name="GDP per capita_at PPP" sheetId="4" r:id="rId2"/>
    <sheet name="data_cea" sheetId="7" r:id="rId3"/>
    <sheet name="Cost Burden1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7" l="1"/>
  <c r="H34" i="7"/>
  <c r="H33" i="7"/>
  <c r="H60" i="7" l="1"/>
  <c r="H58" i="7"/>
  <c r="E110" i="7"/>
  <c r="H110" i="7" s="1"/>
  <c r="E111" i="7"/>
  <c r="H111" i="7" s="1"/>
  <c r="E112" i="7"/>
  <c r="H112" i="7" s="1"/>
  <c r="E109" i="7"/>
  <c r="H109" i="7" s="1"/>
  <c r="E106" i="7"/>
  <c r="H106" i="7" s="1"/>
  <c r="E107" i="7"/>
  <c r="H107" i="7" s="1"/>
  <c r="E108" i="7"/>
  <c r="H108" i="7" s="1"/>
  <c r="E105" i="7"/>
  <c r="H105" i="7" s="1"/>
  <c r="E102" i="7"/>
  <c r="H102" i="7" s="1"/>
  <c r="E103" i="7"/>
  <c r="H103" i="7" s="1"/>
  <c r="E104" i="7"/>
  <c r="H104" i="7" s="1"/>
  <c r="E101" i="7"/>
  <c r="H101" i="7" s="1"/>
  <c r="E98" i="7"/>
  <c r="H98" i="7" s="1"/>
  <c r="E99" i="7"/>
  <c r="H99" i="7" s="1"/>
  <c r="E100" i="7"/>
  <c r="H100" i="7" s="1"/>
  <c r="E97" i="7"/>
  <c r="H97" i="7" s="1"/>
  <c r="E94" i="7"/>
  <c r="H94" i="7" s="1"/>
  <c r="E95" i="7"/>
  <c r="H95" i="7" s="1"/>
  <c r="E96" i="7"/>
  <c r="H96" i="7" s="1"/>
  <c r="E93" i="7"/>
  <c r="H93" i="7" s="1"/>
  <c r="E90" i="7"/>
  <c r="H90" i="7" s="1"/>
  <c r="E91" i="7"/>
  <c r="H91" i="7" s="1"/>
  <c r="E92" i="7"/>
  <c r="H92" i="7" s="1"/>
  <c r="E89" i="7"/>
  <c r="H89" i="7" s="1"/>
  <c r="G88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65" i="7"/>
  <c r="E86" i="7"/>
  <c r="H86" i="7" s="1"/>
  <c r="E87" i="7"/>
  <c r="E88" i="7"/>
  <c r="E85" i="7"/>
  <c r="E82" i="7"/>
  <c r="H82" i="7" s="1"/>
  <c r="E83" i="7"/>
  <c r="E84" i="7"/>
  <c r="E81" i="7"/>
  <c r="E78" i="7"/>
  <c r="H78" i="7" s="1"/>
  <c r="E79" i="7"/>
  <c r="E80" i="7"/>
  <c r="E77" i="7"/>
  <c r="E74" i="7"/>
  <c r="H74" i="7" s="1"/>
  <c r="E75" i="7"/>
  <c r="E76" i="7"/>
  <c r="E73" i="7"/>
  <c r="E72" i="7"/>
  <c r="H72" i="7" s="1"/>
  <c r="E71" i="7"/>
  <c r="E70" i="7"/>
  <c r="H70" i="7" s="1"/>
  <c r="E69" i="7"/>
  <c r="E68" i="7"/>
  <c r="H68" i="7" s="1"/>
  <c r="E67" i="7"/>
  <c r="H67" i="7" s="1"/>
  <c r="E66" i="7"/>
  <c r="H66" i="7" s="1"/>
  <c r="E65" i="7"/>
  <c r="H65" i="7" s="1"/>
  <c r="H63" i="7"/>
  <c r="H64" i="7"/>
  <c r="H62" i="7"/>
  <c r="H3" i="7"/>
  <c r="H4" i="7"/>
  <c r="H2" i="7"/>
  <c r="E55" i="7"/>
  <c r="H55" i="7" s="1"/>
  <c r="E56" i="7"/>
  <c r="H56" i="7" s="1"/>
  <c r="E54" i="7"/>
  <c r="H54" i="7" s="1"/>
  <c r="H45" i="7"/>
  <c r="H46" i="7"/>
  <c r="H47" i="7"/>
  <c r="H48" i="7"/>
  <c r="H49" i="7"/>
  <c r="H50" i="7"/>
  <c r="H51" i="7"/>
  <c r="H52" i="7"/>
  <c r="H53" i="7"/>
  <c r="H36" i="7"/>
  <c r="H37" i="7"/>
  <c r="H38" i="7"/>
  <c r="H39" i="7"/>
  <c r="H40" i="7"/>
  <c r="H41" i="7"/>
  <c r="H42" i="7"/>
  <c r="H43" i="7"/>
  <c r="H44" i="7"/>
  <c r="H25" i="7"/>
  <c r="H26" i="7"/>
  <c r="H27" i="7"/>
  <c r="H28" i="7"/>
  <c r="H29" i="7"/>
  <c r="H30" i="7"/>
  <c r="H31" i="7"/>
  <c r="H32" i="7"/>
  <c r="H24" i="7"/>
  <c r="H57" i="7"/>
  <c r="H23" i="7"/>
  <c r="H22" i="7"/>
  <c r="H21" i="7"/>
  <c r="H20" i="7"/>
  <c r="H19" i="7"/>
  <c r="H18" i="7"/>
  <c r="H17" i="7"/>
  <c r="H16" i="7"/>
  <c r="H15" i="7"/>
  <c r="H14" i="7"/>
  <c r="H13" i="7"/>
  <c r="H11" i="7"/>
  <c r="H10" i="7"/>
  <c r="H9" i="7"/>
  <c r="H8" i="7"/>
  <c r="H7" i="7"/>
  <c r="H6" i="7"/>
  <c r="H5" i="7"/>
  <c r="H76" i="7" l="1"/>
  <c r="H80" i="7"/>
  <c r="H84" i="7"/>
  <c r="H71" i="7"/>
  <c r="H75" i="7"/>
  <c r="H79" i="7"/>
  <c r="H83" i="7"/>
  <c r="H87" i="7"/>
  <c r="H69" i="7"/>
  <c r="H73" i="7"/>
  <c r="H77" i="7"/>
  <c r="H81" i="7"/>
  <c r="H85" i="7"/>
  <c r="D145" i="6"/>
  <c r="H145" i="6" s="1"/>
  <c r="D144" i="6"/>
  <c r="G144" i="6" s="1"/>
  <c r="H143" i="6"/>
  <c r="D143" i="6"/>
  <c r="G143" i="6" s="1"/>
  <c r="D142" i="6"/>
  <c r="H142" i="6" s="1"/>
  <c r="D141" i="6"/>
  <c r="H141" i="6" s="1"/>
  <c r="D140" i="6"/>
  <c r="G140" i="6" s="1"/>
  <c r="H139" i="6"/>
  <c r="G139" i="6"/>
  <c r="D139" i="6"/>
  <c r="D138" i="6"/>
  <c r="H138" i="6" s="1"/>
  <c r="D137" i="6"/>
  <c r="H137" i="6" s="1"/>
  <c r="H136" i="6"/>
  <c r="D136" i="6"/>
  <c r="G136" i="6" s="1"/>
  <c r="H135" i="6"/>
  <c r="D135" i="6"/>
  <c r="G135" i="6" s="1"/>
  <c r="D134" i="6"/>
  <c r="H134" i="6" s="1"/>
  <c r="D133" i="6"/>
  <c r="H133" i="6" s="1"/>
  <c r="D132" i="6"/>
  <c r="G132" i="6" s="1"/>
  <c r="D131" i="6"/>
  <c r="H131" i="6" s="1"/>
  <c r="D130" i="6"/>
  <c r="H130" i="6" s="1"/>
  <c r="D129" i="6"/>
  <c r="H129" i="6" s="1"/>
  <c r="D128" i="6"/>
  <c r="G128" i="6" s="1"/>
  <c r="H132" i="6" l="1"/>
  <c r="H128" i="6"/>
  <c r="G131" i="6"/>
  <c r="H144" i="6"/>
  <c r="H140" i="6"/>
  <c r="G138" i="6"/>
  <c r="G130" i="6"/>
  <c r="G134" i="6"/>
  <c r="G142" i="6"/>
  <c r="G129" i="6"/>
  <c r="G133" i="6"/>
  <c r="G137" i="6"/>
  <c r="G141" i="6"/>
  <c r="G145" i="6"/>
  <c r="D114" i="6" l="1"/>
  <c r="H114" i="6" s="1"/>
  <c r="D115" i="6"/>
  <c r="G115" i="6" s="1"/>
  <c r="D116" i="6"/>
  <c r="G116" i="6" s="1"/>
  <c r="D117" i="6"/>
  <c r="G117" i="6" s="1"/>
  <c r="D118" i="6"/>
  <c r="H118" i="6" s="1"/>
  <c r="D119" i="6"/>
  <c r="H119" i="6" s="1"/>
  <c r="D120" i="6"/>
  <c r="G120" i="6" s="1"/>
  <c r="D121" i="6"/>
  <c r="H121" i="6" s="1"/>
  <c r="D122" i="6"/>
  <c r="H122" i="6" s="1"/>
  <c r="D123" i="6"/>
  <c r="G123" i="6" s="1"/>
  <c r="D124" i="6"/>
  <c r="G124" i="6" s="1"/>
  <c r="D125" i="6"/>
  <c r="G125" i="6" s="1"/>
  <c r="D126" i="6"/>
  <c r="G126" i="6" s="1"/>
  <c r="D127" i="6"/>
  <c r="H127" i="6" s="1"/>
  <c r="D113" i="6"/>
  <c r="G113" i="6" s="1"/>
  <c r="D101" i="6"/>
  <c r="H101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G107" i="6" s="1"/>
  <c r="D108" i="6"/>
  <c r="H108" i="6" s="1"/>
  <c r="D109" i="6"/>
  <c r="H109" i="6" s="1"/>
  <c r="D110" i="6"/>
  <c r="H110" i="6" s="1"/>
  <c r="D111" i="6"/>
  <c r="G111" i="6" s="1"/>
  <c r="D112" i="6"/>
  <c r="H112" i="6" s="1"/>
  <c r="D100" i="6"/>
  <c r="H100" i="6" s="1"/>
  <c r="D98" i="6"/>
  <c r="D97" i="6"/>
  <c r="D96" i="6"/>
  <c r="D93" i="6"/>
  <c r="D94" i="6"/>
  <c r="D95" i="6"/>
  <c r="D90" i="6"/>
  <c r="D91" i="6"/>
  <c r="D92" i="6"/>
  <c r="D87" i="6"/>
  <c r="D88" i="6"/>
  <c r="D89" i="6"/>
  <c r="D86" i="6"/>
  <c r="D74" i="6"/>
  <c r="H74" i="6" s="1"/>
  <c r="D75" i="6"/>
  <c r="H75" i="6" s="1"/>
  <c r="D76" i="6"/>
  <c r="H76" i="6" s="1"/>
  <c r="D77" i="6"/>
  <c r="H77" i="6" s="1"/>
  <c r="D78" i="6"/>
  <c r="G78" i="6" s="1"/>
  <c r="D79" i="6"/>
  <c r="H79" i="6" s="1"/>
  <c r="D80" i="6"/>
  <c r="H80" i="6" s="1"/>
  <c r="D81" i="6"/>
  <c r="H81" i="6" s="1"/>
  <c r="D82" i="6"/>
  <c r="G82" i="6" s="1"/>
  <c r="D83" i="6"/>
  <c r="H83" i="6" s="1"/>
  <c r="D84" i="6"/>
  <c r="H84" i="6" s="1"/>
  <c r="D85" i="6"/>
  <c r="H85" i="6" s="1"/>
  <c r="D73" i="6"/>
  <c r="G73" i="6" s="1"/>
  <c r="D36" i="6"/>
  <c r="H36" i="6" s="1"/>
  <c r="D33" i="6"/>
  <c r="H33" i="6" s="1"/>
  <c r="D32" i="6"/>
  <c r="G32" i="6" s="1"/>
  <c r="D35" i="6"/>
  <c r="H35" i="6" s="1"/>
  <c r="D31" i="6"/>
  <c r="H31" i="6" s="1"/>
  <c r="D30" i="6"/>
  <c r="H30" i="6" s="1"/>
  <c r="D34" i="6"/>
  <c r="H34" i="6" s="1"/>
  <c r="D29" i="6"/>
  <c r="H29" i="6" s="1"/>
  <c r="F5" i="6"/>
  <c r="F4" i="6"/>
  <c r="G122" i="6" l="1"/>
  <c r="G121" i="6"/>
  <c r="G118" i="6"/>
  <c r="G114" i="6"/>
  <c r="G119" i="6"/>
  <c r="H126" i="6"/>
  <c r="G127" i="6"/>
  <c r="H113" i="6"/>
  <c r="H120" i="6"/>
  <c r="H125" i="6"/>
  <c r="H117" i="6"/>
  <c r="H124" i="6"/>
  <c r="H116" i="6"/>
  <c r="H123" i="6"/>
  <c r="H115" i="6"/>
  <c r="H111" i="6"/>
  <c r="H107" i="6"/>
  <c r="G108" i="6"/>
  <c r="G106" i="6"/>
  <c r="G81" i="6"/>
  <c r="G112" i="6"/>
  <c r="G104" i="6"/>
  <c r="G29" i="6"/>
  <c r="G36" i="6"/>
  <c r="H82" i="6"/>
  <c r="G110" i="6"/>
  <c r="G102" i="6"/>
  <c r="G30" i="6"/>
  <c r="G77" i="6"/>
  <c r="G100" i="6"/>
  <c r="G109" i="6"/>
  <c r="G105" i="6"/>
  <c r="G101" i="6"/>
  <c r="H73" i="6"/>
  <c r="H78" i="6"/>
  <c r="G31" i="6"/>
  <c r="G85" i="6"/>
  <c r="G103" i="6"/>
  <c r="G33" i="6"/>
  <c r="G84" i="6"/>
  <c r="G80" i="6"/>
  <c r="G76" i="6"/>
  <c r="G35" i="6"/>
  <c r="G83" i="6"/>
  <c r="G79" i="6"/>
  <c r="G75" i="6"/>
  <c r="H32" i="6"/>
  <c r="G74" i="6"/>
  <c r="G34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F13" i="6"/>
  <c r="F12" i="6"/>
  <c r="F11" i="6"/>
  <c r="F10" i="6"/>
  <c r="F9" i="6"/>
  <c r="F8" i="6"/>
  <c r="F7" i="6"/>
  <c r="F6" i="6"/>
  <c r="G23" i="6" l="1"/>
  <c r="H23" i="6"/>
  <c r="G24" i="6"/>
  <c r="H24" i="6"/>
  <c r="H14" i="6"/>
  <c r="G14" i="6"/>
  <c r="G18" i="6"/>
  <c r="H18" i="6"/>
  <c r="G22" i="6"/>
  <c r="H22" i="6"/>
  <c r="G26" i="6"/>
  <c r="H26" i="6"/>
  <c r="G15" i="6"/>
  <c r="H15" i="6"/>
  <c r="G19" i="6"/>
  <c r="H19" i="6"/>
  <c r="G27" i="6"/>
  <c r="H27" i="6"/>
  <c r="G16" i="6"/>
  <c r="H16" i="6"/>
  <c r="G20" i="6"/>
  <c r="H20" i="6"/>
  <c r="G28" i="6"/>
  <c r="H28" i="6"/>
  <c r="H17" i="6"/>
  <c r="G17" i="6"/>
  <c r="H21" i="6"/>
  <c r="G21" i="6"/>
  <c r="H25" i="6"/>
  <c r="G25" i="6"/>
  <c r="H12" i="7" l="1"/>
  <c r="G59" i="7"/>
  <c r="G61" i="7"/>
</calcChain>
</file>

<file path=xl/sharedStrings.xml><?xml version="1.0" encoding="utf-8"?>
<sst xmlns="http://schemas.openxmlformats.org/spreadsheetml/2006/main" count="974" uniqueCount="94">
  <si>
    <t>Country</t>
  </si>
  <si>
    <t>Vaccine</t>
  </si>
  <si>
    <t>Cost-effectiveness</t>
  </si>
  <si>
    <t>Start year</t>
  </si>
  <si>
    <t>End year</t>
  </si>
  <si>
    <t>Year</t>
  </si>
  <si>
    <t>Ghana</t>
  </si>
  <si>
    <t>Angola</t>
  </si>
  <si>
    <t>Total</t>
  </si>
  <si>
    <t>Year of dollar rate used</t>
  </si>
  <si>
    <t>Kenya</t>
  </si>
  <si>
    <t>Senegal</t>
  </si>
  <si>
    <t>Nigeria</t>
  </si>
  <si>
    <t>India</t>
  </si>
  <si>
    <t>Indicator (e.g. deaths averted)</t>
  </si>
  <si>
    <t>Yellow Fever</t>
  </si>
  <si>
    <t>DTP-HepBHib</t>
  </si>
  <si>
    <t>MenA</t>
  </si>
  <si>
    <t>MR Follow up campaign</t>
  </si>
  <si>
    <t>MenA Routine</t>
  </si>
  <si>
    <t>Perspective</t>
  </si>
  <si>
    <t>death averted</t>
  </si>
  <si>
    <t>DALYs averted</t>
  </si>
  <si>
    <t>Assumptions</t>
  </si>
  <si>
    <t>Author(s)</t>
  </si>
  <si>
    <t>Healthcare provider</t>
  </si>
  <si>
    <t xml:space="preserve">Rotavirus </t>
  </si>
  <si>
    <t>$5 per dose</t>
  </si>
  <si>
    <t>$3.50 per dose</t>
  </si>
  <si>
    <t>$1 per dose</t>
  </si>
  <si>
    <t>Nonvignon et al. 2018</t>
  </si>
  <si>
    <t>Health system</t>
  </si>
  <si>
    <t>Societal</t>
  </si>
  <si>
    <t>‘‘Ghana only” (Scenario 1)</t>
  </si>
  <si>
    <t>‘‘total price” (Scenario 2)</t>
  </si>
  <si>
    <t>Case averted</t>
  </si>
  <si>
    <t>Levin et al. 2007</t>
  </si>
  <si>
    <t>life year gained</t>
  </si>
  <si>
    <t>Measles</t>
  </si>
  <si>
    <t>DALY averted</t>
  </si>
  <si>
    <t>Cambodia</t>
  </si>
  <si>
    <t>Bangladesh</t>
  </si>
  <si>
    <t>PCV</t>
  </si>
  <si>
    <t>Krishnamoorthy et al. 2019</t>
  </si>
  <si>
    <t>cases averted</t>
  </si>
  <si>
    <t>Death averted</t>
  </si>
  <si>
    <t>Total cost for the period</t>
  </si>
  <si>
    <t>Costs per year</t>
  </si>
  <si>
    <t>Total benefit for the period</t>
  </si>
  <si>
    <t>Deaths averted</t>
  </si>
  <si>
    <t>out-of-pocket expenditure</t>
  </si>
  <si>
    <t>assuming coverage levels and distribution similar to DPT (~77%)</t>
  </si>
  <si>
    <t>Megiddo et al. 2018</t>
  </si>
  <si>
    <t>YLL</t>
  </si>
  <si>
    <t>Expanded coverage (90%)</t>
  </si>
  <si>
    <t>Ojal et al. 2019</t>
  </si>
  <si>
    <t>Rotavirus</t>
  </si>
  <si>
    <t>Cases averted</t>
  </si>
  <si>
    <t>Government</t>
  </si>
  <si>
    <t>Debellut et al., 2019</t>
  </si>
  <si>
    <t>Total healthcare cost averted</t>
  </si>
  <si>
    <t>***2016  and 2017 figures were obtained from decision letters</t>
  </si>
  <si>
    <t>***From 2012 to 2014 both Domestic and Gavi contributions are stated in full amounts for each vaccine.</t>
  </si>
  <si>
    <t xml:space="preserve">*** The amounts for Gavi are calculated based on projected % contribution by Ghana from 2006 to 2011 in the 2005 Annual report </t>
  </si>
  <si>
    <t>***2018 to 2024 figures are obtained from the Ghana co-financing information sheet</t>
  </si>
  <si>
    <t>***For each year from 2012 to 2015 all the domestic contributions are actual while the Gavi contributions are estimates (in annual reports)</t>
  </si>
  <si>
    <t>***for each year from 2016 to 2018 all the domestic and Gavi contributions are estimates (in annual reports)</t>
  </si>
  <si>
    <t xml:space="preserve">*** Gavi's usual co-financing requirements do not apply to IPV. </t>
  </si>
  <si>
    <t>*** The Gavi co-financing policy does not apply to the current Gavi support for India as the country is not required to co-finance vaccines. Special arrangements apply as per
Partnership Framework Agreement Annex 6 in decision letter for pneumococcal vaccine</t>
  </si>
  <si>
    <t>*** All figures from 2015 were obtained from decisions letters</t>
  </si>
  <si>
    <t>***All figures from 2012 - 2014 were obtained from annual reports</t>
  </si>
  <si>
    <t>*** All figures are obtained from annual reports</t>
  </si>
  <si>
    <t>***For each year from 2012 to 2014 all the domestic contributions are actual while the Gavi contributions are estimates (in annual reports)</t>
  </si>
  <si>
    <t>***For each year from 2015 to 2019 IPV figures of Gavi contributions are estimates found in the 2014 annual report</t>
  </si>
  <si>
    <t>IPV</t>
  </si>
  <si>
    <t>***For each year from 2015 to 2017 figures of Gavi contributions are estimates found in the decision letter 2015</t>
  </si>
  <si>
    <t>Domestic contribution ($)</t>
  </si>
  <si>
    <t>Gavi contribution ($)</t>
  </si>
  <si>
    <t>Domestic (%)</t>
  </si>
  <si>
    <t>Gavi (%)</t>
  </si>
  <si>
    <t>NOTES (Ghana):</t>
  </si>
  <si>
    <t xml:space="preserve">NOTES (Nigeria): </t>
  </si>
  <si>
    <t>NOTES (India):</t>
  </si>
  <si>
    <t>NOTES (Senegal):</t>
  </si>
  <si>
    <t>NOTES (Kenya)</t>
  </si>
  <si>
    <t xml:space="preserve">IPV </t>
  </si>
  <si>
    <t>Pneumococcal</t>
  </si>
  <si>
    <t>Abbott et al. 2012</t>
  </si>
  <si>
    <t>Measles (Thermostable)</t>
  </si>
  <si>
    <t>BCG (Thermostable)</t>
  </si>
  <si>
    <t>DTP-hep B (Thermostable)</t>
  </si>
  <si>
    <t>Benefits per year</t>
  </si>
  <si>
    <t>Vaccine programme costs with Gavi subsidy</t>
  </si>
  <si>
    <t>Vaccine programme costs without Gavi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</si>
</sst>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Fon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0" borderId="0" xfId="0" applyAlignment="1"/>
    <xf numFmtId="3" fontId="0" fillId="0" borderId="0" xfId="0" applyNumberFormat="1" applyAlignment="1"/>
    <xf numFmtId="0" fontId="2" fillId="0" borderId="0" xfId="0" applyFont="1" applyAlignment="1"/>
    <xf numFmtId="0" fontId="3" fillId="0" borderId="0" xfId="0" applyFont="1" applyAlignment="1"/>
    <xf numFmtId="1" fontId="0" fillId="0" borderId="0" xfId="0" applyNumberFormat="1"/>
    <xf numFmtId="0" fontId="6" fillId="0" borderId="0" xfId="0" applyFont="1"/>
    <xf numFmtId="4" fontId="5" fillId="0" borderId="0" xfId="0" applyNumberFormat="1" applyFont="1"/>
    <xf numFmtId="3" fontId="5" fillId="0" borderId="0" xfId="0" applyNumberFormat="1" applyFont="1" applyAlignment="1">
      <alignment horizontal="right"/>
    </xf>
    <xf numFmtId="2" fontId="4" fillId="0" borderId="0" xfId="1" applyNumberFormat="1" applyFont="1" applyAlignment="1"/>
    <xf numFmtId="2" fontId="2" fillId="0" borderId="0" xfId="0" applyNumberFormat="1" applyFont="1" applyAlignment="1"/>
    <xf numFmtId="2" fontId="0" fillId="0" borderId="0" xfId="0" applyNumberFormat="1" applyAlignment="1"/>
    <xf numFmtId="2" fontId="3" fillId="0" borderId="0" xfId="0" applyNumberFormat="1" applyFont="1"/>
    <xf numFmtId="2" fontId="0" fillId="0" borderId="0" xfId="1" applyNumberFormat="1" applyFont="1" applyAlignment="1"/>
    <xf numFmtId="2" fontId="2" fillId="0" borderId="0" xfId="1" applyNumberFormat="1" applyFont="1" applyAlignment="1"/>
    <xf numFmtId="2" fontId="0" fillId="0" borderId="0" xfId="0" applyNumberFormat="1"/>
    <xf numFmtId="2" fontId="6" fillId="0" borderId="0" xfId="0" applyNumberFormat="1" applyFont="1"/>
    <xf numFmtId="0" fontId="3" fillId="0" borderId="0" xfId="0" applyFont="1"/>
    <xf numFmtId="1" fontId="5" fillId="0" borderId="0" xfId="0" applyNumberFormat="1" applyFont="1"/>
    <xf numFmtId="0" fontId="5" fillId="0" borderId="0" xfId="0" applyFont="1" applyFill="1"/>
    <xf numFmtId="3" fontId="5" fillId="0" borderId="0" xfId="0" applyNumberFormat="1" applyFont="1" applyFill="1"/>
    <xf numFmtId="4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1" fontId="5" fillId="0" borderId="0" xfId="0" applyNumberFormat="1" applyFont="1" applyFill="1"/>
    <xf numFmtId="0" fontId="7" fillId="0" borderId="0" xfId="0" applyFont="1" applyFill="1"/>
    <xf numFmtId="165" fontId="5" fillId="0" borderId="0" xfId="1" applyNumberFormat="1" applyFon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C19" sqref="C19"/>
    </sheetView>
  </sheetViews>
  <sheetFormatPr defaultColWidth="11.125" defaultRowHeight="15.75" x14ac:dyDescent="0.25"/>
  <sheetData>
    <row r="1" spans="1:19" x14ac:dyDescent="0.25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19" x14ac:dyDescent="0.25">
      <c r="A2" t="s">
        <v>6</v>
      </c>
      <c r="B2" s="1">
        <v>269.01499838081696</v>
      </c>
      <c r="C2" s="1">
        <v>304.564560762479</v>
      </c>
      <c r="D2" s="1">
        <v>367.82152164833991</v>
      </c>
      <c r="E2" s="1">
        <v>417.50816486176473</v>
      </c>
      <c r="F2" s="1">
        <v>491.94637788410125</v>
      </c>
      <c r="G2" s="1">
        <v>911.99867561652513</v>
      </c>
      <c r="H2" s="1">
        <v>1078.1605094223546</v>
      </c>
      <c r="I2" s="1">
        <v>1210.6222572308395</v>
      </c>
      <c r="J2" s="1">
        <v>1074.755380375864</v>
      </c>
      <c r="K2" s="1">
        <v>1298.4369515921469</v>
      </c>
      <c r="L2" s="1">
        <v>1558.4821330029959</v>
      </c>
      <c r="M2" s="1">
        <v>1613.2868369340808</v>
      </c>
      <c r="N2" s="1">
        <v>2378.1595125381382</v>
      </c>
      <c r="O2" s="1">
        <v>1968.858263400218</v>
      </c>
      <c r="P2" s="1">
        <v>1766.005700997755</v>
      </c>
      <c r="Q2" s="1">
        <v>1931.3894703694295</v>
      </c>
      <c r="R2" s="1">
        <v>2025.8858571313344</v>
      </c>
      <c r="S2" s="1">
        <v>2202.3121644250382</v>
      </c>
    </row>
    <row r="3" spans="1:19" x14ac:dyDescent="0.25">
      <c r="A3" t="s">
        <v>10</v>
      </c>
      <c r="B3" s="1">
        <v>395.32953178343053</v>
      </c>
      <c r="C3" s="1">
        <v>389.54271099110065</v>
      </c>
      <c r="D3" s="1">
        <v>429.78784373716178</v>
      </c>
      <c r="E3" s="1">
        <v>451.66871591453878</v>
      </c>
      <c r="F3" s="1">
        <v>511.61642223942999</v>
      </c>
      <c r="G3" s="1">
        <v>685.95453224008247</v>
      </c>
      <c r="H3" s="1">
        <v>825.66659762231291</v>
      </c>
      <c r="I3" s="1">
        <v>902.07002581373581</v>
      </c>
      <c r="J3" s="1">
        <v>905.13178612848537</v>
      </c>
      <c r="K3" s="1">
        <v>951.68796111687857</v>
      </c>
      <c r="L3" s="1">
        <v>971.63332904823039</v>
      </c>
      <c r="M3" s="1">
        <v>1136.8714057177626</v>
      </c>
      <c r="N3" s="1">
        <v>1210.3880140819497</v>
      </c>
      <c r="O3" s="1">
        <v>1315.8045353723835</v>
      </c>
      <c r="P3" s="1">
        <v>1336.8833490474983</v>
      </c>
      <c r="Q3" s="1">
        <v>1410.5275710826972</v>
      </c>
      <c r="R3" s="1">
        <v>1568.2015406641287</v>
      </c>
      <c r="S3" s="1">
        <v>1710.5100969940536</v>
      </c>
    </row>
    <row r="4" spans="1:19" x14ac:dyDescent="0.25">
      <c r="A4" t="s">
        <v>11</v>
      </c>
      <c r="B4" s="1">
        <v>615.2684717237064</v>
      </c>
      <c r="C4" s="1">
        <v>656.62270773944704</v>
      </c>
      <c r="D4" s="1">
        <v>823.72114508538391</v>
      </c>
      <c r="E4" s="1">
        <v>940.55169182969348</v>
      </c>
      <c r="F4" s="1">
        <v>993.93204109563931</v>
      </c>
      <c r="G4" s="1">
        <v>1040.9039942562131</v>
      </c>
      <c r="H4" s="1">
        <v>1222.3729182258</v>
      </c>
      <c r="I4" s="1">
        <v>1411.9293320615354</v>
      </c>
      <c r="J4" s="1">
        <v>1317.2356874274485</v>
      </c>
      <c r="K4" s="1">
        <v>1278.97775413162</v>
      </c>
      <c r="L4" s="1">
        <v>1371.7233530802237</v>
      </c>
      <c r="M4" s="1">
        <v>1330.0574481365898</v>
      </c>
      <c r="N4" s="1">
        <v>1375.6787539102636</v>
      </c>
      <c r="O4" s="1">
        <v>1394.7947432649382</v>
      </c>
      <c r="P4" s="1">
        <v>1218.7642464081218</v>
      </c>
      <c r="Q4" s="1">
        <v>1269.0404070242132</v>
      </c>
      <c r="R4" s="1">
        <v>1367.2189480228378</v>
      </c>
      <c r="S4" s="1">
        <v>1521.9535542139131</v>
      </c>
    </row>
    <row r="5" spans="1:19" x14ac:dyDescent="0.25">
      <c r="A5" t="s">
        <v>12</v>
      </c>
      <c r="B5" s="1">
        <v>590.38181503490671</v>
      </c>
      <c r="C5" s="1">
        <v>741.74751118046322</v>
      </c>
      <c r="D5" s="1">
        <v>795.3862467429866</v>
      </c>
      <c r="E5" s="1">
        <v>1007.8743275160411</v>
      </c>
      <c r="F5" s="1">
        <v>1268.3834433169327</v>
      </c>
      <c r="G5" s="1">
        <v>1656.4247586805591</v>
      </c>
      <c r="H5" s="1">
        <v>1883.4613112493173</v>
      </c>
      <c r="I5" s="1">
        <v>2242.871885536942</v>
      </c>
      <c r="J5" s="1">
        <v>1891.3353704642059</v>
      </c>
      <c r="K5" s="1">
        <v>2292.4451561908195</v>
      </c>
      <c r="L5" s="1">
        <v>2520.4041657937805</v>
      </c>
      <c r="M5" s="1">
        <v>2746.9917885838331</v>
      </c>
      <c r="N5" s="1">
        <v>2998.0728426411752</v>
      </c>
      <c r="O5" s="1">
        <v>3222.6935372558733</v>
      </c>
      <c r="P5" s="1">
        <v>2730.4303237014983</v>
      </c>
      <c r="Q5" s="1">
        <v>2175.9996702185845</v>
      </c>
      <c r="R5" s="1">
        <v>1968.5595883057465</v>
      </c>
      <c r="S5" s="1">
        <v>2028.1819701759794</v>
      </c>
    </row>
    <row r="6" spans="1:19" x14ac:dyDescent="0.25">
      <c r="A6" t="s">
        <v>7</v>
      </c>
      <c r="B6" s="1">
        <v>527.33352853669066</v>
      </c>
      <c r="C6" s="1">
        <v>872.49449159284086</v>
      </c>
      <c r="D6" s="1">
        <v>982.96089929111236</v>
      </c>
      <c r="E6" s="1">
        <v>1255.5640447149135</v>
      </c>
      <c r="F6" s="1">
        <v>1902.4223455462497</v>
      </c>
      <c r="G6" s="1">
        <v>2599.5664639760766</v>
      </c>
      <c r="H6" s="1">
        <v>3121.9956372623601</v>
      </c>
      <c r="I6" s="1">
        <v>4080.9414099234577</v>
      </c>
      <c r="J6" s="1">
        <v>3122.7807664938537</v>
      </c>
      <c r="K6" s="1">
        <v>3587.8837982439641</v>
      </c>
      <c r="L6" s="1">
        <v>4615.4680280790562</v>
      </c>
      <c r="M6" s="1">
        <v>5100.0958080976707</v>
      </c>
      <c r="N6" s="1">
        <v>5254.8823379961577</v>
      </c>
      <c r="O6" s="1">
        <v>5408.4104955543235</v>
      </c>
      <c r="P6" s="1">
        <v>4166.9796838650054</v>
      </c>
      <c r="Q6" s="1">
        <v>3506.0728850696551</v>
      </c>
      <c r="R6" s="1">
        <v>4095.8129415585663</v>
      </c>
      <c r="S6" s="1">
        <v>3432.3857360089282</v>
      </c>
    </row>
    <row r="7" spans="1:19" x14ac:dyDescent="0.25">
      <c r="A7" t="s">
        <v>13</v>
      </c>
      <c r="B7" s="1">
        <v>451.5730010743564</v>
      </c>
      <c r="C7" s="1">
        <v>470.98678594916004</v>
      </c>
      <c r="D7" s="1">
        <v>546.72661447872815</v>
      </c>
      <c r="E7" s="1">
        <v>627.77424728391929</v>
      </c>
      <c r="F7" s="1">
        <v>714.86101349566104</v>
      </c>
      <c r="G7" s="1">
        <v>806.75328062879919</v>
      </c>
      <c r="H7" s="1">
        <v>1028.3347710766652</v>
      </c>
      <c r="I7" s="1">
        <v>998.52233901926786</v>
      </c>
      <c r="J7" s="1">
        <v>1101.9608400223901</v>
      </c>
      <c r="K7" s="1">
        <v>1357.5637191326218</v>
      </c>
      <c r="L7" s="1">
        <v>1458.1035268617675</v>
      </c>
      <c r="M7" s="1">
        <v>1443.8795293904227</v>
      </c>
      <c r="N7" s="1">
        <v>1449.6059123386981</v>
      </c>
      <c r="O7" s="1">
        <v>1573.8814921105177</v>
      </c>
      <c r="P7" s="1">
        <v>1605.6054310902557</v>
      </c>
      <c r="Q7" s="1">
        <v>1729.2680205154388</v>
      </c>
      <c r="R7" s="1">
        <v>1981.2687060956148</v>
      </c>
      <c r="S7" s="1">
        <v>2009.9788572703919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5" sqref="B5"/>
    </sheetView>
  </sheetViews>
  <sheetFormatPr defaultColWidth="11.125" defaultRowHeight="15.75" x14ac:dyDescent="0.25"/>
  <sheetData>
    <row r="1" spans="1:19" x14ac:dyDescent="0.25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19" x14ac:dyDescent="0.25">
      <c r="A2" t="s">
        <v>6</v>
      </c>
      <c r="B2" s="1">
        <v>1831.4410105042955</v>
      </c>
      <c r="C2" s="1">
        <v>1897.1295183933</v>
      </c>
      <c r="D2" s="1">
        <v>1983.476477577351</v>
      </c>
      <c r="E2" s="1">
        <v>2098.1567095214605</v>
      </c>
      <c r="F2" s="1">
        <v>2234.2014541342369</v>
      </c>
      <c r="G2" s="1">
        <v>2387.3585474350343</v>
      </c>
      <c r="H2" s="1">
        <v>2492.8979849626098</v>
      </c>
      <c r="I2" s="1">
        <v>2703.3026268838798</v>
      </c>
      <c r="J2" s="1">
        <v>2784.1382791989504</v>
      </c>
      <c r="K2" s="1">
        <v>2964.4311195797818</v>
      </c>
      <c r="L2" s="1">
        <v>3368.8008373384241</v>
      </c>
      <c r="M2" s="1">
        <v>3664.6001527244243</v>
      </c>
      <c r="N2" s="1">
        <v>3909.6695229590073</v>
      </c>
      <c r="O2" s="1">
        <v>4006.1864753164778</v>
      </c>
      <c r="P2" s="1">
        <v>4044.4133691776533</v>
      </c>
      <c r="Q2" s="1">
        <v>4135.6449997764958</v>
      </c>
      <c r="R2" s="1">
        <v>4457.3558464918469</v>
      </c>
      <c r="S2" s="1">
        <v>4746.6849954927693</v>
      </c>
    </row>
    <row r="3" spans="1:19" x14ac:dyDescent="0.25">
      <c r="A3" t="s">
        <v>10</v>
      </c>
      <c r="B3" s="1">
        <v>1722.7720662396266</v>
      </c>
      <c r="C3" s="1">
        <v>1712.5068309479418</v>
      </c>
      <c r="D3" s="1">
        <v>1747.4645447752901</v>
      </c>
      <c r="E3" s="1">
        <v>1835.4818631930495</v>
      </c>
      <c r="F3" s="1">
        <v>1950.2876701444211</v>
      </c>
      <c r="G3" s="1">
        <v>2081.1642976248941</v>
      </c>
      <c r="H3" s="1">
        <v>2221.1228119818707</v>
      </c>
      <c r="I3" s="1">
        <v>2207.642031683371</v>
      </c>
      <c r="J3" s="1">
        <v>2235.6801113297956</v>
      </c>
      <c r="K3" s="1">
        <v>2385.9926450431285</v>
      </c>
      <c r="L3" s="1">
        <v>2515.9274713723194</v>
      </c>
      <c r="M3" s="1">
        <v>2610.7379957976696</v>
      </c>
      <c r="N3" s="1">
        <v>2740.0286400056393</v>
      </c>
      <c r="O3" s="1">
        <v>2867.1019100132794</v>
      </c>
      <c r="P3" s="1">
        <v>2988.0732822083432</v>
      </c>
      <c r="Q3" s="1">
        <v>3121.830489065871</v>
      </c>
      <c r="R3" s="1">
        <v>3258.1544992743407</v>
      </c>
      <c r="S3" s="1">
        <v>3467.5564783082086</v>
      </c>
    </row>
    <row r="4" spans="1:19" x14ac:dyDescent="0.25">
      <c r="A4" t="s">
        <v>11</v>
      </c>
      <c r="B4" s="1">
        <v>2007.4138956681984</v>
      </c>
      <c r="C4" s="1">
        <v>2003.1015850192107</v>
      </c>
      <c r="D4" s="1">
        <v>2123.4337362553269</v>
      </c>
      <c r="E4" s="1">
        <v>2251.2531217602632</v>
      </c>
      <c r="F4" s="1">
        <v>2389.9881798615138</v>
      </c>
      <c r="G4" s="1">
        <v>2458.169033524206</v>
      </c>
      <c r="H4" s="1">
        <v>2579.7744672071235</v>
      </c>
      <c r="I4" s="1">
        <v>2664.22927582072</v>
      </c>
      <c r="J4" s="1">
        <v>2667.3074260529629</v>
      </c>
      <c r="K4" s="1">
        <v>2718.9065715423221</v>
      </c>
      <c r="L4" s="1">
        <v>2739.3356552045843</v>
      </c>
      <c r="M4" s="1">
        <v>2854.1192626555408</v>
      </c>
      <c r="N4" s="1">
        <v>2903.7408258804271</v>
      </c>
      <c r="O4" s="1">
        <v>3067.0340491796178</v>
      </c>
      <c r="P4" s="1">
        <v>3205.8944991770477</v>
      </c>
      <c r="Q4" s="1">
        <v>3351.5366169284125</v>
      </c>
      <c r="R4" s="1">
        <v>3556.1377583339231</v>
      </c>
      <c r="S4" s="1">
        <v>3782.538612644053</v>
      </c>
    </row>
    <row r="5" spans="1:19" x14ac:dyDescent="0.25">
      <c r="A5" t="s">
        <v>12</v>
      </c>
      <c r="B5" s="1">
        <v>2578.2104801448481</v>
      </c>
      <c r="C5" s="1">
        <v>2945.2517806406336</v>
      </c>
      <c r="D5" s="1">
        <v>3139.6790708274575</v>
      </c>
      <c r="E5" s="1">
        <v>3433.4439466858139</v>
      </c>
      <c r="F5" s="1">
        <v>3672.1538885547102</v>
      </c>
      <c r="G5" s="1">
        <v>3909.1209160448561</v>
      </c>
      <c r="H5" s="1">
        <v>4167.5537033581841</v>
      </c>
      <c r="I5" s="1">
        <v>4417.3950656316638</v>
      </c>
      <c r="J5" s="1">
        <v>4682.4359348167554</v>
      </c>
      <c r="K5" s="1">
        <v>4981.3582323529108</v>
      </c>
      <c r="L5" s="1">
        <v>5213.8371939696581</v>
      </c>
      <c r="M5" s="1">
        <v>5392.0964025518742</v>
      </c>
      <c r="N5" s="1">
        <v>5698.1666779422731</v>
      </c>
      <c r="O5" s="1">
        <v>6009.9894534980958</v>
      </c>
      <c r="P5" s="1">
        <v>6072.477294875257</v>
      </c>
      <c r="Q5" s="1">
        <v>5882.9873398496575</v>
      </c>
      <c r="R5" s="1">
        <v>5887.5730775767925</v>
      </c>
      <c r="S5" s="1">
        <v>5990.8504322963408</v>
      </c>
    </row>
    <row r="6" spans="1:19" x14ac:dyDescent="0.25">
      <c r="A6" t="s">
        <v>7</v>
      </c>
      <c r="B6" s="1">
        <v>3191.2663234077568</v>
      </c>
      <c r="C6" s="1">
        <v>3564.0960260590186</v>
      </c>
      <c r="D6" s="1">
        <v>3614.6072775506764</v>
      </c>
      <c r="E6" s="1">
        <v>3978.6971944820448</v>
      </c>
      <c r="F6" s="1">
        <v>4555.1858423721242</v>
      </c>
      <c r="G6" s="1">
        <v>5048.8764491589391</v>
      </c>
      <c r="H6" s="1">
        <v>5697.2513278017686</v>
      </c>
      <c r="I6" s="1">
        <v>6221.4233730329852</v>
      </c>
      <c r="J6" s="1">
        <v>6092.7832449360149</v>
      </c>
      <c r="K6" s="1">
        <v>6230.297027912975</v>
      </c>
      <c r="L6" s="1">
        <v>6346.3951224502307</v>
      </c>
      <c r="M6" s="1">
        <v>6772.5283333016487</v>
      </c>
      <c r="N6" s="1">
        <v>6980.4230376562928</v>
      </c>
      <c r="O6" s="1">
        <v>7199.2454778797182</v>
      </c>
      <c r="P6" s="1">
        <v>7096.6006149312889</v>
      </c>
      <c r="Q6" s="1">
        <v>6756.9350743435225</v>
      </c>
      <c r="R6" s="1">
        <v>6650.5849398244136</v>
      </c>
      <c r="S6" s="1">
        <v>6452.3551652903052</v>
      </c>
    </row>
    <row r="7" spans="1:19" x14ac:dyDescent="0.25">
      <c r="A7" t="s">
        <v>13</v>
      </c>
      <c r="B7" s="1">
        <v>2270.7185630331269</v>
      </c>
      <c r="C7" s="1">
        <v>2354.2650996576594</v>
      </c>
      <c r="D7" s="1">
        <v>2544.1122509644442</v>
      </c>
      <c r="E7" s="1">
        <v>2774.4208583758459</v>
      </c>
      <c r="F7" s="1">
        <v>3039.1286982289271</v>
      </c>
      <c r="G7" s="1">
        <v>3331.5921266112941</v>
      </c>
      <c r="H7" s="1">
        <v>3628.0013375589415</v>
      </c>
      <c r="I7" s="1">
        <v>3757.2891835834084</v>
      </c>
      <c r="J7" s="1">
        <v>4026.3808327724928</v>
      </c>
      <c r="K7" s="1">
        <v>4360.1540504096583</v>
      </c>
      <c r="L7" s="1">
        <v>4624.5614039629727</v>
      </c>
      <c r="M7" s="1">
        <v>4909.5840758490813</v>
      </c>
      <c r="N7" s="1">
        <v>5252.2723974127093</v>
      </c>
      <c r="O7" s="1">
        <v>5682.7312854374904</v>
      </c>
      <c r="P7" s="1">
        <v>6133.8870151846531</v>
      </c>
      <c r="Q7" s="1">
        <v>6634.8445736536178</v>
      </c>
      <c r="R7" s="1">
        <v>7168.9924844475308</v>
      </c>
      <c r="S7" s="1">
        <v>7762.8817695673388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workbookViewId="0">
      <pane xSplit="3" ySplit="1" topLeftCell="I8" activePane="bottomRight" state="frozen"/>
      <selection pane="topRight" activeCell="D1" sqref="D1"/>
      <selection pane="bottomLeft" activeCell="A2" sqref="A2"/>
      <selection pane="bottomRight" activeCell="R33" sqref="R33"/>
    </sheetView>
  </sheetViews>
  <sheetFormatPr defaultColWidth="10.875" defaultRowHeight="15.75" x14ac:dyDescent="0.25"/>
  <cols>
    <col min="1" max="1" width="10.875" style="3"/>
    <col min="2" max="2" width="20.5" style="3" customWidth="1"/>
    <col min="3" max="3" width="26.125" style="3" bestFit="1" customWidth="1"/>
    <col min="4" max="4" width="15.125" style="4" customWidth="1"/>
    <col min="5" max="5" width="12.5" style="4" bestFit="1" customWidth="1"/>
    <col min="6" max="6" width="11.125" style="4" bestFit="1" customWidth="1"/>
    <col min="7" max="7" width="20.625" style="4" bestFit="1" customWidth="1"/>
    <col min="8" max="8" width="24.625" style="11" bestFit="1" customWidth="1"/>
    <col min="9" max="10" width="11" style="3" bestFit="1" customWidth="1"/>
    <col min="11" max="11" width="20.625" style="3" bestFit="1" customWidth="1"/>
    <col min="12" max="12" width="20.375" style="3" bestFit="1" customWidth="1"/>
    <col min="13" max="13" width="37.875" style="3" customWidth="1"/>
    <col min="14" max="14" width="19.125" style="3" bestFit="1" customWidth="1"/>
    <col min="15" max="20" width="10.875" style="3"/>
    <col min="21" max="21" width="13.625" style="3" bestFit="1" customWidth="1"/>
    <col min="22" max="16384" width="10.875" style="3"/>
  </cols>
  <sheetData>
    <row r="1" spans="1:24" x14ac:dyDescent="0.25">
      <c r="A1" s="23" t="s">
        <v>0</v>
      </c>
      <c r="B1" s="23" t="s">
        <v>1</v>
      </c>
      <c r="C1" s="23" t="s">
        <v>14</v>
      </c>
      <c r="D1" s="24" t="s">
        <v>46</v>
      </c>
      <c r="E1" s="24" t="s">
        <v>47</v>
      </c>
      <c r="F1" s="24" t="s">
        <v>48</v>
      </c>
      <c r="G1" s="24" t="s">
        <v>91</v>
      </c>
      <c r="H1" s="25" t="s">
        <v>2</v>
      </c>
      <c r="I1" s="23" t="s">
        <v>3</v>
      </c>
      <c r="J1" s="23" t="s">
        <v>4</v>
      </c>
      <c r="K1" s="23" t="s">
        <v>9</v>
      </c>
      <c r="L1" s="23" t="s">
        <v>20</v>
      </c>
      <c r="M1" s="23" t="s">
        <v>23</v>
      </c>
      <c r="N1" s="23" t="s">
        <v>24</v>
      </c>
    </row>
    <row r="2" spans="1:24" x14ac:dyDescent="0.25">
      <c r="A2" s="23" t="s">
        <v>6</v>
      </c>
      <c r="B2" s="23" t="s">
        <v>26</v>
      </c>
      <c r="C2" s="23" t="s">
        <v>22</v>
      </c>
      <c r="D2" s="24"/>
      <c r="E2" s="24">
        <v>1505569.2</v>
      </c>
      <c r="F2" s="24"/>
      <c r="G2" s="24">
        <v>18621.8</v>
      </c>
      <c r="H2" s="25">
        <f t="shared" ref="H2:H36" si="0">E2/G2</f>
        <v>80.849821177329801</v>
      </c>
      <c r="I2" s="23">
        <v>2003</v>
      </c>
      <c r="J2" s="23">
        <v>2008</v>
      </c>
      <c r="K2" s="23">
        <v>2009</v>
      </c>
      <c r="L2" s="23" t="s">
        <v>25</v>
      </c>
      <c r="M2" s="23" t="s">
        <v>27</v>
      </c>
      <c r="N2" s="23" t="s">
        <v>87</v>
      </c>
    </row>
    <row r="3" spans="1:24" x14ac:dyDescent="0.25">
      <c r="A3" s="23" t="s">
        <v>6</v>
      </c>
      <c r="B3" s="23" t="s">
        <v>26</v>
      </c>
      <c r="C3" s="23" t="s">
        <v>22</v>
      </c>
      <c r="D3" s="24"/>
      <c r="E3" s="24">
        <v>1083447</v>
      </c>
      <c r="F3" s="24"/>
      <c r="G3" s="24">
        <v>18621.8</v>
      </c>
      <c r="H3" s="25">
        <f t="shared" si="0"/>
        <v>58.181647316585938</v>
      </c>
      <c r="I3" s="23">
        <v>2003</v>
      </c>
      <c r="J3" s="23">
        <v>2008</v>
      </c>
      <c r="K3" s="23">
        <v>2009</v>
      </c>
      <c r="L3" s="23" t="s">
        <v>25</v>
      </c>
      <c r="M3" s="23" t="s">
        <v>28</v>
      </c>
      <c r="N3" s="23" t="s">
        <v>87</v>
      </c>
    </row>
    <row r="4" spans="1:24" x14ac:dyDescent="0.25">
      <c r="A4" s="23" t="s">
        <v>6</v>
      </c>
      <c r="B4" s="23" t="s">
        <v>26</v>
      </c>
      <c r="C4" s="23" t="s">
        <v>22</v>
      </c>
      <c r="D4" s="24"/>
      <c r="E4" s="24">
        <v>379910</v>
      </c>
      <c r="F4" s="24"/>
      <c r="G4" s="24">
        <v>18621.8</v>
      </c>
      <c r="H4" s="25">
        <f t="shared" si="0"/>
        <v>20.401357548679506</v>
      </c>
      <c r="I4" s="23">
        <v>2003</v>
      </c>
      <c r="J4" s="23">
        <v>2008</v>
      </c>
      <c r="K4" s="23">
        <v>2009</v>
      </c>
      <c r="L4" s="23" t="s">
        <v>25</v>
      </c>
      <c r="M4" s="23" t="s">
        <v>29</v>
      </c>
      <c r="N4" s="23" t="s">
        <v>87</v>
      </c>
      <c r="U4" s="4"/>
    </row>
    <row r="5" spans="1:24" x14ac:dyDescent="0.25">
      <c r="A5" s="23" t="s">
        <v>6</v>
      </c>
      <c r="B5" s="23" t="s">
        <v>26</v>
      </c>
      <c r="C5" s="23" t="s">
        <v>21</v>
      </c>
      <c r="D5" s="24"/>
      <c r="E5" s="24">
        <v>1505569.2</v>
      </c>
      <c r="F5" s="24"/>
      <c r="G5" s="24">
        <v>310.8</v>
      </c>
      <c r="H5" s="25">
        <f t="shared" si="0"/>
        <v>4844.1737451737445</v>
      </c>
      <c r="I5" s="23">
        <v>2003</v>
      </c>
      <c r="J5" s="23">
        <v>2008</v>
      </c>
      <c r="K5" s="23">
        <v>2009</v>
      </c>
      <c r="L5" s="23" t="s">
        <v>25</v>
      </c>
      <c r="M5" s="23" t="s">
        <v>27</v>
      </c>
      <c r="N5" s="23" t="s">
        <v>87</v>
      </c>
      <c r="U5" s="12"/>
      <c r="X5" s="4"/>
    </row>
    <row r="6" spans="1:24" x14ac:dyDescent="0.25">
      <c r="A6" s="23" t="s">
        <v>6</v>
      </c>
      <c r="B6" s="23" t="s">
        <v>26</v>
      </c>
      <c r="C6" s="23" t="s">
        <v>21</v>
      </c>
      <c r="D6" s="24"/>
      <c r="E6" s="24">
        <v>1083447</v>
      </c>
      <c r="F6" s="24"/>
      <c r="G6" s="24">
        <v>310.8</v>
      </c>
      <c r="H6" s="25">
        <f t="shared" si="0"/>
        <v>3485.9942084942086</v>
      </c>
      <c r="I6" s="23">
        <v>2003</v>
      </c>
      <c r="J6" s="23">
        <v>2008</v>
      </c>
      <c r="K6" s="23">
        <v>2009</v>
      </c>
      <c r="L6" s="23" t="s">
        <v>25</v>
      </c>
      <c r="M6" s="23" t="s">
        <v>28</v>
      </c>
      <c r="N6" s="23" t="s">
        <v>87</v>
      </c>
      <c r="T6" s="22"/>
      <c r="U6" s="12"/>
      <c r="X6" s="4"/>
    </row>
    <row r="7" spans="1:24" x14ac:dyDescent="0.25">
      <c r="A7" s="23" t="s">
        <v>6</v>
      </c>
      <c r="B7" s="23" t="s">
        <v>26</v>
      </c>
      <c r="C7" s="23" t="s">
        <v>21</v>
      </c>
      <c r="D7" s="24"/>
      <c r="E7" s="24">
        <v>379910</v>
      </c>
      <c r="F7" s="24"/>
      <c r="G7" s="24">
        <v>310.8</v>
      </c>
      <c r="H7" s="25">
        <f t="shared" si="0"/>
        <v>1222.3616473616473</v>
      </c>
      <c r="I7" s="23">
        <v>2003</v>
      </c>
      <c r="J7" s="23">
        <v>2008</v>
      </c>
      <c r="K7" s="23">
        <v>2009</v>
      </c>
      <c r="L7" s="23" t="s">
        <v>25</v>
      </c>
      <c r="M7" s="23" t="s">
        <v>29</v>
      </c>
      <c r="N7" s="23" t="s">
        <v>87</v>
      </c>
      <c r="T7" s="22"/>
      <c r="U7" s="12"/>
      <c r="X7" s="4"/>
    </row>
    <row r="8" spans="1:24" x14ac:dyDescent="0.25">
      <c r="A8" s="23" t="s">
        <v>6</v>
      </c>
      <c r="B8" s="23" t="s">
        <v>26</v>
      </c>
      <c r="C8" s="23" t="s">
        <v>22</v>
      </c>
      <c r="D8" s="24"/>
      <c r="E8" s="24">
        <v>3200000</v>
      </c>
      <c r="F8" s="24"/>
      <c r="G8" s="24">
        <v>12757</v>
      </c>
      <c r="H8" s="25">
        <f t="shared" si="0"/>
        <v>250.84267461001804</v>
      </c>
      <c r="I8" s="23">
        <v>2012</v>
      </c>
      <c r="J8" s="23">
        <v>2031</v>
      </c>
      <c r="K8" s="23">
        <v>2015</v>
      </c>
      <c r="L8" s="23" t="s">
        <v>31</v>
      </c>
      <c r="M8" s="23" t="s">
        <v>33</v>
      </c>
      <c r="N8" s="23" t="s">
        <v>30</v>
      </c>
      <c r="X8" s="4"/>
    </row>
    <row r="9" spans="1:24" x14ac:dyDescent="0.25">
      <c r="A9" s="23" t="s">
        <v>6</v>
      </c>
      <c r="B9" s="23" t="s">
        <v>26</v>
      </c>
      <c r="C9" s="23" t="s">
        <v>22</v>
      </c>
      <c r="D9" s="24"/>
      <c r="E9" s="24">
        <v>3050000</v>
      </c>
      <c r="F9" s="24"/>
      <c r="G9" s="24">
        <v>12757</v>
      </c>
      <c r="H9" s="25">
        <f t="shared" si="0"/>
        <v>239.08442423767343</v>
      </c>
      <c r="I9" s="23">
        <v>2012</v>
      </c>
      <c r="J9" s="23">
        <v>2031</v>
      </c>
      <c r="K9" s="23">
        <v>2015</v>
      </c>
      <c r="L9" s="23" t="s">
        <v>32</v>
      </c>
      <c r="M9" s="23" t="s">
        <v>33</v>
      </c>
      <c r="N9" s="23" t="s">
        <v>30</v>
      </c>
    </row>
    <row r="10" spans="1:24" x14ac:dyDescent="0.25">
      <c r="A10" s="23" t="s">
        <v>6</v>
      </c>
      <c r="B10" s="23" t="s">
        <v>26</v>
      </c>
      <c r="C10" s="23" t="s">
        <v>22</v>
      </c>
      <c r="D10" s="24"/>
      <c r="E10" s="24">
        <v>4400000</v>
      </c>
      <c r="F10" s="24"/>
      <c r="G10" s="24">
        <v>12757</v>
      </c>
      <c r="H10" s="25">
        <f t="shared" si="0"/>
        <v>344.90867758877476</v>
      </c>
      <c r="I10" s="23">
        <v>2012</v>
      </c>
      <c r="J10" s="23">
        <v>2031</v>
      </c>
      <c r="K10" s="23">
        <v>2015</v>
      </c>
      <c r="L10" s="23" t="s">
        <v>31</v>
      </c>
      <c r="M10" s="23" t="s">
        <v>34</v>
      </c>
      <c r="N10" s="23" t="s">
        <v>30</v>
      </c>
    </row>
    <row r="11" spans="1:24" x14ac:dyDescent="0.25">
      <c r="A11" s="23" t="s">
        <v>6</v>
      </c>
      <c r="B11" s="23" t="s">
        <v>26</v>
      </c>
      <c r="C11" s="23" t="s">
        <v>22</v>
      </c>
      <c r="D11" s="24"/>
      <c r="E11" s="24">
        <v>4250000</v>
      </c>
      <c r="F11" s="24"/>
      <c r="G11" s="24">
        <v>12757</v>
      </c>
      <c r="H11" s="25">
        <f t="shared" si="0"/>
        <v>333.15042721643022</v>
      </c>
      <c r="I11" s="23">
        <v>2012</v>
      </c>
      <c r="J11" s="23">
        <v>2031</v>
      </c>
      <c r="K11" s="23">
        <v>2015</v>
      </c>
      <c r="L11" s="23" t="s">
        <v>32</v>
      </c>
      <c r="M11" s="23" t="s">
        <v>34</v>
      </c>
      <c r="N11" s="23" t="s">
        <v>30</v>
      </c>
    </row>
    <row r="12" spans="1:24" x14ac:dyDescent="0.25">
      <c r="A12" s="23" t="s">
        <v>6</v>
      </c>
      <c r="B12" s="23" t="s">
        <v>26</v>
      </c>
      <c r="C12" s="23" t="s">
        <v>21</v>
      </c>
      <c r="D12" s="24"/>
      <c r="E12" s="24">
        <v>3200000</v>
      </c>
      <c r="F12" s="24"/>
      <c r="G12" s="26">
        <v>447</v>
      </c>
      <c r="H12" s="25">
        <f t="shared" si="0"/>
        <v>7158.8366890380312</v>
      </c>
      <c r="I12" s="23">
        <v>2012</v>
      </c>
      <c r="J12" s="23">
        <v>2031</v>
      </c>
      <c r="K12" s="23">
        <v>2015</v>
      </c>
      <c r="L12" s="23" t="s">
        <v>31</v>
      </c>
      <c r="M12" s="23" t="s">
        <v>33</v>
      </c>
      <c r="N12" s="23" t="s">
        <v>30</v>
      </c>
    </row>
    <row r="13" spans="1:24" x14ac:dyDescent="0.25">
      <c r="A13" s="23" t="s">
        <v>6</v>
      </c>
      <c r="B13" s="23" t="s">
        <v>26</v>
      </c>
      <c r="C13" s="23" t="s">
        <v>21</v>
      </c>
      <c r="D13" s="24"/>
      <c r="E13" s="24">
        <v>3050000</v>
      </c>
      <c r="F13" s="24"/>
      <c r="G13" s="26">
        <v>447</v>
      </c>
      <c r="H13" s="25">
        <f t="shared" si="0"/>
        <v>6823.2662192393736</v>
      </c>
      <c r="I13" s="23">
        <v>2012</v>
      </c>
      <c r="J13" s="23">
        <v>2031</v>
      </c>
      <c r="K13" s="23">
        <v>2015</v>
      </c>
      <c r="L13" s="23" t="s">
        <v>32</v>
      </c>
      <c r="M13" s="23" t="s">
        <v>33</v>
      </c>
      <c r="N13" s="23" t="s">
        <v>30</v>
      </c>
    </row>
    <row r="14" spans="1:24" x14ac:dyDescent="0.25">
      <c r="A14" s="23" t="s">
        <v>6</v>
      </c>
      <c r="B14" s="23" t="s">
        <v>26</v>
      </c>
      <c r="C14" s="23" t="s">
        <v>21</v>
      </c>
      <c r="D14" s="24"/>
      <c r="E14" s="24">
        <v>4400000</v>
      </c>
      <c r="F14" s="24"/>
      <c r="G14" s="26">
        <v>447</v>
      </c>
      <c r="H14" s="25">
        <f t="shared" si="0"/>
        <v>9843.4004474272933</v>
      </c>
      <c r="I14" s="23">
        <v>2012</v>
      </c>
      <c r="J14" s="23">
        <v>2031</v>
      </c>
      <c r="K14" s="23">
        <v>2015</v>
      </c>
      <c r="L14" s="23" t="s">
        <v>31</v>
      </c>
      <c r="M14" s="23" t="s">
        <v>34</v>
      </c>
      <c r="N14" s="23" t="s">
        <v>30</v>
      </c>
    </row>
    <row r="15" spans="1:24" x14ac:dyDescent="0.25">
      <c r="A15" s="23" t="s">
        <v>6</v>
      </c>
      <c r="B15" s="23" t="s">
        <v>26</v>
      </c>
      <c r="C15" s="23" t="s">
        <v>21</v>
      </c>
      <c r="D15" s="24"/>
      <c r="E15" s="24">
        <v>4250000</v>
      </c>
      <c r="F15" s="24"/>
      <c r="G15" s="26">
        <v>447</v>
      </c>
      <c r="H15" s="25">
        <f t="shared" si="0"/>
        <v>9507.8299776286349</v>
      </c>
      <c r="I15" s="23">
        <v>2012</v>
      </c>
      <c r="J15" s="23">
        <v>2031</v>
      </c>
      <c r="K15" s="23">
        <v>2015</v>
      </c>
      <c r="L15" s="23" t="s">
        <v>32</v>
      </c>
      <c r="M15" s="23" t="s">
        <v>34</v>
      </c>
      <c r="N15" s="23" t="s">
        <v>30</v>
      </c>
    </row>
    <row r="16" spans="1:24" x14ac:dyDescent="0.25">
      <c r="A16" s="23" t="s">
        <v>6</v>
      </c>
      <c r="B16" s="23" t="s">
        <v>26</v>
      </c>
      <c r="C16" s="23" t="s">
        <v>35</v>
      </c>
      <c r="D16" s="24"/>
      <c r="E16" s="24">
        <v>3200000</v>
      </c>
      <c r="F16" s="24"/>
      <c r="G16" s="26">
        <v>111707.35</v>
      </c>
      <c r="H16" s="25">
        <f t="shared" si="0"/>
        <v>28.646279765834564</v>
      </c>
      <c r="I16" s="23">
        <v>2012</v>
      </c>
      <c r="J16" s="23">
        <v>2031</v>
      </c>
      <c r="K16" s="23">
        <v>2015</v>
      </c>
      <c r="L16" s="23" t="s">
        <v>31</v>
      </c>
      <c r="M16" s="23" t="s">
        <v>33</v>
      </c>
      <c r="N16" s="23" t="s">
        <v>30</v>
      </c>
    </row>
    <row r="17" spans="1:21" x14ac:dyDescent="0.25">
      <c r="A17" s="23" t="s">
        <v>6</v>
      </c>
      <c r="B17" s="23" t="s">
        <v>26</v>
      </c>
      <c r="C17" s="23" t="s">
        <v>35</v>
      </c>
      <c r="D17" s="24"/>
      <c r="E17" s="24">
        <v>3050000</v>
      </c>
      <c r="F17" s="24"/>
      <c r="G17" s="26">
        <v>111707.35</v>
      </c>
      <c r="H17" s="25">
        <f t="shared" si="0"/>
        <v>27.30348540181107</v>
      </c>
      <c r="I17" s="23">
        <v>2012</v>
      </c>
      <c r="J17" s="23">
        <v>2031</v>
      </c>
      <c r="K17" s="23">
        <v>2015</v>
      </c>
      <c r="L17" s="23" t="s">
        <v>32</v>
      </c>
      <c r="M17" s="23" t="s">
        <v>33</v>
      </c>
      <c r="N17" s="23" t="s">
        <v>30</v>
      </c>
    </row>
    <row r="18" spans="1:21" x14ac:dyDescent="0.25">
      <c r="A18" s="23" t="s">
        <v>6</v>
      </c>
      <c r="B18" s="23" t="s">
        <v>26</v>
      </c>
      <c r="C18" s="23" t="s">
        <v>35</v>
      </c>
      <c r="D18" s="24"/>
      <c r="E18" s="24">
        <v>4400000</v>
      </c>
      <c r="F18" s="24"/>
      <c r="G18" s="26">
        <v>111707.35</v>
      </c>
      <c r="H18" s="25">
        <f t="shared" si="0"/>
        <v>39.388634678022527</v>
      </c>
      <c r="I18" s="23">
        <v>2012</v>
      </c>
      <c r="J18" s="23">
        <v>2031</v>
      </c>
      <c r="K18" s="23">
        <v>2015</v>
      </c>
      <c r="L18" s="23" t="s">
        <v>31</v>
      </c>
      <c r="M18" s="23" t="s">
        <v>34</v>
      </c>
      <c r="N18" s="23" t="s">
        <v>30</v>
      </c>
    </row>
    <row r="19" spans="1:21" x14ac:dyDescent="0.25">
      <c r="A19" s="23" t="s">
        <v>6</v>
      </c>
      <c r="B19" s="23" t="s">
        <v>26</v>
      </c>
      <c r="C19" s="23" t="s">
        <v>35</v>
      </c>
      <c r="D19" s="24"/>
      <c r="E19" s="24">
        <v>4250000</v>
      </c>
      <c r="F19" s="24"/>
      <c r="G19" s="26">
        <v>111707.35</v>
      </c>
      <c r="H19" s="25">
        <f t="shared" si="0"/>
        <v>38.04584031399903</v>
      </c>
      <c r="I19" s="23">
        <v>2012</v>
      </c>
      <c r="J19" s="23">
        <v>2031</v>
      </c>
      <c r="K19" s="23">
        <v>2015</v>
      </c>
      <c r="L19" s="23" t="s">
        <v>32</v>
      </c>
      <c r="M19" s="23" t="s">
        <v>34</v>
      </c>
      <c r="N19" s="23" t="s">
        <v>30</v>
      </c>
    </row>
    <row r="20" spans="1:21" x14ac:dyDescent="0.25">
      <c r="A20" s="23" t="s">
        <v>6</v>
      </c>
      <c r="B20" s="23" t="s">
        <v>26</v>
      </c>
      <c r="C20" s="23" t="s">
        <v>37</v>
      </c>
      <c r="D20" s="24"/>
      <c r="E20" s="24">
        <v>3200000</v>
      </c>
      <c r="F20" s="24"/>
      <c r="G20" s="26">
        <v>12569.95</v>
      </c>
      <c r="H20" s="25">
        <f t="shared" si="0"/>
        <v>254.57539608351664</v>
      </c>
      <c r="I20" s="23">
        <v>2012</v>
      </c>
      <c r="J20" s="23">
        <v>2031</v>
      </c>
      <c r="K20" s="23">
        <v>2015</v>
      </c>
      <c r="L20" s="23" t="s">
        <v>31</v>
      </c>
      <c r="M20" s="23" t="s">
        <v>33</v>
      </c>
      <c r="N20" s="23" t="s">
        <v>30</v>
      </c>
    </row>
    <row r="21" spans="1:21" x14ac:dyDescent="0.25">
      <c r="A21" s="23" t="s">
        <v>6</v>
      </c>
      <c r="B21" s="23" t="s">
        <v>26</v>
      </c>
      <c r="C21" s="23" t="s">
        <v>37</v>
      </c>
      <c r="D21" s="24"/>
      <c r="E21" s="24">
        <v>3050000</v>
      </c>
      <c r="F21" s="24"/>
      <c r="G21" s="26">
        <v>12569.95</v>
      </c>
      <c r="H21" s="25">
        <f t="shared" si="0"/>
        <v>242.64217439210179</v>
      </c>
      <c r="I21" s="23">
        <v>2012</v>
      </c>
      <c r="J21" s="23">
        <v>2031</v>
      </c>
      <c r="K21" s="23">
        <v>2015</v>
      </c>
      <c r="L21" s="23" t="s">
        <v>32</v>
      </c>
      <c r="M21" s="23" t="s">
        <v>33</v>
      </c>
      <c r="N21" s="23" t="s">
        <v>30</v>
      </c>
    </row>
    <row r="22" spans="1:21" x14ac:dyDescent="0.25">
      <c r="A22" s="23" t="s">
        <v>6</v>
      </c>
      <c r="B22" s="23" t="s">
        <v>26</v>
      </c>
      <c r="C22" s="23" t="s">
        <v>37</v>
      </c>
      <c r="D22" s="24"/>
      <c r="E22" s="24">
        <v>4400000</v>
      </c>
      <c r="F22" s="24"/>
      <c r="G22" s="26">
        <v>12569.95</v>
      </c>
      <c r="H22" s="25">
        <f t="shared" si="0"/>
        <v>350.04116961483538</v>
      </c>
      <c r="I22" s="23">
        <v>2012</v>
      </c>
      <c r="J22" s="23">
        <v>2031</v>
      </c>
      <c r="K22" s="23">
        <v>2015</v>
      </c>
      <c r="L22" s="23" t="s">
        <v>31</v>
      </c>
      <c r="M22" s="23" t="s">
        <v>34</v>
      </c>
      <c r="N22" s="23" t="s">
        <v>30</v>
      </c>
      <c r="U22"/>
    </row>
    <row r="23" spans="1:21" x14ac:dyDescent="0.25">
      <c r="A23" s="23" t="s">
        <v>6</v>
      </c>
      <c r="B23" s="23" t="s">
        <v>26</v>
      </c>
      <c r="C23" s="23" t="s">
        <v>37</v>
      </c>
      <c r="D23" s="24"/>
      <c r="E23" s="24">
        <v>4250000</v>
      </c>
      <c r="F23" s="24"/>
      <c r="G23" s="26">
        <v>12569.95</v>
      </c>
      <c r="H23" s="25">
        <f t="shared" si="0"/>
        <v>338.10794792342051</v>
      </c>
      <c r="I23" s="23">
        <v>2012</v>
      </c>
      <c r="J23" s="23">
        <v>2031</v>
      </c>
      <c r="K23" s="23">
        <v>2015</v>
      </c>
      <c r="L23" s="23" t="s">
        <v>32</v>
      </c>
      <c r="M23" s="23" t="s">
        <v>34</v>
      </c>
      <c r="N23" s="23" t="s">
        <v>30</v>
      </c>
      <c r="U23"/>
    </row>
    <row r="24" spans="1:21" s="23" customFormat="1" x14ac:dyDescent="0.25">
      <c r="A24" s="23" t="s">
        <v>6</v>
      </c>
      <c r="B24" s="23" t="s">
        <v>88</v>
      </c>
      <c r="C24" s="23" t="s">
        <v>35</v>
      </c>
      <c r="D24" s="24"/>
      <c r="E24" s="24">
        <v>11719453</v>
      </c>
      <c r="F24" s="24"/>
      <c r="G24" s="23">
        <v>23566</v>
      </c>
      <c r="H24" s="25">
        <f t="shared" si="0"/>
        <v>497.30344564202665</v>
      </c>
      <c r="K24" s="23">
        <v>2002</v>
      </c>
      <c r="L24" s="23" t="s">
        <v>32</v>
      </c>
      <c r="N24" s="23" t="s">
        <v>36</v>
      </c>
    </row>
    <row r="25" spans="1:21" x14ac:dyDescent="0.25">
      <c r="A25" s="23" t="s">
        <v>6</v>
      </c>
      <c r="B25" s="23" t="s">
        <v>88</v>
      </c>
      <c r="C25" s="23" t="s">
        <v>21</v>
      </c>
      <c r="D25" s="24"/>
      <c r="E25" s="24">
        <v>11719453</v>
      </c>
      <c r="F25" s="24"/>
      <c r="G25" s="26">
        <v>350</v>
      </c>
      <c r="H25" s="25">
        <f t="shared" si="0"/>
        <v>33484.151428571429</v>
      </c>
      <c r="I25" s="23"/>
      <c r="J25" s="23"/>
      <c r="K25" s="23">
        <v>2002</v>
      </c>
      <c r="L25" s="23" t="s">
        <v>32</v>
      </c>
      <c r="M25" s="23"/>
      <c r="N25" s="23" t="s">
        <v>36</v>
      </c>
    </row>
    <row r="26" spans="1:21" x14ac:dyDescent="0.25">
      <c r="A26" s="23" t="s">
        <v>6</v>
      </c>
      <c r="B26" s="23" t="s">
        <v>88</v>
      </c>
      <c r="C26" s="23" t="s">
        <v>39</v>
      </c>
      <c r="D26" s="24"/>
      <c r="E26" s="24">
        <v>11719453</v>
      </c>
      <c r="F26" s="24"/>
      <c r="G26" s="26">
        <v>13600</v>
      </c>
      <c r="H26" s="25">
        <f t="shared" si="0"/>
        <v>861.7244852941177</v>
      </c>
      <c r="I26" s="23"/>
      <c r="J26" s="23"/>
      <c r="K26" s="23">
        <v>2002</v>
      </c>
      <c r="L26" s="23" t="s">
        <v>32</v>
      </c>
      <c r="M26" s="23"/>
      <c r="N26" s="23" t="s">
        <v>36</v>
      </c>
    </row>
    <row r="27" spans="1:21" x14ac:dyDescent="0.25">
      <c r="A27" s="23" t="s">
        <v>6</v>
      </c>
      <c r="B27" s="23" t="s">
        <v>89</v>
      </c>
      <c r="C27" s="23" t="s">
        <v>35</v>
      </c>
      <c r="D27" s="24"/>
      <c r="E27" s="24">
        <v>6260200</v>
      </c>
      <c r="F27" s="24"/>
      <c r="G27" s="26">
        <v>22</v>
      </c>
      <c r="H27" s="25">
        <f t="shared" si="0"/>
        <v>284554.54545454547</v>
      </c>
      <c r="I27" s="23"/>
      <c r="J27" s="23"/>
      <c r="K27" s="23">
        <v>2002</v>
      </c>
      <c r="L27" s="23" t="s">
        <v>32</v>
      </c>
      <c r="M27" s="23"/>
      <c r="N27" s="23" t="s">
        <v>36</v>
      </c>
    </row>
    <row r="28" spans="1:21" x14ac:dyDescent="0.25">
      <c r="A28" s="23" t="s">
        <v>6</v>
      </c>
      <c r="B28" s="23" t="s">
        <v>89</v>
      </c>
      <c r="C28" s="23" t="s">
        <v>21</v>
      </c>
      <c r="D28" s="24"/>
      <c r="E28" s="24">
        <v>6260200</v>
      </c>
      <c r="F28" s="24"/>
      <c r="G28" s="26">
        <v>5</v>
      </c>
      <c r="H28" s="25">
        <f t="shared" si="0"/>
        <v>1252040</v>
      </c>
      <c r="I28" s="23"/>
      <c r="J28" s="23"/>
      <c r="K28" s="23">
        <v>2002</v>
      </c>
      <c r="L28" s="23" t="s">
        <v>32</v>
      </c>
      <c r="M28" s="23"/>
      <c r="N28" s="23" t="s">
        <v>36</v>
      </c>
    </row>
    <row r="29" spans="1:21" x14ac:dyDescent="0.25">
      <c r="A29" s="23" t="s">
        <v>6</v>
      </c>
      <c r="B29" s="23" t="s">
        <v>89</v>
      </c>
      <c r="C29" s="23" t="s">
        <v>39</v>
      </c>
      <c r="D29" s="24"/>
      <c r="E29" s="24">
        <v>6260200</v>
      </c>
      <c r="F29" s="24"/>
      <c r="G29" s="26">
        <v>160</v>
      </c>
      <c r="H29" s="25">
        <f t="shared" si="0"/>
        <v>39126.25</v>
      </c>
      <c r="I29" s="23"/>
      <c r="J29" s="23"/>
      <c r="K29" s="23">
        <v>2002</v>
      </c>
      <c r="L29" s="23" t="s">
        <v>32</v>
      </c>
      <c r="M29" s="23"/>
      <c r="N29" s="23" t="s">
        <v>36</v>
      </c>
    </row>
    <row r="30" spans="1:21" x14ac:dyDescent="0.25">
      <c r="A30" s="23" t="s">
        <v>6</v>
      </c>
      <c r="B30" s="23" t="s">
        <v>90</v>
      </c>
      <c r="C30" s="23" t="s">
        <v>35</v>
      </c>
      <c r="D30" s="24"/>
      <c r="E30" s="24">
        <v>24367089</v>
      </c>
      <c r="F30" s="24"/>
      <c r="G30" s="26">
        <v>161751</v>
      </c>
      <c r="H30" s="25">
        <f t="shared" si="0"/>
        <v>150.64567761559434</v>
      </c>
      <c r="I30" s="23"/>
      <c r="J30" s="23"/>
      <c r="K30" s="23">
        <v>2002</v>
      </c>
      <c r="L30" s="23" t="s">
        <v>32</v>
      </c>
      <c r="M30" s="23"/>
      <c r="N30" s="23" t="s">
        <v>36</v>
      </c>
    </row>
    <row r="31" spans="1:21" x14ac:dyDescent="0.25">
      <c r="A31" s="23" t="s">
        <v>6</v>
      </c>
      <c r="B31" s="23" t="s">
        <v>90</v>
      </c>
      <c r="C31" s="23" t="s">
        <v>21</v>
      </c>
      <c r="D31" s="24"/>
      <c r="E31" s="24">
        <v>24367089</v>
      </c>
      <c r="F31" s="24"/>
      <c r="G31" s="26">
        <v>1019</v>
      </c>
      <c r="H31" s="25">
        <f t="shared" si="0"/>
        <v>23912.746810598626</v>
      </c>
      <c r="I31" s="23"/>
      <c r="J31" s="23"/>
      <c r="K31" s="23">
        <v>2002</v>
      </c>
      <c r="L31" s="23" t="s">
        <v>32</v>
      </c>
      <c r="M31" s="23"/>
      <c r="N31" s="23" t="s">
        <v>36</v>
      </c>
    </row>
    <row r="32" spans="1:21" x14ac:dyDescent="0.25">
      <c r="A32" s="23" t="s">
        <v>6</v>
      </c>
      <c r="B32" s="23" t="s">
        <v>90</v>
      </c>
      <c r="C32" s="23" t="s">
        <v>39</v>
      </c>
      <c r="D32" s="24"/>
      <c r="E32" s="24">
        <v>24367089</v>
      </c>
      <c r="F32" s="24"/>
      <c r="G32" s="26">
        <v>36033</v>
      </c>
      <c r="H32" s="25">
        <f t="shared" si="0"/>
        <v>676.24369328115893</v>
      </c>
      <c r="I32" s="23"/>
      <c r="J32" s="23"/>
      <c r="K32" s="23">
        <v>2002</v>
      </c>
      <c r="L32" s="23" t="s">
        <v>32</v>
      </c>
      <c r="M32" s="23"/>
      <c r="N32" s="23" t="s">
        <v>36</v>
      </c>
    </row>
    <row r="33" spans="1:14" x14ac:dyDescent="0.25">
      <c r="A33" s="23" t="s">
        <v>6</v>
      </c>
      <c r="B33" s="7" t="s">
        <v>15</v>
      </c>
      <c r="C33" s="23" t="s">
        <v>35</v>
      </c>
      <c r="D33" s="24"/>
      <c r="E33" s="2">
        <v>1197317</v>
      </c>
      <c r="F33" s="24"/>
      <c r="G33">
        <v>4942</v>
      </c>
      <c r="H33" s="11">
        <f>E33/G33</f>
        <v>242.27377579927156</v>
      </c>
      <c r="I33" s="23"/>
      <c r="J33" s="23"/>
      <c r="K33" s="23">
        <v>2002</v>
      </c>
      <c r="L33" s="23" t="s">
        <v>32</v>
      </c>
      <c r="M33" s="23"/>
      <c r="N33" s="23" t="s">
        <v>36</v>
      </c>
    </row>
    <row r="34" spans="1:14" x14ac:dyDescent="0.25">
      <c r="A34" s="23" t="s">
        <v>6</v>
      </c>
      <c r="B34" s="7" t="s">
        <v>15</v>
      </c>
      <c r="C34" s="23" t="s">
        <v>21</v>
      </c>
      <c r="D34" s="24"/>
      <c r="E34" s="2">
        <v>1197317</v>
      </c>
      <c r="F34" s="24"/>
      <c r="G34">
        <v>745</v>
      </c>
      <c r="H34" s="11">
        <f>E34/G34</f>
        <v>1607.1369127516778</v>
      </c>
      <c r="I34" s="23"/>
      <c r="J34" s="23"/>
      <c r="K34" s="23">
        <v>2002</v>
      </c>
      <c r="L34" s="23" t="s">
        <v>32</v>
      </c>
      <c r="M34" s="23"/>
      <c r="N34" s="23" t="s">
        <v>36</v>
      </c>
    </row>
    <row r="35" spans="1:14" x14ac:dyDescent="0.25">
      <c r="A35" s="23" t="s">
        <v>6</v>
      </c>
      <c r="B35" s="7" t="s">
        <v>15</v>
      </c>
      <c r="C35" s="23" t="s">
        <v>39</v>
      </c>
      <c r="D35" s="24"/>
      <c r="E35" s="2">
        <v>1197317</v>
      </c>
      <c r="F35" s="24"/>
      <c r="G35">
        <v>26855</v>
      </c>
      <c r="H35" s="11">
        <f>E35/G35</f>
        <v>44.58450940234593</v>
      </c>
      <c r="I35" s="23"/>
      <c r="J35" s="23"/>
      <c r="K35" s="23">
        <v>2002</v>
      </c>
      <c r="L35" s="23" t="s">
        <v>32</v>
      </c>
      <c r="M35" s="23"/>
      <c r="N35" s="23" t="s">
        <v>36</v>
      </c>
    </row>
    <row r="36" spans="1:14" x14ac:dyDescent="0.25">
      <c r="A36" s="23" t="s">
        <v>40</v>
      </c>
      <c r="B36" s="23" t="s">
        <v>88</v>
      </c>
      <c r="C36" s="23" t="s">
        <v>35</v>
      </c>
      <c r="D36" s="24"/>
      <c r="E36" s="24">
        <v>911814</v>
      </c>
      <c r="F36" s="24"/>
      <c r="G36" s="26">
        <v>19188</v>
      </c>
      <c r="H36" s="25">
        <f t="shared" si="0"/>
        <v>47.520012507817384</v>
      </c>
      <c r="I36" s="23"/>
      <c r="J36" s="23"/>
      <c r="K36" s="23">
        <v>2002</v>
      </c>
      <c r="L36" s="23" t="s">
        <v>32</v>
      </c>
      <c r="M36" s="23"/>
      <c r="N36" s="23" t="s">
        <v>36</v>
      </c>
    </row>
    <row r="37" spans="1:14" x14ac:dyDescent="0.25">
      <c r="A37" s="23" t="s">
        <v>40</v>
      </c>
      <c r="B37" s="23" t="s">
        <v>88</v>
      </c>
      <c r="C37" s="23" t="s">
        <v>21</v>
      </c>
      <c r="D37" s="24"/>
      <c r="E37" s="24">
        <v>911814</v>
      </c>
      <c r="F37" s="24"/>
      <c r="G37" s="26">
        <v>216</v>
      </c>
      <c r="H37" s="25">
        <f t="shared" ref="H37:H58" si="1">E37/G37</f>
        <v>4221.3611111111113</v>
      </c>
      <c r="I37" s="23"/>
      <c r="J37" s="23"/>
      <c r="K37" s="23">
        <v>2002</v>
      </c>
      <c r="L37" s="23" t="s">
        <v>32</v>
      </c>
      <c r="M37" s="23"/>
      <c r="N37" s="23" t="s">
        <v>36</v>
      </c>
    </row>
    <row r="38" spans="1:14" x14ac:dyDescent="0.25">
      <c r="A38" s="23" t="s">
        <v>40</v>
      </c>
      <c r="B38" s="23" t="s">
        <v>88</v>
      </c>
      <c r="C38" s="23" t="s">
        <v>39</v>
      </c>
      <c r="D38" s="24"/>
      <c r="E38" s="24">
        <v>911814</v>
      </c>
      <c r="F38" s="24"/>
      <c r="G38" s="26">
        <v>8624</v>
      </c>
      <c r="H38" s="25">
        <f t="shared" si="1"/>
        <v>105.7298237476809</v>
      </c>
      <c r="I38" s="23"/>
      <c r="J38" s="23"/>
      <c r="K38" s="23">
        <v>2002</v>
      </c>
      <c r="L38" s="23" t="s">
        <v>32</v>
      </c>
      <c r="M38" s="23"/>
      <c r="N38" s="23" t="s">
        <v>36</v>
      </c>
    </row>
    <row r="39" spans="1:14" x14ac:dyDescent="0.25">
      <c r="A39" s="23" t="s">
        <v>40</v>
      </c>
      <c r="B39" s="23" t="s">
        <v>89</v>
      </c>
      <c r="C39" s="23" t="s">
        <v>35</v>
      </c>
      <c r="D39" s="24"/>
      <c r="E39" s="24">
        <v>302387</v>
      </c>
      <c r="F39" s="24"/>
      <c r="G39" s="26">
        <v>41</v>
      </c>
      <c r="H39" s="25">
        <f t="shared" si="1"/>
        <v>7375.292682926829</v>
      </c>
      <c r="I39" s="23"/>
      <c r="J39" s="23"/>
      <c r="K39" s="23">
        <v>2002</v>
      </c>
      <c r="L39" s="23" t="s">
        <v>32</v>
      </c>
      <c r="M39" s="23"/>
      <c r="N39" s="23" t="s">
        <v>36</v>
      </c>
    </row>
    <row r="40" spans="1:14" x14ac:dyDescent="0.25">
      <c r="A40" s="23" t="s">
        <v>40</v>
      </c>
      <c r="B40" s="23" t="s">
        <v>89</v>
      </c>
      <c r="C40" s="23" t="s">
        <v>21</v>
      </c>
      <c r="D40" s="24"/>
      <c r="E40" s="24">
        <v>302387</v>
      </c>
      <c r="F40" s="24"/>
      <c r="G40" s="26">
        <v>9</v>
      </c>
      <c r="H40" s="25">
        <f t="shared" si="1"/>
        <v>33598.555555555555</v>
      </c>
      <c r="I40" s="23"/>
      <c r="J40" s="23"/>
      <c r="K40" s="23">
        <v>2002</v>
      </c>
      <c r="L40" s="23" t="s">
        <v>32</v>
      </c>
      <c r="M40" s="23"/>
      <c r="N40" s="23" t="s">
        <v>36</v>
      </c>
    </row>
    <row r="41" spans="1:14" x14ac:dyDescent="0.25">
      <c r="A41" s="23" t="s">
        <v>40</v>
      </c>
      <c r="B41" s="23" t="s">
        <v>89</v>
      </c>
      <c r="C41" s="23" t="s">
        <v>39</v>
      </c>
      <c r="D41" s="24"/>
      <c r="E41" s="24">
        <v>302387</v>
      </c>
      <c r="F41" s="24"/>
      <c r="G41" s="26">
        <v>293</v>
      </c>
      <c r="H41" s="25">
        <f t="shared" si="1"/>
        <v>1032.037542662116</v>
      </c>
      <c r="I41" s="23"/>
      <c r="J41" s="23"/>
      <c r="K41" s="23">
        <v>2002</v>
      </c>
      <c r="L41" s="23" t="s">
        <v>32</v>
      </c>
      <c r="M41" s="23"/>
      <c r="N41" s="23" t="s">
        <v>36</v>
      </c>
    </row>
    <row r="42" spans="1:14" x14ac:dyDescent="0.25">
      <c r="A42" s="23" t="s">
        <v>40</v>
      </c>
      <c r="B42" s="23" t="s">
        <v>90</v>
      </c>
      <c r="C42" s="23" t="s">
        <v>35</v>
      </c>
      <c r="D42" s="24"/>
      <c r="E42" s="24">
        <v>2190061</v>
      </c>
      <c r="F42" s="24"/>
      <c r="G42" s="26">
        <v>79582</v>
      </c>
      <c r="H42" s="25">
        <f t="shared" si="1"/>
        <v>27.519552160036188</v>
      </c>
      <c r="I42" s="23"/>
      <c r="J42" s="23"/>
      <c r="K42" s="23">
        <v>2002</v>
      </c>
      <c r="L42" s="23" t="s">
        <v>32</v>
      </c>
      <c r="M42" s="23"/>
      <c r="N42" s="23" t="s">
        <v>36</v>
      </c>
    </row>
    <row r="43" spans="1:14" x14ac:dyDescent="0.25">
      <c r="A43" s="23" t="s">
        <v>40</v>
      </c>
      <c r="B43" s="23" t="s">
        <v>90</v>
      </c>
      <c r="C43" s="23" t="s">
        <v>21</v>
      </c>
      <c r="D43" s="24"/>
      <c r="E43" s="24">
        <v>2190061</v>
      </c>
      <c r="F43" s="24"/>
      <c r="G43" s="26">
        <v>915</v>
      </c>
      <c r="H43" s="25">
        <f t="shared" si="1"/>
        <v>2393.5092896174865</v>
      </c>
      <c r="I43" s="23"/>
      <c r="J43" s="23"/>
      <c r="K43" s="23">
        <v>2002</v>
      </c>
      <c r="L43" s="23" t="s">
        <v>32</v>
      </c>
      <c r="M43" s="23"/>
      <c r="N43" s="23" t="s">
        <v>36</v>
      </c>
    </row>
    <row r="44" spans="1:14" x14ac:dyDescent="0.25">
      <c r="A44" s="23" t="s">
        <v>40</v>
      </c>
      <c r="B44" s="23" t="s">
        <v>90</v>
      </c>
      <c r="C44" s="23" t="s">
        <v>39</v>
      </c>
      <c r="D44" s="24"/>
      <c r="E44" s="24">
        <v>2190061</v>
      </c>
      <c r="F44" s="24"/>
      <c r="G44" s="26">
        <v>32112</v>
      </c>
      <c r="H44" s="25">
        <f t="shared" si="1"/>
        <v>68.200703786746388</v>
      </c>
      <c r="I44" s="23"/>
      <c r="J44" s="23"/>
      <c r="K44" s="23">
        <v>2002</v>
      </c>
      <c r="L44" s="23" t="s">
        <v>32</v>
      </c>
      <c r="M44" s="23"/>
      <c r="N44" s="23" t="s">
        <v>36</v>
      </c>
    </row>
    <row r="45" spans="1:14" x14ac:dyDescent="0.25">
      <c r="A45" s="23" t="s">
        <v>41</v>
      </c>
      <c r="B45" s="23" t="s">
        <v>88</v>
      </c>
      <c r="C45" s="23" t="s">
        <v>35</v>
      </c>
      <c r="D45" s="24"/>
      <c r="E45" s="24">
        <v>2145697</v>
      </c>
      <c r="F45" s="24"/>
      <c r="G45" s="26">
        <v>187887</v>
      </c>
      <c r="H45" s="25">
        <f t="shared" si="1"/>
        <v>11.420146151676274</v>
      </c>
      <c r="I45" s="23"/>
      <c r="J45" s="23"/>
      <c r="K45" s="23">
        <v>2002</v>
      </c>
      <c r="L45" s="23" t="s">
        <v>32</v>
      </c>
      <c r="M45" s="23"/>
      <c r="N45" s="23" t="s">
        <v>36</v>
      </c>
    </row>
    <row r="46" spans="1:14" x14ac:dyDescent="0.25">
      <c r="A46" s="23" t="s">
        <v>41</v>
      </c>
      <c r="B46" s="23" t="s">
        <v>88</v>
      </c>
      <c r="C46" s="23" t="s">
        <v>21</v>
      </c>
      <c r="D46" s="24"/>
      <c r="E46" s="24">
        <v>2145697</v>
      </c>
      <c r="F46" s="24"/>
      <c r="G46" s="26">
        <v>1615</v>
      </c>
      <c r="H46" s="25">
        <f t="shared" si="1"/>
        <v>1328.6049535603715</v>
      </c>
      <c r="I46" s="23"/>
      <c r="J46" s="23"/>
      <c r="K46" s="23">
        <v>2002</v>
      </c>
      <c r="L46" s="23" t="s">
        <v>32</v>
      </c>
      <c r="M46" s="23"/>
      <c r="N46" s="23" t="s">
        <v>36</v>
      </c>
    </row>
    <row r="47" spans="1:14" x14ac:dyDescent="0.25">
      <c r="A47" s="23" t="s">
        <v>41</v>
      </c>
      <c r="B47" s="23" t="s">
        <v>88</v>
      </c>
      <c r="C47" s="23" t="s">
        <v>39</v>
      </c>
      <c r="D47" s="24"/>
      <c r="E47" s="24">
        <v>2145697</v>
      </c>
      <c r="F47" s="24"/>
      <c r="G47" s="26">
        <v>64899</v>
      </c>
      <c r="H47" s="25">
        <f t="shared" si="1"/>
        <v>33.062096488389649</v>
      </c>
      <c r="I47" s="23"/>
      <c r="J47" s="23"/>
      <c r="K47" s="23">
        <v>2002</v>
      </c>
      <c r="L47" s="23" t="s">
        <v>32</v>
      </c>
      <c r="M47" s="23"/>
      <c r="N47" s="23" t="s">
        <v>36</v>
      </c>
    </row>
    <row r="48" spans="1:14" x14ac:dyDescent="0.25">
      <c r="A48" s="23" t="s">
        <v>41</v>
      </c>
      <c r="B48" s="23" t="s">
        <v>89</v>
      </c>
      <c r="C48" s="23" t="s">
        <v>35</v>
      </c>
      <c r="D48" s="24"/>
      <c r="E48" s="24">
        <v>695213</v>
      </c>
      <c r="F48" s="24"/>
      <c r="G48" s="26">
        <v>368</v>
      </c>
      <c r="H48" s="25">
        <f t="shared" si="1"/>
        <v>1889.1657608695652</v>
      </c>
      <c r="I48" s="23"/>
      <c r="J48" s="23"/>
      <c r="K48" s="23">
        <v>2002</v>
      </c>
      <c r="L48" s="23" t="s">
        <v>32</v>
      </c>
      <c r="M48" s="23"/>
      <c r="N48" s="23" t="s">
        <v>36</v>
      </c>
    </row>
    <row r="49" spans="1:21" x14ac:dyDescent="0.25">
      <c r="A49" s="23" t="s">
        <v>41</v>
      </c>
      <c r="B49" s="23" t="s">
        <v>89</v>
      </c>
      <c r="C49" s="23" t="s">
        <v>21</v>
      </c>
      <c r="D49" s="24"/>
      <c r="E49" s="24">
        <v>695213</v>
      </c>
      <c r="F49" s="24"/>
      <c r="G49" s="26">
        <v>79</v>
      </c>
      <c r="H49" s="25">
        <f t="shared" si="1"/>
        <v>8800.164556962025</v>
      </c>
      <c r="I49" s="23"/>
      <c r="J49" s="23"/>
      <c r="K49" s="23">
        <v>2002</v>
      </c>
      <c r="L49" s="23" t="s">
        <v>32</v>
      </c>
      <c r="M49" s="23"/>
      <c r="N49" s="23" t="s">
        <v>36</v>
      </c>
    </row>
    <row r="50" spans="1:21" x14ac:dyDescent="0.25">
      <c r="A50" s="23" t="s">
        <v>41</v>
      </c>
      <c r="B50" s="23" t="s">
        <v>89</v>
      </c>
      <c r="C50" s="23" t="s">
        <v>39</v>
      </c>
      <c r="D50" s="24"/>
      <c r="E50" s="24">
        <v>695213</v>
      </c>
      <c r="F50" s="24"/>
      <c r="G50" s="26">
        <v>2638</v>
      </c>
      <c r="H50" s="25">
        <f t="shared" si="1"/>
        <v>263.53790750568612</v>
      </c>
      <c r="I50" s="23"/>
      <c r="J50" s="23"/>
      <c r="K50" s="23">
        <v>2002</v>
      </c>
      <c r="L50" s="23" t="s">
        <v>32</v>
      </c>
      <c r="M50" s="23"/>
      <c r="N50" s="23" t="s">
        <v>36</v>
      </c>
    </row>
    <row r="51" spans="1:21" x14ac:dyDescent="0.25">
      <c r="A51" s="23" t="s">
        <v>41</v>
      </c>
      <c r="B51" s="23" t="s">
        <v>90</v>
      </c>
      <c r="C51" s="23" t="s">
        <v>35</v>
      </c>
      <c r="D51" s="24"/>
      <c r="E51" s="24">
        <v>4856625</v>
      </c>
      <c r="F51" s="24"/>
      <c r="G51" s="26">
        <v>799443</v>
      </c>
      <c r="H51" s="25">
        <f t="shared" si="1"/>
        <v>6.0750109763923135</v>
      </c>
      <c r="I51" s="23"/>
      <c r="J51" s="23"/>
      <c r="K51" s="23">
        <v>2002</v>
      </c>
      <c r="L51" s="23" t="s">
        <v>32</v>
      </c>
      <c r="M51" s="23"/>
      <c r="N51" s="23" t="s">
        <v>36</v>
      </c>
    </row>
    <row r="52" spans="1:21" x14ac:dyDescent="0.25">
      <c r="A52" s="23" t="s">
        <v>41</v>
      </c>
      <c r="B52" s="23" t="s">
        <v>90</v>
      </c>
      <c r="C52" s="23" t="s">
        <v>21</v>
      </c>
      <c r="D52" s="24"/>
      <c r="E52" s="24">
        <v>4856625</v>
      </c>
      <c r="F52" s="24"/>
      <c r="G52" s="26">
        <v>11563</v>
      </c>
      <c r="H52" s="25">
        <f t="shared" si="1"/>
        <v>420.01426965320417</v>
      </c>
      <c r="I52" s="23"/>
      <c r="J52" s="23"/>
      <c r="K52" s="23">
        <v>2002</v>
      </c>
      <c r="L52" s="23" t="s">
        <v>32</v>
      </c>
      <c r="M52" s="23"/>
      <c r="N52" s="23" t="s">
        <v>36</v>
      </c>
    </row>
    <row r="53" spans="1:21" x14ac:dyDescent="0.25">
      <c r="A53" s="23" t="s">
        <v>41</v>
      </c>
      <c r="B53" s="23" t="s">
        <v>90</v>
      </c>
      <c r="C53" s="23" t="s">
        <v>39</v>
      </c>
      <c r="D53" s="24"/>
      <c r="E53" s="24">
        <v>4856625</v>
      </c>
      <c r="F53" s="24"/>
      <c r="G53" s="26">
        <v>390548</v>
      </c>
      <c r="H53" s="25">
        <f t="shared" si="1"/>
        <v>12.435411268269201</v>
      </c>
      <c r="I53" s="23"/>
      <c r="J53" s="23"/>
      <c r="K53" s="23">
        <v>2002</v>
      </c>
      <c r="L53" s="23" t="s">
        <v>32</v>
      </c>
      <c r="M53" s="23"/>
      <c r="N53" s="23" t="s">
        <v>36</v>
      </c>
    </row>
    <row r="54" spans="1:21" x14ac:dyDescent="0.25">
      <c r="A54" s="23" t="s">
        <v>13</v>
      </c>
      <c r="B54" s="23" t="s">
        <v>42</v>
      </c>
      <c r="C54" s="23" t="s">
        <v>22</v>
      </c>
      <c r="D54" s="24">
        <v>4791000000</v>
      </c>
      <c r="E54" s="24">
        <f>D54/10</f>
        <v>479100000</v>
      </c>
      <c r="F54" s="24"/>
      <c r="G54" s="26">
        <v>2800000</v>
      </c>
      <c r="H54" s="25">
        <f t="shared" si="1"/>
        <v>171.10714285714286</v>
      </c>
      <c r="I54" s="23">
        <v>2018</v>
      </c>
      <c r="J54" s="23">
        <v>2027</v>
      </c>
      <c r="K54" s="23">
        <v>2017</v>
      </c>
      <c r="L54" s="23" t="s">
        <v>58</v>
      </c>
      <c r="M54" s="23"/>
      <c r="N54" s="23" t="s">
        <v>43</v>
      </c>
    </row>
    <row r="55" spans="1:21" x14ac:dyDescent="0.25">
      <c r="A55" s="23" t="s">
        <v>13</v>
      </c>
      <c r="B55" s="23" t="s">
        <v>42</v>
      </c>
      <c r="C55" s="23" t="s">
        <v>44</v>
      </c>
      <c r="D55" s="24">
        <v>4791000000</v>
      </c>
      <c r="E55" s="24">
        <f>D55/10</f>
        <v>479100000</v>
      </c>
      <c r="F55" s="24"/>
      <c r="G55" s="26">
        <v>2900000</v>
      </c>
      <c r="H55" s="25">
        <f t="shared" si="1"/>
        <v>165.20689655172413</v>
      </c>
      <c r="I55" s="23">
        <v>2018</v>
      </c>
      <c r="J55" s="23">
        <v>2027</v>
      </c>
      <c r="K55" s="23">
        <v>2017</v>
      </c>
      <c r="L55" s="23" t="s">
        <v>58</v>
      </c>
      <c r="M55" s="23"/>
      <c r="N55" s="23" t="s">
        <v>43</v>
      </c>
    </row>
    <row r="56" spans="1:21" x14ac:dyDescent="0.25">
      <c r="A56" s="23" t="s">
        <v>13</v>
      </c>
      <c r="B56" s="23" t="s">
        <v>42</v>
      </c>
      <c r="C56" s="23" t="s">
        <v>45</v>
      </c>
      <c r="D56" s="24">
        <v>4791000000</v>
      </c>
      <c r="E56" s="24">
        <f>D56/10</f>
        <v>479100000</v>
      </c>
      <c r="F56" s="24"/>
      <c r="G56" s="26">
        <v>40000</v>
      </c>
      <c r="H56" s="25">
        <f t="shared" si="1"/>
        <v>11977.5</v>
      </c>
      <c r="I56" s="23">
        <v>2018</v>
      </c>
      <c r="J56" s="23">
        <v>2027</v>
      </c>
      <c r="K56" s="23">
        <v>2017</v>
      </c>
      <c r="L56" s="23" t="s">
        <v>58</v>
      </c>
      <c r="M56" s="23"/>
      <c r="N56" s="23" t="s">
        <v>43</v>
      </c>
    </row>
    <row r="57" spans="1:21" x14ac:dyDescent="0.25">
      <c r="A57" s="23" t="s">
        <v>13</v>
      </c>
      <c r="B57" s="23" t="s">
        <v>42</v>
      </c>
      <c r="C57" s="23" t="s">
        <v>49</v>
      </c>
      <c r="D57" s="24"/>
      <c r="E57" s="24">
        <v>240000000</v>
      </c>
      <c r="F57" s="24"/>
      <c r="G57" s="24">
        <v>34800</v>
      </c>
      <c r="H57" s="25">
        <f t="shared" si="1"/>
        <v>6896.5517241379312</v>
      </c>
      <c r="I57" s="23"/>
      <c r="J57" s="23"/>
      <c r="K57" s="23">
        <v>2014</v>
      </c>
      <c r="L57" s="23" t="s">
        <v>31</v>
      </c>
      <c r="M57" s="23" t="s">
        <v>51</v>
      </c>
      <c r="N57" s="23" t="s">
        <v>52</v>
      </c>
    </row>
    <row r="58" spans="1:21" x14ac:dyDescent="0.25">
      <c r="A58" s="23" t="s">
        <v>13</v>
      </c>
      <c r="B58" s="23" t="s">
        <v>42</v>
      </c>
      <c r="C58" s="23" t="s">
        <v>50</v>
      </c>
      <c r="D58" s="24"/>
      <c r="E58" s="24">
        <v>240000000</v>
      </c>
      <c r="F58" s="24"/>
      <c r="G58" s="24">
        <v>48700000</v>
      </c>
      <c r="H58" s="25">
        <f t="shared" si="1"/>
        <v>4.9281314168377826</v>
      </c>
      <c r="I58" s="23"/>
      <c r="J58" s="23"/>
      <c r="K58" s="23">
        <v>2014</v>
      </c>
      <c r="L58" s="23" t="s">
        <v>31</v>
      </c>
      <c r="M58" s="23" t="s">
        <v>51</v>
      </c>
      <c r="N58" s="23" t="s">
        <v>52</v>
      </c>
    </row>
    <row r="59" spans="1:21" x14ac:dyDescent="0.25">
      <c r="A59" s="23" t="s">
        <v>13</v>
      </c>
      <c r="B59" s="23" t="s">
        <v>42</v>
      </c>
      <c r="C59" s="23" t="s">
        <v>53</v>
      </c>
      <c r="D59" s="24"/>
      <c r="E59" s="24">
        <v>240000000</v>
      </c>
      <c r="F59" s="24"/>
      <c r="G59" s="24">
        <f>E59/H59</f>
        <v>1666666.6666666667</v>
      </c>
      <c r="H59" s="25">
        <v>144</v>
      </c>
      <c r="I59" s="23"/>
      <c r="J59" s="23"/>
      <c r="K59" s="23">
        <v>2014</v>
      </c>
      <c r="L59" s="23" t="s">
        <v>31</v>
      </c>
      <c r="M59" s="23" t="s">
        <v>51</v>
      </c>
      <c r="N59" s="23" t="s">
        <v>52</v>
      </c>
    </row>
    <row r="60" spans="1:21" x14ac:dyDescent="0.25">
      <c r="A60" s="23" t="s">
        <v>13</v>
      </c>
      <c r="B60" s="23" t="s">
        <v>42</v>
      </c>
      <c r="C60" s="23" t="s">
        <v>50</v>
      </c>
      <c r="D60" s="24"/>
      <c r="E60" s="24">
        <v>328000000</v>
      </c>
      <c r="F60" s="24"/>
      <c r="G60" s="24">
        <v>13900000</v>
      </c>
      <c r="H60" s="25">
        <f>E60/G60</f>
        <v>23.597122302158272</v>
      </c>
      <c r="I60" s="23"/>
      <c r="J60" s="23"/>
      <c r="K60" s="23">
        <v>2014</v>
      </c>
      <c r="L60" s="23" t="s">
        <v>31</v>
      </c>
      <c r="M60" s="23" t="s">
        <v>54</v>
      </c>
      <c r="N60" s="23" t="s">
        <v>52</v>
      </c>
    </row>
    <row r="61" spans="1:21" x14ac:dyDescent="0.25">
      <c r="A61" s="23" t="s">
        <v>13</v>
      </c>
      <c r="B61" s="23" t="s">
        <v>42</v>
      </c>
      <c r="C61" s="23" t="s">
        <v>53</v>
      </c>
      <c r="D61" s="24"/>
      <c r="E61" s="24">
        <v>328000000</v>
      </c>
      <c r="F61" s="24"/>
      <c r="G61" s="24">
        <f>E61/H61</f>
        <v>2582677.1653543306</v>
      </c>
      <c r="H61" s="25">
        <v>127</v>
      </c>
      <c r="I61" s="23"/>
      <c r="J61" s="23"/>
      <c r="K61" s="23">
        <v>2014</v>
      </c>
      <c r="L61" s="23" t="s">
        <v>31</v>
      </c>
      <c r="M61" s="23" t="s">
        <v>54</v>
      </c>
      <c r="N61" s="23" t="s">
        <v>52</v>
      </c>
    </row>
    <row r="62" spans="1:21" x14ac:dyDescent="0.25">
      <c r="A62" s="23" t="s">
        <v>10</v>
      </c>
      <c r="B62" s="23" t="s">
        <v>42</v>
      </c>
      <c r="C62" s="23" t="s">
        <v>22</v>
      </c>
      <c r="D62" s="24"/>
      <c r="E62" s="24">
        <v>18747118</v>
      </c>
      <c r="F62" s="24"/>
      <c r="G62" s="24">
        <v>52525</v>
      </c>
      <c r="H62" s="25">
        <f t="shared" ref="H62:H87" si="2">E62/G62</f>
        <v>356.91800095192764</v>
      </c>
      <c r="I62" s="23">
        <v>2022</v>
      </c>
      <c r="J62" s="23">
        <v>2032</v>
      </c>
      <c r="K62" s="23">
        <v>2016</v>
      </c>
      <c r="L62" s="23" t="s">
        <v>32</v>
      </c>
      <c r="M62" s="23"/>
      <c r="N62" s="23" t="s">
        <v>55</v>
      </c>
    </row>
    <row r="63" spans="1:21" x14ac:dyDescent="0.25">
      <c r="A63" s="23" t="s">
        <v>10</v>
      </c>
      <c r="B63" s="23" t="s">
        <v>42</v>
      </c>
      <c r="C63" s="23" t="s">
        <v>49</v>
      </c>
      <c r="D63" s="24"/>
      <c r="E63" s="24">
        <v>18747118</v>
      </c>
      <c r="F63" s="24"/>
      <c r="G63" s="27">
        <v>1302.6363636363601</v>
      </c>
      <c r="H63" s="25">
        <f t="shared" si="2"/>
        <v>14391.67408751487</v>
      </c>
      <c r="I63" s="23">
        <v>2022</v>
      </c>
      <c r="J63" s="23">
        <v>2032</v>
      </c>
      <c r="K63" s="23">
        <v>2016</v>
      </c>
      <c r="L63" s="23" t="s">
        <v>32</v>
      </c>
      <c r="M63" s="23"/>
      <c r="N63" s="23" t="s">
        <v>55</v>
      </c>
      <c r="S63" s="4"/>
      <c r="U63" s="22"/>
    </row>
    <row r="64" spans="1:21" x14ac:dyDescent="0.25">
      <c r="A64" s="23" t="s">
        <v>10</v>
      </c>
      <c r="B64" s="23" t="s">
        <v>42</v>
      </c>
      <c r="C64" s="23" t="s">
        <v>35</v>
      </c>
      <c r="D64" s="24"/>
      <c r="E64" s="24">
        <v>18747118</v>
      </c>
      <c r="F64" s="24"/>
      <c r="G64" s="27">
        <v>9228.4545454545496</v>
      </c>
      <c r="H64" s="25">
        <f t="shared" si="2"/>
        <v>2031.4471841044981</v>
      </c>
      <c r="I64" s="23">
        <v>2022</v>
      </c>
      <c r="J64" s="23">
        <v>2032</v>
      </c>
      <c r="K64" s="23">
        <v>2016</v>
      </c>
      <c r="L64" s="23" t="s">
        <v>32</v>
      </c>
      <c r="M64" s="23"/>
      <c r="N64" s="23" t="s">
        <v>55</v>
      </c>
      <c r="S64" s="4"/>
      <c r="T64" s="22"/>
      <c r="U64" s="22"/>
    </row>
    <row r="65" spans="1:23" x14ac:dyDescent="0.25">
      <c r="A65" s="23" t="s">
        <v>6</v>
      </c>
      <c r="B65" s="23" t="s">
        <v>56</v>
      </c>
      <c r="C65" s="23" t="s">
        <v>57</v>
      </c>
      <c r="D65" s="24">
        <v>64090055</v>
      </c>
      <c r="E65" s="24">
        <f t="shared" ref="E65:E112" si="3">D65/10</f>
        <v>6409005.5</v>
      </c>
      <c r="F65" s="24">
        <v>1775985</v>
      </c>
      <c r="G65" s="24">
        <f t="shared" ref="G65:G88" si="4">F65/10</f>
        <v>177598.5</v>
      </c>
      <c r="H65" s="25">
        <f t="shared" si="2"/>
        <v>36.087047469432456</v>
      </c>
      <c r="I65" s="23">
        <v>2018</v>
      </c>
      <c r="J65" s="23">
        <v>2027</v>
      </c>
      <c r="K65" s="23">
        <v>2015</v>
      </c>
      <c r="L65" s="23" t="s">
        <v>58</v>
      </c>
      <c r="M65" s="23" t="s">
        <v>93</v>
      </c>
      <c r="N65" s="23" t="s">
        <v>59</v>
      </c>
      <c r="S65" s="4"/>
      <c r="T65" s="22"/>
      <c r="U65" s="22"/>
    </row>
    <row r="66" spans="1:23" x14ac:dyDescent="0.25">
      <c r="A66" s="23" t="s">
        <v>6</v>
      </c>
      <c r="B66" s="23" t="s">
        <v>56</v>
      </c>
      <c r="C66" s="23" t="s">
        <v>49</v>
      </c>
      <c r="D66" s="24">
        <v>64090055</v>
      </c>
      <c r="E66" s="24">
        <f t="shared" si="3"/>
        <v>6409005.5</v>
      </c>
      <c r="F66" s="24">
        <v>6344</v>
      </c>
      <c r="G66" s="24">
        <f t="shared" si="4"/>
        <v>634.4</v>
      </c>
      <c r="H66" s="25">
        <f t="shared" si="2"/>
        <v>10102.467686002523</v>
      </c>
      <c r="I66" s="23">
        <v>2018</v>
      </c>
      <c r="J66" s="23">
        <v>2027</v>
      </c>
      <c r="K66" s="23">
        <v>2015</v>
      </c>
      <c r="L66" s="23" t="s">
        <v>58</v>
      </c>
      <c r="M66" s="23" t="s">
        <v>93</v>
      </c>
      <c r="N66" s="23" t="s">
        <v>59</v>
      </c>
    </row>
    <row r="67" spans="1:23" x14ac:dyDescent="0.25">
      <c r="A67" s="23" t="s">
        <v>6</v>
      </c>
      <c r="B67" s="23" t="s">
        <v>56</v>
      </c>
      <c r="C67" s="23" t="s">
        <v>60</v>
      </c>
      <c r="D67" s="24">
        <v>64090055</v>
      </c>
      <c r="E67" s="24">
        <f t="shared" si="3"/>
        <v>6409005.5</v>
      </c>
      <c r="F67" s="24">
        <v>6160965</v>
      </c>
      <c r="G67" s="24">
        <f t="shared" si="4"/>
        <v>616096.5</v>
      </c>
      <c r="H67" s="25">
        <f t="shared" si="2"/>
        <v>10.402600079695308</v>
      </c>
      <c r="I67" s="23">
        <v>2018</v>
      </c>
      <c r="J67" s="23">
        <v>2027</v>
      </c>
      <c r="K67" s="23">
        <v>2015</v>
      </c>
      <c r="L67" s="23" t="s">
        <v>58</v>
      </c>
      <c r="M67" s="23" t="s">
        <v>93</v>
      </c>
      <c r="N67" s="23" t="s">
        <v>59</v>
      </c>
    </row>
    <row r="68" spans="1:23" x14ac:dyDescent="0.25">
      <c r="A68" s="23" t="s">
        <v>6</v>
      </c>
      <c r="B68" s="23" t="s">
        <v>56</v>
      </c>
      <c r="C68" s="23" t="s">
        <v>22</v>
      </c>
      <c r="D68" s="24">
        <v>64090055</v>
      </c>
      <c r="E68" s="24">
        <f t="shared" si="3"/>
        <v>6409005.5</v>
      </c>
      <c r="F68" s="24">
        <v>333802.36979166669</v>
      </c>
      <c r="G68" s="24">
        <f t="shared" si="4"/>
        <v>33380.236979166672</v>
      </c>
      <c r="H68" s="25">
        <f t="shared" si="2"/>
        <v>191.99999999999997</v>
      </c>
      <c r="I68" s="23">
        <v>2018</v>
      </c>
      <c r="J68" s="23">
        <v>2027</v>
      </c>
      <c r="K68" s="23">
        <v>2015</v>
      </c>
      <c r="L68" s="23" t="s">
        <v>58</v>
      </c>
      <c r="M68" s="23" t="s">
        <v>93</v>
      </c>
      <c r="N68" s="23" t="s">
        <v>59</v>
      </c>
    </row>
    <row r="69" spans="1:23" x14ac:dyDescent="0.25">
      <c r="A69" s="23" t="s">
        <v>10</v>
      </c>
      <c r="B69" s="23" t="s">
        <v>56</v>
      </c>
      <c r="C69" s="23" t="s">
        <v>57</v>
      </c>
      <c r="D69" s="24">
        <v>117831196</v>
      </c>
      <c r="E69" s="24">
        <f t="shared" si="3"/>
        <v>11783119.6</v>
      </c>
      <c r="F69" s="26">
        <v>3225501</v>
      </c>
      <c r="G69" s="24">
        <f t="shared" si="4"/>
        <v>322550.09999999998</v>
      </c>
      <c r="H69" s="25">
        <f t="shared" si="2"/>
        <v>36.531129892689542</v>
      </c>
      <c r="I69" s="23">
        <v>2018</v>
      </c>
      <c r="J69" s="23">
        <v>2027</v>
      </c>
      <c r="K69" s="23">
        <v>2015</v>
      </c>
      <c r="L69" s="23" t="s">
        <v>58</v>
      </c>
      <c r="M69" s="23" t="s">
        <v>93</v>
      </c>
      <c r="N69" s="23" t="s">
        <v>59</v>
      </c>
      <c r="S69" s="4"/>
    </row>
    <row r="70" spans="1:23" x14ac:dyDescent="0.25">
      <c r="A70" s="23" t="s">
        <v>10</v>
      </c>
      <c r="B70" s="23" t="s">
        <v>56</v>
      </c>
      <c r="C70" s="23" t="s">
        <v>49</v>
      </c>
      <c r="D70" s="24">
        <v>117831196</v>
      </c>
      <c r="E70" s="24">
        <f t="shared" si="3"/>
        <v>11783119.6</v>
      </c>
      <c r="F70" s="26">
        <v>8877</v>
      </c>
      <c r="G70" s="24">
        <f t="shared" si="4"/>
        <v>887.7</v>
      </c>
      <c r="H70" s="25">
        <f t="shared" si="2"/>
        <v>13273.763208291088</v>
      </c>
      <c r="I70" s="23">
        <v>2018</v>
      </c>
      <c r="J70" s="23">
        <v>2027</v>
      </c>
      <c r="K70" s="23">
        <v>2015</v>
      </c>
      <c r="L70" s="23" t="s">
        <v>58</v>
      </c>
      <c r="M70" s="23" t="s">
        <v>93</v>
      </c>
      <c r="N70" s="23" t="s">
        <v>59</v>
      </c>
      <c r="S70" s="4"/>
    </row>
    <row r="71" spans="1:23" x14ac:dyDescent="0.25">
      <c r="A71" s="23" t="s">
        <v>10</v>
      </c>
      <c r="B71" s="23" t="s">
        <v>56</v>
      </c>
      <c r="C71" s="23" t="s">
        <v>60</v>
      </c>
      <c r="D71" s="24">
        <v>117831196</v>
      </c>
      <c r="E71" s="24">
        <f t="shared" si="3"/>
        <v>11783119.6</v>
      </c>
      <c r="F71" s="26">
        <v>8233918</v>
      </c>
      <c r="G71" s="24">
        <f t="shared" si="4"/>
        <v>823391.8</v>
      </c>
      <c r="H71" s="25">
        <f t="shared" si="2"/>
        <v>14.310465078714651</v>
      </c>
      <c r="I71" s="23">
        <v>2018</v>
      </c>
      <c r="J71" s="23">
        <v>2027</v>
      </c>
      <c r="K71" s="23">
        <v>2015</v>
      </c>
      <c r="L71" s="23" t="s">
        <v>58</v>
      </c>
      <c r="M71" s="23" t="s">
        <v>93</v>
      </c>
      <c r="N71" s="23" t="s">
        <v>59</v>
      </c>
    </row>
    <row r="72" spans="1:23" x14ac:dyDescent="0.25">
      <c r="A72" s="23" t="s">
        <v>10</v>
      </c>
      <c r="B72" s="23" t="s">
        <v>56</v>
      </c>
      <c r="C72" s="23" t="s">
        <v>22</v>
      </c>
      <c r="D72" s="24">
        <v>117831196</v>
      </c>
      <c r="E72" s="24">
        <f t="shared" si="3"/>
        <v>11783119.6</v>
      </c>
      <c r="F72" s="24">
        <v>416364.65017667843</v>
      </c>
      <c r="G72" s="24">
        <f t="shared" si="4"/>
        <v>41636.465017667841</v>
      </c>
      <c r="H72" s="25">
        <f t="shared" si="2"/>
        <v>283</v>
      </c>
      <c r="I72" s="23">
        <v>2018</v>
      </c>
      <c r="J72" s="23">
        <v>2027</v>
      </c>
      <c r="K72" s="23">
        <v>2015</v>
      </c>
      <c r="L72" s="23" t="s">
        <v>58</v>
      </c>
      <c r="M72" s="23" t="s">
        <v>93</v>
      </c>
      <c r="N72" s="23" t="s">
        <v>59</v>
      </c>
    </row>
    <row r="73" spans="1:23" x14ac:dyDescent="0.25">
      <c r="A73" s="23" t="s">
        <v>13</v>
      </c>
      <c r="B73" s="23" t="s">
        <v>56</v>
      </c>
      <c r="C73" s="23" t="s">
        <v>57</v>
      </c>
      <c r="D73" s="24">
        <v>1761981734</v>
      </c>
      <c r="E73" s="24">
        <f t="shared" si="3"/>
        <v>176198173.40000001</v>
      </c>
      <c r="F73" s="24">
        <v>46083379</v>
      </c>
      <c r="G73" s="24">
        <f t="shared" si="4"/>
        <v>4608337.9000000004</v>
      </c>
      <c r="H73" s="25">
        <f t="shared" si="2"/>
        <v>38.234647116479891</v>
      </c>
      <c r="I73" s="23">
        <v>2018</v>
      </c>
      <c r="J73" s="23">
        <v>2027</v>
      </c>
      <c r="K73" s="23">
        <v>2015</v>
      </c>
      <c r="L73" s="23" t="s">
        <v>58</v>
      </c>
      <c r="M73" s="23" t="s">
        <v>93</v>
      </c>
      <c r="N73" s="23" t="s">
        <v>59</v>
      </c>
    </row>
    <row r="74" spans="1:23" x14ac:dyDescent="0.25">
      <c r="A74" s="23" t="s">
        <v>13</v>
      </c>
      <c r="B74" s="23" t="s">
        <v>56</v>
      </c>
      <c r="C74" s="23" t="s">
        <v>49</v>
      </c>
      <c r="D74" s="24">
        <v>1761981734</v>
      </c>
      <c r="E74" s="24">
        <f t="shared" si="3"/>
        <v>176198173.40000001</v>
      </c>
      <c r="F74" s="24">
        <v>106007</v>
      </c>
      <c r="G74" s="24">
        <f t="shared" si="4"/>
        <v>10600.7</v>
      </c>
      <c r="H74" s="25">
        <f t="shared" si="2"/>
        <v>16621.371550935313</v>
      </c>
      <c r="I74" s="23">
        <v>2018</v>
      </c>
      <c r="J74" s="23">
        <v>2027</v>
      </c>
      <c r="K74" s="23">
        <v>2015</v>
      </c>
      <c r="L74" s="23" t="s">
        <v>58</v>
      </c>
      <c r="M74" s="23" t="s">
        <v>93</v>
      </c>
      <c r="N74" s="23" t="s">
        <v>59</v>
      </c>
      <c r="W74" s="4"/>
    </row>
    <row r="75" spans="1:23" x14ac:dyDescent="0.25">
      <c r="A75" s="23" t="s">
        <v>13</v>
      </c>
      <c r="B75" s="23" t="s">
        <v>56</v>
      </c>
      <c r="C75" s="23" t="s">
        <v>60</v>
      </c>
      <c r="D75" s="24">
        <v>1761981734</v>
      </c>
      <c r="E75" s="24">
        <f t="shared" si="3"/>
        <v>176198173.40000001</v>
      </c>
      <c r="F75" s="24">
        <v>117772708</v>
      </c>
      <c r="G75" s="24">
        <f t="shared" si="4"/>
        <v>11777270.800000001</v>
      </c>
      <c r="H75" s="25">
        <f t="shared" si="2"/>
        <v>14.960866264533884</v>
      </c>
      <c r="I75" s="23">
        <v>2018</v>
      </c>
      <c r="J75" s="23">
        <v>2027</v>
      </c>
      <c r="K75" s="23">
        <v>2015</v>
      </c>
      <c r="L75" s="23" t="s">
        <v>58</v>
      </c>
      <c r="M75" s="23" t="s">
        <v>93</v>
      </c>
      <c r="N75" s="23" t="s">
        <v>59</v>
      </c>
    </row>
    <row r="76" spans="1:23" x14ac:dyDescent="0.25">
      <c r="A76" s="23" t="s">
        <v>13</v>
      </c>
      <c r="B76" s="23" t="s">
        <v>56</v>
      </c>
      <c r="C76" s="23" t="s">
        <v>22</v>
      </c>
      <c r="D76" s="24">
        <v>1761981734</v>
      </c>
      <c r="E76" s="24">
        <f t="shared" si="3"/>
        <v>176198173.40000001</v>
      </c>
      <c r="F76" s="24">
        <v>2996567.5748299318</v>
      </c>
      <c r="G76" s="24">
        <f t="shared" si="4"/>
        <v>299656.75748299318</v>
      </c>
      <c r="H76" s="25">
        <f t="shared" si="2"/>
        <v>588</v>
      </c>
      <c r="I76" s="23">
        <v>2018</v>
      </c>
      <c r="J76" s="23">
        <v>2027</v>
      </c>
      <c r="K76" s="23">
        <v>2015</v>
      </c>
      <c r="L76" s="23" t="s">
        <v>58</v>
      </c>
      <c r="M76" s="23" t="s">
        <v>93</v>
      </c>
      <c r="N76" s="23" t="s">
        <v>59</v>
      </c>
    </row>
    <row r="77" spans="1:23" x14ac:dyDescent="0.25">
      <c r="A77" s="23" t="s">
        <v>12</v>
      </c>
      <c r="B77" s="23" t="s">
        <v>56</v>
      </c>
      <c r="C77" s="23" t="s">
        <v>57</v>
      </c>
      <c r="D77" s="24">
        <v>342230664</v>
      </c>
      <c r="E77" s="24">
        <f t="shared" si="3"/>
        <v>34223066.399999999</v>
      </c>
      <c r="F77" s="24">
        <v>10650771</v>
      </c>
      <c r="G77" s="24">
        <f t="shared" si="4"/>
        <v>1065077.1000000001</v>
      </c>
      <c r="H77" s="25">
        <f t="shared" si="2"/>
        <v>32.132008471499383</v>
      </c>
      <c r="I77" s="23">
        <v>2018</v>
      </c>
      <c r="J77" s="23">
        <v>2027</v>
      </c>
      <c r="K77" s="23">
        <v>2015</v>
      </c>
      <c r="L77" s="23" t="s">
        <v>58</v>
      </c>
      <c r="M77" s="23" t="s">
        <v>93</v>
      </c>
      <c r="N77" s="23" t="s">
        <v>59</v>
      </c>
    </row>
    <row r="78" spans="1:23" x14ac:dyDescent="0.25">
      <c r="A78" s="23" t="s">
        <v>12</v>
      </c>
      <c r="B78" s="23" t="s">
        <v>56</v>
      </c>
      <c r="C78" s="23" t="s">
        <v>49</v>
      </c>
      <c r="D78" s="24">
        <v>342230664</v>
      </c>
      <c r="E78" s="24">
        <f t="shared" si="3"/>
        <v>34223066.399999999</v>
      </c>
      <c r="F78" s="24">
        <v>91934</v>
      </c>
      <c r="G78" s="24">
        <f t="shared" si="4"/>
        <v>9193.4</v>
      </c>
      <c r="H78" s="25">
        <f t="shared" si="2"/>
        <v>3722.5690604129049</v>
      </c>
      <c r="I78" s="23">
        <v>2018</v>
      </c>
      <c r="J78" s="23">
        <v>2027</v>
      </c>
      <c r="K78" s="23">
        <v>2015</v>
      </c>
      <c r="L78" s="23" t="s">
        <v>58</v>
      </c>
      <c r="M78" s="23" t="s">
        <v>93</v>
      </c>
      <c r="N78" s="23" t="s">
        <v>59</v>
      </c>
    </row>
    <row r="79" spans="1:23" x14ac:dyDescent="0.25">
      <c r="A79" s="23" t="s">
        <v>12</v>
      </c>
      <c r="B79" s="23" t="s">
        <v>56</v>
      </c>
      <c r="C79" s="23" t="s">
        <v>60</v>
      </c>
      <c r="D79" s="24">
        <v>342230664</v>
      </c>
      <c r="E79" s="24">
        <f t="shared" si="3"/>
        <v>34223066.399999999</v>
      </c>
      <c r="F79" s="24">
        <v>28485738</v>
      </c>
      <c r="G79" s="24">
        <f t="shared" si="4"/>
        <v>2848573.8</v>
      </c>
      <c r="H79" s="25">
        <f t="shared" si="2"/>
        <v>12.014105585047508</v>
      </c>
      <c r="I79" s="23">
        <v>2018</v>
      </c>
      <c r="J79" s="23">
        <v>2027</v>
      </c>
      <c r="K79" s="23">
        <v>2015</v>
      </c>
      <c r="L79" s="23" t="s">
        <v>58</v>
      </c>
      <c r="M79" s="23" t="s">
        <v>93</v>
      </c>
      <c r="N79" s="23" t="s">
        <v>59</v>
      </c>
    </row>
    <row r="80" spans="1:23" x14ac:dyDescent="0.25">
      <c r="A80" s="23" t="s">
        <v>12</v>
      </c>
      <c r="B80" s="23" t="s">
        <v>56</v>
      </c>
      <c r="C80" s="23" t="s">
        <v>22</v>
      </c>
      <c r="D80" s="24">
        <v>342230664</v>
      </c>
      <c r="E80" s="24">
        <f t="shared" si="3"/>
        <v>34223066.399999999</v>
      </c>
      <c r="F80" s="24">
        <v>2950264.3448275863</v>
      </c>
      <c r="G80" s="24">
        <f t="shared" si="4"/>
        <v>295026.43448275863</v>
      </c>
      <c r="H80" s="25">
        <f t="shared" si="2"/>
        <v>115.99999999999999</v>
      </c>
      <c r="I80" s="23">
        <v>2018</v>
      </c>
      <c r="J80" s="23">
        <v>2027</v>
      </c>
      <c r="K80" s="23">
        <v>2015</v>
      </c>
      <c r="L80" s="23" t="s">
        <v>58</v>
      </c>
      <c r="M80" s="23" t="s">
        <v>93</v>
      </c>
      <c r="N80" s="23" t="s">
        <v>59</v>
      </c>
    </row>
    <row r="81" spans="1:14" x14ac:dyDescent="0.25">
      <c r="A81" s="23" t="s">
        <v>7</v>
      </c>
      <c r="B81" s="23" t="s">
        <v>56</v>
      </c>
      <c r="C81" s="23" t="s">
        <v>57</v>
      </c>
      <c r="D81" s="24">
        <v>77669464</v>
      </c>
      <c r="E81" s="24">
        <f t="shared" si="3"/>
        <v>7766946.4000000004</v>
      </c>
      <c r="F81" s="24">
        <v>2242237</v>
      </c>
      <c r="G81" s="24">
        <f t="shared" si="4"/>
        <v>224223.7</v>
      </c>
      <c r="H81" s="25">
        <f t="shared" si="2"/>
        <v>34.639274974054928</v>
      </c>
      <c r="I81" s="23">
        <v>2018</v>
      </c>
      <c r="J81" s="23">
        <v>2027</v>
      </c>
      <c r="K81" s="23">
        <v>2015</v>
      </c>
      <c r="L81" s="23" t="s">
        <v>58</v>
      </c>
      <c r="M81" s="23" t="s">
        <v>93</v>
      </c>
      <c r="N81" s="23" t="s">
        <v>59</v>
      </c>
    </row>
    <row r="82" spans="1:14" x14ac:dyDescent="0.25">
      <c r="A82" s="23" t="s">
        <v>7</v>
      </c>
      <c r="B82" s="23" t="s">
        <v>56</v>
      </c>
      <c r="C82" s="23" t="s">
        <v>49</v>
      </c>
      <c r="D82" s="24">
        <v>77669464</v>
      </c>
      <c r="E82" s="24">
        <f t="shared" si="3"/>
        <v>7766946.4000000004</v>
      </c>
      <c r="F82" s="24">
        <v>30528</v>
      </c>
      <c r="G82" s="24">
        <f t="shared" si="4"/>
        <v>3052.8</v>
      </c>
      <c r="H82" s="25">
        <f t="shared" si="2"/>
        <v>2544.204140461216</v>
      </c>
      <c r="I82" s="23">
        <v>2018</v>
      </c>
      <c r="J82" s="23">
        <v>2027</v>
      </c>
      <c r="K82" s="23">
        <v>2015</v>
      </c>
      <c r="L82" s="23" t="s">
        <v>58</v>
      </c>
      <c r="M82" s="23" t="s">
        <v>93</v>
      </c>
      <c r="N82" s="23" t="s">
        <v>59</v>
      </c>
    </row>
    <row r="83" spans="1:14" x14ac:dyDescent="0.25">
      <c r="A83" s="23" t="s">
        <v>7</v>
      </c>
      <c r="B83" s="23" t="s">
        <v>56</v>
      </c>
      <c r="C83" s="23" t="s">
        <v>60</v>
      </c>
      <c r="D83" s="24">
        <v>77669464</v>
      </c>
      <c r="E83" s="24">
        <f t="shared" si="3"/>
        <v>7766946.4000000004</v>
      </c>
      <c r="F83" s="24">
        <v>21333511</v>
      </c>
      <c r="G83" s="24">
        <f t="shared" si="4"/>
        <v>2133351.1</v>
      </c>
      <c r="H83" s="25">
        <f t="shared" si="2"/>
        <v>3.6407258045804087</v>
      </c>
      <c r="I83" s="23">
        <v>2018</v>
      </c>
      <c r="J83" s="23">
        <v>2027</v>
      </c>
      <c r="K83" s="23">
        <v>2015</v>
      </c>
      <c r="L83" s="23" t="s">
        <v>58</v>
      </c>
      <c r="M83" s="23" t="s">
        <v>93</v>
      </c>
      <c r="N83" s="23" t="s">
        <v>59</v>
      </c>
    </row>
    <row r="84" spans="1:14" x14ac:dyDescent="0.25">
      <c r="A84" s="23" t="s">
        <v>7</v>
      </c>
      <c r="B84" s="23" t="s">
        <v>56</v>
      </c>
      <c r="C84" s="23" t="s">
        <v>22</v>
      </c>
      <c r="D84" s="24">
        <v>77669464</v>
      </c>
      <c r="E84" s="24">
        <f t="shared" si="3"/>
        <v>7766946.4000000004</v>
      </c>
      <c r="F84" s="24">
        <v>1049587.3513513512</v>
      </c>
      <c r="G84" s="24">
        <f t="shared" si="4"/>
        <v>104958.73513513512</v>
      </c>
      <c r="H84" s="25">
        <f t="shared" si="2"/>
        <v>74.000000000000014</v>
      </c>
      <c r="I84" s="23">
        <v>2018</v>
      </c>
      <c r="J84" s="23">
        <v>2027</v>
      </c>
      <c r="K84" s="23">
        <v>2015</v>
      </c>
      <c r="L84" s="23" t="s">
        <v>58</v>
      </c>
      <c r="M84" s="23" t="s">
        <v>93</v>
      </c>
      <c r="N84" s="23" t="s">
        <v>59</v>
      </c>
    </row>
    <row r="85" spans="1:14" x14ac:dyDescent="0.25">
      <c r="A85" s="23" t="s">
        <v>11</v>
      </c>
      <c r="B85" s="23" t="s">
        <v>56</v>
      </c>
      <c r="C85" s="23" t="s">
        <v>57</v>
      </c>
      <c r="D85" s="24">
        <v>36891487</v>
      </c>
      <c r="E85" s="24">
        <f t="shared" si="3"/>
        <v>3689148.7</v>
      </c>
      <c r="F85" s="24">
        <v>1078428</v>
      </c>
      <c r="G85" s="24">
        <f t="shared" si="4"/>
        <v>107842.8</v>
      </c>
      <c r="H85" s="25">
        <f t="shared" si="2"/>
        <v>34.208576743185453</v>
      </c>
      <c r="I85" s="23">
        <v>2018</v>
      </c>
      <c r="J85" s="23">
        <v>2027</v>
      </c>
      <c r="K85" s="23">
        <v>2015</v>
      </c>
      <c r="L85" s="23" t="s">
        <v>58</v>
      </c>
      <c r="M85" s="28" t="s">
        <v>93</v>
      </c>
      <c r="N85" s="23" t="s">
        <v>59</v>
      </c>
    </row>
    <row r="86" spans="1:14" x14ac:dyDescent="0.25">
      <c r="A86" s="23" t="s">
        <v>11</v>
      </c>
      <c r="B86" s="23" t="s">
        <v>56</v>
      </c>
      <c r="C86" s="23" t="s">
        <v>49</v>
      </c>
      <c r="D86" s="24">
        <v>36891487</v>
      </c>
      <c r="E86" s="24">
        <f t="shared" si="3"/>
        <v>3689148.7</v>
      </c>
      <c r="F86" s="24">
        <v>3025</v>
      </c>
      <c r="G86" s="24">
        <f t="shared" si="4"/>
        <v>302.5</v>
      </c>
      <c r="H86" s="25">
        <f t="shared" si="2"/>
        <v>12195.532892561983</v>
      </c>
      <c r="I86" s="23">
        <v>2018</v>
      </c>
      <c r="J86" s="23">
        <v>2027</v>
      </c>
      <c r="K86" s="23">
        <v>2015</v>
      </c>
      <c r="L86" s="23" t="s">
        <v>58</v>
      </c>
      <c r="M86" s="28" t="s">
        <v>93</v>
      </c>
      <c r="N86" s="23" t="s">
        <v>59</v>
      </c>
    </row>
    <row r="87" spans="1:14" x14ac:dyDescent="0.25">
      <c r="A87" s="23" t="s">
        <v>11</v>
      </c>
      <c r="B87" s="23" t="s">
        <v>56</v>
      </c>
      <c r="C87" s="23" t="s">
        <v>60</v>
      </c>
      <c r="D87" s="24">
        <v>36891487</v>
      </c>
      <c r="E87" s="24">
        <f t="shared" si="3"/>
        <v>3689148.7</v>
      </c>
      <c r="F87" s="24">
        <v>3505164</v>
      </c>
      <c r="G87" s="24">
        <f t="shared" si="4"/>
        <v>350516.4</v>
      </c>
      <c r="H87" s="25">
        <f t="shared" si="2"/>
        <v>10.524896124689173</v>
      </c>
      <c r="I87" s="23">
        <v>2018</v>
      </c>
      <c r="J87" s="23">
        <v>2027</v>
      </c>
      <c r="K87" s="23">
        <v>2015</v>
      </c>
      <c r="L87" s="23" t="s">
        <v>58</v>
      </c>
      <c r="M87" s="28" t="s">
        <v>93</v>
      </c>
      <c r="N87" s="23" t="s">
        <v>59</v>
      </c>
    </row>
    <row r="88" spans="1:14" x14ac:dyDescent="0.25">
      <c r="A88" s="23" t="s">
        <v>11</v>
      </c>
      <c r="B88" s="23" t="s">
        <v>56</v>
      </c>
      <c r="C88" s="23" t="s">
        <v>22</v>
      </c>
      <c r="D88" s="24">
        <v>36891487</v>
      </c>
      <c r="E88" s="24">
        <f t="shared" si="3"/>
        <v>3689148.7</v>
      </c>
      <c r="F88" s="24">
        <v>275309.60447761195</v>
      </c>
      <c r="G88" s="24">
        <f t="shared" si="4"/>
        <v>27530.960447761194</v>
      </c>
      <c r="H88" s="25">
        <v>134</v>
      </c>
      <c r="I88" s="23">
        <v>2018</v>
      </c>
      <c r="J88" s="23">
        <v>2027</v>
      </c>
      <c r="K88" s="23">
        <v>2015</v>
      </c>
      <c r="L88" s="23" t="s">
        <v>58</v>
      </c>
      <c r="M88" s="28" t="s">
        <v>93</v>
      </c>
      <c r="N88" s="23" t="s">
        <v>59</v>
      </c>
    </row>
    <row r="89" spans="1:14" x14ac:dyDescent="0.25">
      <c r="A89" s="23" t="s">
        <v>6</v>
      </c>
      <c r="B89" s="23" t="s">
        <v>56</v>
      </c>
      <c r="C89" s="23" t="s">
        <v>57</v>
      </c>
      <c r="D89" s="29">
        <v>37213746</v>
      </c>
      <c r="E89" s="24">
        <f t="shared" si="3"/>
        <v>3721374.6</v>
      </c>
      <c r="F89" s="24">
        <v>1775985</v>
      </c>
      <c r="G89" s="24">
        <v>177598.5</v>
      </c>
      <c r="H89" s="25">
        <f t="shared" ref="H89:H112" si="5">E89/G89</f>
        <v>20.95386278600326</v>
      </c>
      <c r="I89" s="23">
        <v>2018</v>
      </c>
      <c r="J89" s="23">
        <v>2027</v>
      </c>
      <c r="K89" s="23">
        <v>2015</v>
      </c>
      <c r="L89" s="23" t="s">
        <v>58</v>
      </c>
      <c r="M89" s="23" t="s">
        <v>92</v>
      </c>
      <c r="N89" s="23" t="s">
        <v>59</v>
      </c>
    </row>
    <row r="90" spans="1:14" x14ac:dyDescent="0.25">
      <c r="A90" s="23" t="s">
        <v>6</v>
      </c>
      <c r="B90" s="23" t="s">
        <v>56</v>
      </c>
      <c r="C90" s="23" t="s">
        <v>49</v>
      </c>
      <c r="D90" s="29">
        <v>37213746</v>
      </c>
      <c r="E90" s="24">
        <f t="shared" si="3"/>
        <v>3721374.6</v>
      </c>
      <c r="F90" s="24">
        <v>6344</v>
      </c>
      <c r="G90" s="24">
        <v>634.4</v>
      </c>
      <c r="H90" s="25">
        <f t="shared" si="5"/>
        <v>5865.975094577554</v>
      </c>
      <c r="I90" s="23">
        <v>2018</v>
      </c>
      <c r="J90" s="23">
        <v>2027</v>
      </c>
      <c r="K90" s="23">
        <v>2015</v>
      </c>
      <c r="L90" s="23" t="s">
        <v>58</v>
      </c>
      <c r="M90" s="23" t="s">
        <v>92</v>
      </c>
      <c r="N90" s="23" t="s">
        <v>59</v>
      </c>
    </row>
    <row r="91" spans="1:14" x14ac:dyDescent="0.25">
      <c r="A91" s="23" t="s">
        <v>6</v>
      </c>
      <c r="B91" s="23" t="s">
        <v>56</v>
      </c>
      <c r="C91" s="23" t="s">
        <v>60</v>
      </c>
      <c r="D91" s="29">
        <v>37213746</v>
      </c>
      <c r="E91" s="24">
        <f t="shared" si="3"/>
        <v>3721374.6</v>
      </c>
      <c r="F91" s="24">
        <v>6160965</v>
      </c>
      <c r="G91" s="24">
        <v>616096.5</v>
      </c>
      <c r="H91" s="25">
        <f t="shared" si="5"/>
        <v>6.0402462925856586</v>
      </c>
      <c r="I91" s="23">
        <v>2018</v>
      </c>
      <c r="J91" s="23">
        <v>2027</v>
      </c>
      <c r="K91" s="23">
        <v>2015</v>
      </c>
      <c r="L91" s="23" t="s">
        <v>58</v>
      </c>
      <c r="M91" s="23" t="s">
        <v>92</v>
      </c>
      <c r="N91" s="23" t="s">
        <v>59</v>
      </c>
    </row>
    <row r="92" spans="1:14" x14ac:dyDescent="0.25">
      <c r="A92" s="23" t="s">
        <v>6</v>
      </c>
      <c r="B92" s="23" t="s">
        <v>56</v>
      </c>
      <c r="C92" s="23" t="s">
        <v>22</v>
      </c>
      <c r="D92" s="29">
        <v>37213746</v>
      </c>
      <c r="E92" s="24">
        <f t="shared" si="3"/>
        <v>3721374.6</v>
      </c>
      <c r="F92" s="24">
        <v>333802.36979166669</v>
      </c>
      <c r="G92" s="24">
        <v>33380.236979166672</v>
      </c>
      <c r="H92" s="25">
        <f t="shared" si="5"/>
        <v>111.48436730160395</v>
      </c>
      <c r="I92" s="23">
        <v>2018</v>
      </c>
      <c r="J92" s="23">
        <v>2027</v>
      </c>
      <c r="K92" s="23">
        <v>2015</v>
      </c>
      <c r="L92" s="23" t="s">
        <v>58</v>
      </c>
      <c r="M92" s="23" t="s">
        <v>92</v>
      </c>
      <c r="N92" s="23" t="s">
        <v>59</v>
      </c>
    </row>
    <row r="93" spans="1:14" x14ac:dyDescent="0.25">
      <c r="A93" s="23" t="s">
        <v>10</v>
      </c>
      <c r="B93" s="23" t="s">
        <v>56</v>
      </c>
      <c r="C93" s="23" t="s">
        <v>57</v>
      </c>
      <c r="D93" s="29">
        <v>73903636</v>
      </c>
      <c r="E93" s="24">
        <f t="shared" si="3"/>
        <v>7390363.5999999996</v>
      </c>
      <c r="F93" s="26">
        <v>3225501</v>
      </c>
      <c r="G93" s="24">
        <v>322550.09999999998</v>
      </c>
      <c r="H93" s="25">
        <f t="shared" si="5"/>
        <v>22.912296725376926</v>
      </c>
      <c r="I93" s="23">
        <v>2018</v>
      </c>
      <c r="J93" s="23">
        <v>2027</v>
      </c>
      <c r="K93" s="23">
        <v>2015</v>
      </c>
      <c r="L93" s="23" t="s">
        <v>58</v>
      </c>
      <c r="M93" s="23" t="s">
        <v>92</v>
      </c>
      <c r="N93" s="23" t="s">
        <v>59</v>
      </c>
    </row>
    <row r="94" spans="1:14" x14ac:dyDescent="0.25">
      <c r="A94" s="23" t="s">
        <v>10</v>
      </c>
      <c r="B94" s="23" t="s">
        <v>56</v>
      </c>
      <c r="C94" s="23" t="s">
        <v>49</v>
      </c>
      <c r="D94" s="29">
        <v>73903636</v>
      </c>
      <c r="E94" s="24">
        <f t="shared" si="3"/>
        <v>7390363.5999999996</v>
      </c>
      <c r="F94" s="26">
        <v>8877</v>
      </c>
      <c r="G94" s="24">
        <v>887.7</v>
      </c>
      <c r="H94" s="25">
        <f t="shared" si="5"/>
        <v>8325.294130900078</v>
      </c>
      <c r="I94" s="23">
        <v>2018</v>
      </c>
      <c r="J94" s="23">
        <v>2027</v>
      </c>
      <c r="K94" s="23">
        <v>2015</v>
      </c>
      <c r="L94" s="23" t="s">
        <v>58</v>
      </c>
      <c r="M94" s="23" t="s">
        <v>92</v>
      </c>
      <c r="N94" s="23" t="s">
        <v>59</v>
      </c>
    </row>
    <row r="95" spans="1:14" x14ac:dyDescent="0.25">
      <c r="A95" s="23" t="s">
        <v>10</v>
      </c>
      <c r="B95" s="23" t="s">
        <v>56</v>
      </c>
      <c r="C95" s="23" t="s">
        <v>60</v>
      </c>
      <c r="D95" s="29">
        <v>73903636</v>
      </c>
      <c r="E95" s="24">
        <f t="shared" si="3"/>
        <v>7390363.5999999996</v>
      </c>
      <c r="F95" s="26">
        <v>8233918</v>
      </c>
      <c r="G95" s="24">
        <v>823391.8</v>
      </c>
      <c r="H95" s="25">
        <f t="shared" si="5"/>
        <v>8.9755127510378401</v>
      </c>
      <c r="I95" s="23">
        <v>2018</v>
      </c>
      <c r="J95" s="23">
        <v>2027</v>
      </c>
      <c r="K95" s="23">
        <v>2015</v>
      </c>
      <c r="L95" s="23" t="s">
        <v>58</v>
      </c>
      <c r="M95" s="23" t="s">
        <v>92</v>
      </c>
      <c r="N95" s="23" t="s">
        <v>59</v>
      </c>
    </row>
    <row r="96" spans="1:14" x14ac:dyDescent="0.25">
      <c r="A96" s="23" t="s">
        <v>10</v>
      </c>
      <c r="B96" s="23" t="s">
        <v>56</v>
      </c>
      <c r="C96" s="23" t="s">
        <v>22</v>
      </c>
      <c r="D96" s="29">
        <v>73903636</v>
      </c>
      <c r="E96" s="24">
        <f t="shared" si="3"/>
        <v>7390363.5999999996</v>
      </c>
      <c r="F96" s="24">
        <v>416364.65017667843</v>
      </c>
      <c r="G96" s="24">
        <v>41636.465017667841</v>
      </c>
      <c r="H96" s="25">
        <f t="shared" si="5"/>
        <v>177.49738352821268</v>
      </c>
      <c r="I96" s="23">
        <v>2018</v>
      </c>
      <c r="J96" s="23">
        <v>2027</v>
      </c>
      <c r="K96" s="23">
        <v>2015</v>
      </c>
      <c r="L96" s="23" t="s">
        <v>58</v>
      </c>
      <c r="M96" s="23" t="s">
        <v>92</v>
      </c>
      <c r="N96" s="23" t="s">
        <v>59</v>
      </c>
    </row>
    <row r="97" spans="1:14" x14ac:dyDescent="0.25">
      <c r="A97" s="23" t="s">
        <v>13</v>
      </c>
      <c r="B97" s="23" t="s">
        <v>56</v>
      </c>
      <c r="C97" s="23" t="s">
        <v>57</v>
      </c>
      <c r="D97" s="29">
        <v>1761981734</v>
      </c>
      <c r="E97" s="24">
        <f t="shared" si="3"/>
        <v>176198173.40000001</v>
      </c>
      <c r="F97" s="24">
        <v>46083379</v>
      </c>
      <c r="G97" s="24">
        <v>4608337.9000000004</v>
      </c>
      <c r="H97" s="25">
        <f t="shared" si="5"/>
        <v>38.234647116479891</v>
      </c>
      <c r="I97" s="23">
        <v>2018</v>
      </c>
      <c r="J97" s="23">
        <v>2027</v>
      </c>
      <c r="K97" s="23">
        <v>2015</v>
      </c>
      <c r="L97" s="23" t="s">
        <v>58</v>
      </c>
      <c r="M97" s="23" t="s">
        <v>92</v>
      </c>
      <c r="N97" s="23" t="s">
        <v>59</v>
      </c>
    </row>
    <row r="98" spans="1:14" x14ac:dyDescent="0.25">
      <c r="A98" s="23" t="s">
        <v>13</v>
      </c>
      <c r="B98" s="23" t="s">
        <v>56</v>
      </c>
      <c r="C98" s="23" t="s">
        <v>49</v>
      </c>
      <c r="D98" s="29">
        <v>1761981734</v>
      </c>
      <c r="E98" s="24">
        <f t="shared" si="3"/>
        <v>176198173.40000001</v>
      </c>
      <c r="F98" s="24">
        <v>106007</v>
      </c>
      <c r="G98" s="24">
        <v>10600.7</v>
      </c>
      <c r="H98" s="25">
        <f t="shared" si="5"/>
        <v>16621.371550935313</v>
      </c>
      <c r="I98" s="23">
        <v>2018</v>
      </c>
      <c r="J98" s="23">
        <v>2027</v>
      </c>
      <c r="K98" s="23">
        <v>2015</v>
      </c>
      <c r="L98" s="23" t="s">
        <v>58</v>
      </c>
      <c r="M98" s="23" t="s">
        <v>92</v>
      </c>
      <c r="N98" s="23" t="s">
        <v>59</v>
      </c>
    </row>
    <row r="99" spans="1:14" x14ac:dyDescent="0.25">
      <c r="A99" s="23" t="s">
        <v>13</v>
      </c>
      <c r="B99" s="23" t="s">
        <v>56</v>
      </c>
      <c r="C99" s="23" t="s">
        <v>60</v>
      </c>
      <c r="D99" s="29">
        <v>1761981734</v>
      </c>
      <c r="E99" s="24">
        <f t="shared" si="3"/>
        <v>176198173.40000001</v>
      </c>
      <c r="F99" s="24">
        <v>117772708</v>
      </c>
      <c r="G99" s="24">
        <v>11777270.800000001</v>
      </c>
      <c r="H99" s="25">
        <f t="shared" si="5"/>
        <v>14.960866264533884</v>
      </c>
      <c r="I99" s="23">
        <v>2018</v>
      </c>
      <c r="J99" s="23">
        <v>2027</v>
      </c>
      <c r="K99" s="23">
        <v>2015</v>
      </c>
      <c r="L99" s="23" t="s">
        <v>58</v>
      </c>
      <c r="M99" s="23" t="s">
        <v>92</v>
      </c>
      <c r="N99" s="23" t="s">
        <v>59</v>
      </c>
    </row>
    <row r="100" spans="1:14" x14ac:dyDescent="0.25">
      <c r="A100" s="23" t="s">
        <v>13</v>
      </c>
      <c r="B100" s="23" t="s">
        <v>56</v>
      </c>
      <c r="C100" s="23" t="s">
        <v>22</v>
      </c>
      <c r="D100" s="29">
        <v>1761981734</v>
      </c>
      <c r="E100" s="24">
        <f t="shared" si="3"/>
        <v>176198173.40000001</v>
      </c>
      <c r="F100" s="24">
        <v>2996567.5748299318</v>
      </c>
      <c r="G100" s="24">
        <v>299656.75748299318</v>
      </c>
      <c r="H100" s="25">
        <f t="shared" si="5"/>
        <v>588</v>
      </c>
      <c r="I100" s="23">
        <v>2018</v>
      </c>
      <c r="J100" s="23">
        <v>2027</v>
      </c>
      <c r="K100" s="23">
        <v>2015</v>
      </c>
      <c r="L100" s="23" t="s">
        <v>58</v>
      </c>
      <c r="M100" s="23" t="s">
        <v>92</v>
      </c>
      <c r="N100" s="23" t="s">
        <v>59</v>
      </c>
    </row>
    <row r="101" spans="1:14" x14ac:dyDescent="0.25">
      <c r="A101" s="23" t="s">
        <v>12</v>
      </c>
      <c r="B101" s="23" t="s">
        <v>56</v>
      </c>
      <c r="C101" s="23" t="s">
        <v>57</v>
      </c>
      <c r="D101" s="29">
        <v>287705916</v>
      </c>
      <c r="E101" s="24">
        <f t="shared" si="3"/>
        <v>28770591.600000001</v>
      </c>
      <c r="F101" s="24">
        <v>10650771</v>
      </c>
      <c r="G101" s="24">
        <v>1065077.1000000001</v>
      </c>
      <c r="H101" s="25">
        <f t="shared" si="5"/>
        <v>27.012684433831126</v>
      </c>
      <c r="I101" s="23">
        <v>2018</v>
      </c>
      <c r="J101" s="23">
        <v>2027</v>
      </c>
      <c r="K101" s="23">
        <v>2015</v>
      </c>
      <c r="L101" s="23" t="s">
        <v>58</v>
      </c>
      <c r="M101" s="23" t="s">
        <v>92</v>
      </c>
      <c r="N101" s="23" t="s">
        <v>59</v>
      </c>
    </row>
    <row r="102" spans="1:14" x14ac:dyDescent="0.25">
      <c r="A102" s="23" t="s">
        <v>12</v>
      </c>
      <c r="B102" s="23" t="s">
        <v>56</v>
      </c>
      <c r="C102" s="23" t="s">
        <v>49</v>
      </c>
      <c r="D102" s="29">
        <v>287705916</v>
      </c>
      <c r="E102" s="24">
        <f t="shared" si="3"/>
        <v>28770591.600000001</v>
      </c>
      <c r="F102" s="24">
        <v>91934</v>
      </c>
      <c r="G102" s="24">
        <v>9193.4</v>
      </c>
      <c r="H102" s="25">
        <f t="shared" si="5"/>
        <v>3129.4832814845436</v>
      </c>
      <c r="I102" s="23">
        <v>2018</v>
      </c>
      <c r="J102" s="23">
        <v>2027</v>
      </c>
      <c r="K102" s="23">
        <v>2015</v>
      </c>
      <c r="L102" s="23" t="s">
        <v>58</v>
      </c>
      <c r="M102" s="23" t="s">
        <v>92</v>
      </c>
      <c r="N102" s="23" t="s">
        <v>59</v>
      </c>
    </row>
    <row r="103" spans="1:14" x14ac:dyDescent="0.25">
      <c r="A103" s="23" t="s">
        <v>12</v>
      </c>
      <c r="B103" s="23" t="s">
        <v>56</v>
      </c>
      <c r="C103" s="23" t="s">
        <v>60</v>
      </c>
      <c r="D103" s="29">
        <v>287705916</v>
      </c>
      <c r="E103" s="24">
        <f t="shared" si="3"/>
        <v>28770591.600000001</v>
      </c>
      <c r="F103" s="24">
        <v>28485738</v>
      </c>
      <c r="G103" s="24">
        <v>2848573.8</v>
      </c>
      <c r="H103" s="25">
        <f t="shared" si="5"/>
        <v>10.099998673020163</v>
      </c>
      <c r="I103" s="23">
        <v>2018</v>
      </c>
      <c r="J103" s="23">
        <v>2027</v>
      </c>
      <c r="K103" s="23">
        <v>2015</v>
      </c>
      <c r="L103" s="23" t="s">
        <v>58</v>
      </c>
      <c r="M103" s="23" t="s">
        <v>92</v>
      </c>
      <c r="N103" s="23" t="s">
        <v>59</v>
      </c>
    </row>
    <row r="104" spans="1:14" x14ac:dyDescent="0.25">
      <c r="A104" s="23" t="s">
        <v>12</v>
      </c>
      <c r="B104" s="23" t="s">
        <v>56</v>
      </c>
      <c r="C104" s="23" t="s">
        <v>22</v>
      </c>
      <c r="D104" s="29">
        <v>287705916</v>
      </c>
      <c r="E104" s="24">
        <f t="shared" si="3"/>
        <v>28770591.600000001</v>
      </c>
      <c r="F104" s="24">
        <v>2950264.3448275863</v>
      </c>
      <c r="G104" s="24">
        <v>295026.43448275863</v>
      </c>
      <c r="H104" s="25">
        <f t="shared" si="5"/>
        <v>97.518690657129426</v>
      </c>
      <c r="I104" s="23">
        <v>2018</v>
      </c>
      <c r="J104" s="23">
        <v>2027</v>
      </c>
      <c r="K104" s="23">
        <v>2015</v>
      </c>
      <c r="L104" s="23" t="s">
        <v>58</v>
      </c>
      <c r="M104" s="23" t="s">
        <v>92</v>
      </c>
      <c r="N104" s="23" t="s">
        <v>59</v>
      </c>
    </row>
    <row r="105" spans="1:14" x14ac:dyDescent="0.25">
      <c r="A105" s="23" t="s">
        <v>7</v>
      </c>
      <c r="B105" s="23" t="s">
        <v>56</v>
      </c>
      <c r="C105" s="23" t="s">
        <v>57</v>
      </c>
      <c r="D105" s="29">
        <v>77669464</v>
      </c>
      <c r="E105" s="24">
        <f t="shared" si="3"/>
        <v>7766946.4000000004</v>
      </c>
      <c r="F105" s="24">
        <v>2242237</v>
      </c>
      <c r="G105" s="24">
        <v>224223.7</v>
      </c>
      <c r="H105" s="25">
        <f t="shared" si="5"/>
        <v>34.639274974054928</v>
      </c>
      <c r="I105" s="23">
        <v>2018</v>
      </c>
      <c r="J105" s="23">
        <v>2027</v>
      </c>
      <c r="K105" s="23">
        <v>2015</v>
      </c>
      <c r="L105" s="23" t="s">
        <v>58</v>
      </c>
      <c r="M105" s="23" t="s">
        <v>92</v>
      </c>
      <c r="N105" s="23" t="s">
        <v>59</v>
      </c>
    </row>
    <row r="106" spans="1:14" x14ac:dyDescent="0.25">
      <c r="A106" s="23" t="s">
        <v>7</v>
      </c>
      <c r="B106" s="23" t="s">
        <v>56</v>
      </c>
      <c r="C106" s="23" t="s">
        <v>49</v>
      </c>
      <c r="D106" s="29">
        <v>77669464</v>
      </c>
      <c r="E106" s="24">
        <f t="shared" si="3"/>
        <v>7766946.4000000004</v>
      </c>
      <c r="F106" s="24">
        <v>30528</v>
      </c>
      <c r="G106" s="24">
        <v>3052.8</v>
      </c>
      <c r="H106" s="25">
        <f t="shared" si="5"/>
        <v>2544.204140461216</v>
      </c>
      <c r="I106" s="23">
        <v>2018</v>
      </c>
      <c r="J106" s="23">
        <v>2027</v>
      </c>
      <c r="K106" s="23">
        <v>2015</v>
      </c>
      <c r="L106" s="23" t="s">
        <v>58</v>
      </c>
      <c r="M106" s="23" t="s">
        <v>92</v>
      </c>
      <c r="N106" s="23" t="s">
        <v>59</v>
      </c>
    </row>
    <row r="107" spans="1:14" x14ac:dyDescent="0.25">
      <c r="A107" s="23" t="s">
        <v>7</v>
      </c>
      <c r="B107" s="23" t="s">
        <v>56</v>
      </c>
      <c r="C107" s="23" t="s">
        <v>60</v>
      </c>
      <c r="D107" s="29">
        <v>77669464</v>
      </c>
      <c r="E107" s="24">
        <f t="shared" si="3"/>
        <v>7766946.4000000004</v>
      </c>
      <c r="F107" s="24">
        <v>21333511</v>
      </c>
      <c r="G107" s="24">
        <v>2133351.1</v>
      </c>
      <c r="H107" s="25">
        <f t="shared" si="5"/>
        <v>3.6407258045804087</v>
      </c>
      <c r="I107" s="23">
        <v>2018</v>
      </c>
      <c r="J107" s="23">
        <v>2027</v>
      </c>
      <c r="K107" s="23">
        <v>2015</v>
      </c>
      <c r="L107" s="23" t="s">
        <v>58</v>
      </c>
      <c r="M107" s="23" t="s">
        <v>92</v>
      </c>
      <c r="N107" s="23" t="s">
        <v>59</v>
      </c>
    </row>
    <row r="108" spans="1:14" x14ac:dyDescent="0.25">
      <c r="A108" s="23" t="s">
        <v>7</v>
      </c>
      <c r="B108" s="23" t="s">
        <v>56</v>
      </c>
      <c r="C108" s="23" t="s">
        <v>22</v>
      </c>
      <c r="D108" s="29">
        <v>77669464</v>
      </c>
      <c r="E108" s="24">
        <f t="shared" si="3"/>
        <v>7766946.4000000004</v>
      </c>
      <c r="F108" s="24">
        <v>1049587.3513513512</v>
      </c>
      <c r="G108" s="24">
        <v>104958.73513513512</v>
      </c>
      <c r="H108" s="25">
        <f t="shared" si="5"/>
        <v>74.000000000000014</v>
      </c>
      <c r="I108" s="23">
        <v>2018</v>
      </c>
      <c r="J108" s="23">
        <v>2027</v>
      </c>
      <c r="K108" s="23">
        <v>2015</v>
      </c>
      <c r="L108" s="23" t="s">
        <v>58</v>
      </c>
      <c r="M108" s="23" t="s">
        <v>92</v>
      </c>
      <c r="N108" s="23" t="s">
        <v>59</v>
      </c>
    </row>
    <row r="109" spans="1:14" x14ac:dyDescent="0.25">
      <c r="A109" s="23" t="s">
        <v>11</v>
      </c>
      <c r="B109" s="23" t="s">
        <v>56</v>
      </c>
      <c r="C109" s="23" t="s">
        <v>57</v>
      </c>
      <c r="D109" s="29">
        <v>14096578</v>
      </c>
      <c r="E109" s="24">
        <f t="shared" si="3"/>
        <v>1409657.8</v>
      </c>
      <c r="F109" s="24">
        <v>1078428</v>
      </c>
      <c r="G109" s="24">
        <v>107842.8</v>
      </c>
      <c r="H109" s="25">
        <f t="shared" si="5"/>
        <v>13.071413205146751</v>
      </c>
      <c r="I109" s="23">
        <v>2018</v>
      </c>
      <c r="J109" s="23">
        <v>2027</v>
      </c>
      <c r="K109" s="23">
        <v>2015</v>
      </c>
      <c r="L109" s="23" t="s">
        <v>58</v>
      </c>
      <c r="M109" s="23" t="s">
        <v>92</v>
      </c>
      <c r="N109" s="23" t="s">
        <v>59</v>
      </c>
    </row>
    <row r="110" spans="1:14" x14ac:dyDescent="0.25">
      <c r="A110" s="23" t="s">
        <v>11</v>
      </c>
      <c r="B110" s="23" t="s">
        <v>56</v>
      </c>
      <c r="C110" s="23" t="s">
        <v>49</v>
      </c>
      <c r="D110" s="29">
        <v>14096578</v>
      </c>
      <c r="E110" s="24">
        <f t="shared" si="3"/>
        <v>1409657.8</v>
      </c>
      <c r="F110" s="24">
        <v>3025</v>
      </c>
      <c r="G110" s="24">
        <v>302.5</v>
      </c>
      <c r="H110" s="25">
        <f t="shared" si="5"/>
        <v>4660.0257851239667</v>
      </c>
      <c r="I110" s="23">
        <v>2018</v>
      </c>
      <c r="J110" s="23">
        <v>2027</v>
      </c>
      <c r="K110" s="23">
        <v>2015</v>
      </c>
      <c r="L110" s="23" t="s">
        <v>58</v>
      </c>
      <c r="M110" s="23" t="s">
        <v>92</v>
      </c>
      <c r="N110" s="23" t="s">
        <v>59</v>
      </c>
    </row>
    <row r="111" spans="1:14" x14ac:dyDescent="0.25">
      <c r="A111" s="23" t="s">
        <v>11</v>
      </c>
      <c r="B111" s="23" t="s">
        <v>56</v>
      </c>
      <c r="C111" s="23" t="s">
        <v>60</v>
      </c>
      <c r="D111" s="29">
        <v>14096578</v>
      </c>
      <c r="E111" s="24">
        <f t="shared" si="3"/>
        <v>1409657.8</v>
      </c>
      <c r="F111" s="24">
        <v>3505164</v>
      </c>
      <c r="G111" s="24">
        <v>350516.4</v>
      </c>
      <c r="H111" s="25">
        <f t="shared" si="5"/>
        <v>4.021660042154946</v>
      </c>
      <c r="I111" s="23">
        <v>2018</v>
      </c>
      <c r="J111" s="23">
        <v>2027</v>
      </c>
      <c r="K111" s="23">
        <v>2015</v>
      </c>
      <c r="L111" s="23" t="s">
        <v>58</v>
      </c>
      <c r="M111" s="23" t="s">
        <v>92</v>
      </c>
      <c r="N111" s="23" t="s">
        <v>59</v>
      </c>
    </row>
    <row r="112" spans="1:14" x14ac:dyDescent="0.25">
      <c r="A112" s="23" t="s">
        <v>11</v>
      </c>
      <c r="B112" s="23" t="s">
        <v>56</v>
      </c>
      <c r="C112" s="23" t="s">
        <v>22</v>
      </c>
      <c r="D112" s="29">
        <v>14096578</v>
      </c>
      <c r="E112" s="24">
        <f t="shared" si="3"/>
        <v>1409657.8</v>
      </c>
      <c r="F112" s="24">
        <v>275309.60447761195</v>
      </c>
      <c r="G112" s="24">
        <v>27530.960447761194</v>
      </c>
      <c r="H112" s="25">
        <f t="shared" si="5"/>
        <v>51.202637941918688</v>
      </c>
      <c r="I112" s="23">
        <v>2018</v>
      </c>
      <c r="J112" s="23">
        <v>2027</v>
      </c>
      <c r="K112" s="23">
        <v>2015</v>
      </c>
      <c r="L112" s="23" t="s">
        <v>58</v>
      </c>
      <c r="M112" s="23" t="s">
        <v>92</v>
      </c>
      <c r="N112" s="23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opLeftCell="A19" workbookViewId="0">
      <selection activeCell="B30" sqref="B30"/>
    </sheetView>
  </sheetViews>
  <sheetFormatPr defaultColWidth="11.125" defaultRowHeight="15.75" x14ac:dyDescent="0.25"/>
  <cols>
    <col min="2" max="2" width="46.875" bestFit="1" customWidth="1"/>
    <col min="4" max="4" width="14" bestFit="1" customWidth="1"/>
    <col min="5" max="5" width="19.375" bestFit="1" customWidth="1"/>
    <col min="6" max="6" width="15.125" bestFit="1" customWidth="1"/>
    <col min="7" max="7" width="11.625" bestFit="1" customWidth="1"/>
    <col min="8" max="8" width="13.625" bestFit="1" customWidth="1"/>
    <col min="9" max="9" width="14" bestFit="1" customWidth="1"/>
  </cols>
  <sheetData>
    <row r="1" spans="1:10" x14ac:dyDescent="0.25">
      <c r="A1" s="5" t="s">
        <v>0</v>
      </c>
      <c r="B1" s="5" t="s">
        <v>1</v>
      </c>
      <c r="C1" s="5" t="s">
        <v>5</v>
      </c>
      <c r="D1" s="5" t="s">
        <v>8</v>
      </c>
      <c r="E1" s="5" t="s">
        <v>76</v>
      </c>
      <c r="F1" s="5" t="s">
        <v>77</v>
      </c>
      <c r="G1" s="5" t="s">
        <v>78</v>
      </c>
      <c r="H1" s="5" t="s">
        <v>79</v>
      </c>
      <c r="I1" s="5"/>
      <c r="J1" s="5"/>
    </row>
    <row r="2" spans="1:10" x14ac:dyDescent="0.25">
      <c r="A2" s="7" t="s">
        <v>6</v>
      </c>
      <c r="B2" s="7" t="s">
        <v>15</v>
      </c>
      <c r="C2" s="7">
        <v>2006</v>
      </c>
      <c r="D2" s="13">
        <v>1513524</v>
      </c>
      <c r="E2" s="13">
        <v>681086</v>
      </c>
      <c r="F2" s="13">
        <v>832438</v>
      </c>
      <c r="G2" s="14">
        <v>45</v>
      </c>
      <c r="H2" s="15">
        <v>55</v>
      </c>
      <c r="I2" s="5"/>
      <c r="J2" s="5"/>
    </row>
    <row r="3" spans="1:10" x14ac:dyDescent="0.25">
      <c r="A3" s="7" t="s">
        <v>6</v>
      </c>
      <c r="B3" s="8" t="s">
        <v>16</v>
      </c>
      <c r="C3" s="7">
        <v>2006</v>
      </c>
      <c r="D3" s="13">
        <v>10208116</v>
      </c>
      <c r="E3" s="13">
        <v>4593652</v>
      </c>
      <c r="F3" s="13">
        <v>5614464</v>
      </c>
      <c r="G3" s="14">
        <v>45</v>
      </c>
      <c r="H3" s="15">
        <v>55</v>
      </c>
      <c r="I3" s="5"/>
      <c r="J3" s="5"/>
    </row>
    <row r="4" spans="1:10" x14ac:dyDescent="0.25">
      <c r="A4" s="7" t="s">
        <v>6</v>
      </c>
      <c r="B4" s="7" t="s">
        <v>15</v>
      </c>
      <c r="C4" s="7">
        <v>2007</v>
      </c>
      <c r="D4" s="13">
        <v>1074868.5777777778</v>
      </c>
      <c r="E4" s="16">
        <v>483690.86</v>
      </c>
      <c r="F4" s="13">
        <f>D4-E4</f>
        <v>591177.71777777781</v>
      </c>
      <c r="G4" s="14">
        <v>45</v>
      </c>
      <c r="H4" s="15">
        <v>55</v>
      </c>
      <c r="I4" s="5"/>
      <c r="J4" s="5"/>
    </row>
    <row r="5" spans="1:10" x14ac:dyDescent="0.25">
      <c r="A5" s="7" t="s">
        <v>6</v>
      </c>
      <c r="B5" s="8" t="s">
        <v>16</v>
      </c>
      <c r="C5" s="7">
        <v>2007</v>
      </c>
      <c r="D5" s="13">
        <v>3155297.777777778</v>
      </c>
      <c r="E5" s="16">
        <v>1419884</v>
      </c>
      <c r="F5" s="13">
        <f>D5-E5</f>
        <v>1735413.777777778</v>
      </c>
      <c r="G5" s="14">
        <v>45</v>
      </c>
      <c r="H5" s="15">
        <v>55</v>
      </c>
      <c r="I5" s="5"/>
      <c r="J5" s="5"/>
    </row>
    <row r="6" spans="1:10" x14ac:dyDescent="0.25">
      <c r="A6" s="7" t="s">
        <v>6</v>
      </c>
      <c r="B6" s="7" t="s">
        <v>15</v>
      </c>
      <c r="C6" s="7">
        <v>2008</v>
      </c>
      <c r="D6" s="13">
        <v>458720</v>
      </c>
      <c r="E6" s="13">
        <v>366976</v>
      </c>
      <c r="F6" s="13">
        <f t="shared" ref="F6:F13" si="0">D6-E6</f>
        <v>91744</v>
      </c>
      <c r="G6" s="14">
        <v>80</v>
      </c>
      <c r="H6" s="15">
        <v>20</v>
      </c>
      <c r="I6" s="5"/>
      <c r="J6" s="5"/>
    </row>
    <row r="7" spans="1:10" x14ac:dyDescent="0.25">
      <c r="A7" s="7" t="s">
        <v>6</v>
      </c>
      <c r="B7" s="8" t="s">
        <v>16</v>
      </c>
      <c r="C7" s="7">
        <v>2008</v>
      </c>
      <c r="D7" s="13">
        <v>628356.25</v>
      </c>
      <c r="E7" s="13">
        <v>502685</v>
      </c>
      <c r="F7" s="13">
        <f t="shared" si="0"/>
        <v>125671.25</v>
      </c>
      <c r="G7" s="14">
        <v>80</v>
      </c>
      <c r="H7" s="15">
        <v>20</v>
      </c>
      <c r="I7" s="5"/>
      <c r="J7" s="5"/>
    </row>
    <row r="8" spans="1:10" x14ac:dyDescent="0.25">
      <c r="A8" s="7" t="s">
        <v>6</v>
      </c>
      <c r="B8" s="7" t="s">
        <v>15</v>
      </c>
      <c r="C8" s="7">
        <v>2009</v>
      </c>
      <c r="D8" s="13">
        <v>494375</v>
      </c>
      <c r="E8" s="13">
        <v>395500</v>
      </c>
      <c r="F8" s="13">
        <f t="shared" si="0"/>
        <v>98875</v>
      </c>
      <c r="G8" s="14">
        <v>80</v>
      </c>
      <c r="H8" s="15">
        <v>20</v>
      </c>
      <c r="I8" s="5"/>
      <c r="J8" s="5"/>
    </row>
    <row r="9" spans="1:10" x14ac:dyDescent="0.25">
      <c r="A9" s="7" t="s">
        <v>6</v>
      </c>
      <c r="B9" s="8" t="s">
        <v>16</v>
      </c>
      <c r="C9" s="7">
        <v>2009</v>
      </c>
      <c r="D9" s="13">
        <v>412500</v>
      </c>
      <c r="E9" s="13">
        <v>330000</v>
      </c>
      <c r="F9" s="13">
        <f t="shared" si="0"/>
        <v>82500</v>
      </c>
      <c r="G9" s="14">
        <v>80</v>
      </c>
      <c r="H9" s="15">
        <v>20</v>
      </c>
      <c r="I9" s="5"/>
      <c r="J9" s="5"/>
    </row>
    <row r="10" spans="1:10" x14ac:dyDescent="0.25">
      <c r="A10" s="7" t="s">
        <v>6</v>
      </c>
      <c r="B10" s="7" t="s">
        <v>15</v>
      </c>
      <c r="C10" s="7">
        <v>2010</v>
      </c>
      <c r="D10" s="13">
        <v>470588.23529411765</v>
      </c>
      <c r="E10" s="13">
        <v>400000</v>
      </c>
      <c r="F10" s="13">
        <f t="shared" si="0"/>
        <v>70588.23529411765</v>
      </c>
      <c r="G10" s="14">
        <v>85</v>
      </c>
      <c r="H10" s="15">
        <v>15</v>
      </c>
      <c r="I10" s="5"/>
      <c r="J10" s="5"/>
    </row>
    <row r="11" spans="1:10" x14ac:dyDescent="0.25">
      <c r="A11" s="7" t="s">
        <v>6</v>
      </c>
      <c r="B11" s="8" t="s">
        <v>16</v>
      </c>
      <c r="C11" s="7">
        <v>2010</v>
      </c>
      <c r="D11" s="13">
        <v>250000</v>
      </c>
      <c r="E11" s="13">
        <v>212500</v>
      </c>
      <c r="F11" s="13">
        <f t="shared" si="0"/>
        <v>37500</v>
      </c>
      <c r="G11" s="14">
        <v>85</v>
      </c>
      <c r="H11" s="15">
        <v>15</v>
      </c>
      <c r="I11" s="5"/>
      <c r="J11" s="5"/>
    </row>
    <row r="12" spans="1:10" x14ac:dyDescent="0.25">
      <c r="A12" s="7" t="s">
        <v>6</v>
      </c>
      <c r="B12" s="7" t="s">
        <v>15</v>
      </c>
      <c r="C12" s="7">
        <v>2011</v>
      </c>
      <c r="D12" s="13">
        <v>304200</v>
      </c>
      <c r="E12" s="13">
        <v>273780</v>
      </c>
      <c r="F12" s="13">
        <f t="shared" si="0"/>
        <v>30420</v>
      </c>
      <c r="G12" s="14">
        <v>90</v>
      </c>
      <c r="H12" s="15">
        <v>10</v>
      </c>
      <c r="I12" s="5"/>
      <c r="J12" s="5"/>
    </row>
    <row r="13" spans="1:10" x14ac:dyDescent="0.25">
      <c r="A13" s="7" t="s">
        <v>6</v>
      </c>
      <c r="B13" s="8" t="s">
        <v>16</v>
      </c>
      <c r="C13" s="7">
        <v>2011</v>
      </c>
      <c r="D13" s="13">
        <v>260150</v>
      </c>
      <c r="E13" s="13">
        <v>234135</v>
      </c>
      <c r="F13" s="13">
        <f t="shared" si="0"/>
        <v>26015</v>
      </c>
      <c r="G13" s="14">
        <v>90</v>
      </c>
      <c r="H13" s="13">
        <v>10</v>
      </c>
      <c r="I13" s="5"/>
      <c r="J13" s="5"/>
    </row>
    <row r="14" spans="1:10" x14ac:dyDescent="0.25">
      <c r="A14" s="7" t="s">
        <v>6</v>
      </c>
      <c r="B14" s="7" t="s">
        <v>15</v>
      </c>
      <c r="C14" s="7">
        <v>2012</v>
      </c>
      <c r="D14" s="13">
        <f>E14+F14</f>
        <v>529866</v>
      </c>
      <c r="E14" s="13">
        <v>318366</v>
      </c>
      <c r="F14" s="13">
        <v>211500</v>
      </c>
      <c r="G14" s="14">
        <f>E14/D14*100</f>
        <v>60.084247715460137</v>
      </c>
      <c r="H14" s="17">
        <f>F14/D14*100</f>
        <v>39.915752284539863</v>
      </c>
      <c r="I14" s="5"/>
      <c r="J14" s="5"/>
    </row>
    <row r="15" spans="1:10" x14ac:dyDescent="0.25">
      <c r="A15" s="7" t="s">
        <v>6</v>
      </c>
      <c r="B15" s="8" t="s">
        <v>16</v>
      </c>
      <c r="C15" s="7">
        <v>2012</v>
      </c>
      <c r="D15" s="13">
        <f>F15+E15</f>
        <v>9016235</v>
      </c>
      <c r="E15" s="13">
        <v>576735</v>
      </c>
      <c r="F15" s="13">
        <v>8439500</v>
      </c>
      <c r="G15" s="18">
        <f t="shared" ref="G15:G36" si="1">E15/D15*100</f>
        <v>6.396627860742317</v>
      </c>
      <c r="H15" s="17">
        <f t="shared" ref="H15:H36" si="2">F15/D15*100</f>
        <v>93.603372139257672</v>
      </c>
      <c r="I15" s="5"/>
      <c r="J15" s="5"/>
    </row>
    <row r="16" spans="1:10" x14ac:dyDescent="0.25">
      <c r="A16" s="7" t="s">
        <v>6</v>
      </c>
      <c r="B16" s="7" t="s">
        <v>38</v>
      </c>
      <c r="C16" s="7">
        <v>2012</v>
      </c>
      <c r="D16" s="13">
        <f t="shared" ref="D16:D18" si="3">F16+E16</f>
        <v>127000</v>
      </c>
      <c r="E16" s="13">
        <v>0</v>
      </c>
      <c r="F16" s="13">
        <v>127000</v>
      </c>
      <c r="G16" s="18">
        <f t="shared" si="1"/>
        <v>0</v>
      </c>
      <c r="H16" s="17">
        <f t="shared" si="2"/>
        <v>100</v>
      </c>
      <c r="I16" s="5"/>
      <c r="J16" s="5"/>
    </row>
    <row r="17" spans="1:10" x14ac:dyDescent="0.25">
      <c r="A17" s="7" t="s">
        <v>6</v>
      </c>
      <c r="B17" s="7" t="s">
        <v>86</v>
      </c>
      <c r="C17" s="7">
        <v>2012</v>
      </c>
      <c r="D17" s="13">
        <f t="shared" si="3"/>
        <v>13872603</v>
      </c>
      <c r="E17" s="13">
        <v>866603</v>
      </c>
      <c r="F17" s="13">
        <v>13006000</v>
      </c>
      <c r="G17" s="18">
        <f t="shared" si="1"/>
        <v>6.2468665757969148</v>
      </c>
      <c r="H17" s="17">
        <f t="shared" si="2"/>
        <v>93.753133424203085</v>
      </c>
      <c r="I17" s="5"/>
      <c r="J17" s="5"/>
    </row>
    <row r="18" spans="1:10" x14ac:dyDescent="0.25">
      <c r="A18" s="7" t="s">
        <v>6</v>
      </c>
      <c r="B18" s="7" t="s">
        <v>56</v>
      </c>
      <c r="C18" s="7">
        <v>2012</v>
      </c>
      <c r="D18" s="13">
        <f t="shared" si="3"/>
        <v>6513000</v>
      </c>
      <c r="E18" s="13">
        <v>486500</v>
      </c>
      <c r="F18" s="13">
        <v>6026500</v>
      </c>
      <c r="G18" s="18">
        <f t="shared" si="1"/>
        <v>7.4696760325502831</v>
      </c>
      <c r="H18" s="17">
        <f t="shared" si="2"/>
        <v>92.530323967449718</v>
      </c>
      <c r="I18" s="5"/>
      <c r="J18" s="5"/>
    </row>
    <row r="19" spans="1:10" x14ac:dyDescent="0.25">
      <c r="A19" s="7" t="s">
        <v>6</v>
      </c>
      <c r="B19" s="7" t="s">
        <v>15</v>
      </c>
      <c r="C19" s="7">
        <v>2013</v>
      </c>
      <c r="D19" s="13">
        <f>E19+F19</f>
        <v>1087500</v>
      </c>
      <c r="E19" s="13">
        <v>191000</v>
      </c>
      <c r="F19" s="13">
        <v>896500</v>
      </c>
      <c r="G19" s="18">
        <f t="shared" si="1"/>
        <v>17.563218390804597</v>
      </c>
      <c r="H19" s="17">
        <f t="shared" si="2"/>
        <v>82.436781609195393</v>
      </c>
      <c r="I19" s="5"/>
      <c r="J19" s="5"/>
    </row>
    <row r="20" spans="1:10" x14ac:dyDescent="0.25">
      <c r="A20" s="7" t="s">
        <v>6</v>
      </c>
      <c r="B20" s="8" t="s">
        <v>16</v>
      </c>
      <c r="C20" s="7">
        <v>2013</v>
      </c>
      <c r="D20" s="13">
        <f t="shared" ref="D20:D23" si="4">E20+F20</f>
        <v>6690300</v>
      </c>
      <c r="E20" s="13">
        <v>148800</v>
      </c>
      <c r="F20" s="13">
        <v>6541500</v>
      </c>
      <c r="G20" s="18">
        <f t="shared" si="1"/>
        <v>2.2241155105152237</v>
      </c>
      <c r="H20" s="17">
        <f t="shared" si="2"/>
        <v>97.775884489484781</v>
      </c>
      <c r="I20" s="5"/>
      <c r="J20" s="6"/>
    </row>
    <row r="21" spans="1:10" x14ac:dyDescent="0.25">
      <c r="A21" s="7" t="s">
        <v>6</v>
      </c>
      <c r="B21" s="7" t="s">
        <v>38</v>
      </c>
      <c r="C21" s="7">
        <v>2013</v>
      </c>
      <c r="D21" s="13">
        <f t="shared" si="4"/>
        <v>463000</v>
      </c>
      <c r="E21" s="13">
        <v>0</v>
      </c>
      <c r="F21" s="13">
        <v>463000</v>
      </c>
      <c r="G21" s="18">
        <f t="shared" si="1"/>
        <v>0</v>
      </c>
      <c r="H21" s="17">
        <f t="shared" si="2"/>
        <v>100</v>
      </c>
      <c r="I21" s="5"/>
      <c r="J21" s="5"/>
    </row>
    <row r="22" spans="1:10" x14ac:dyDescent="0.25">
      <c r="A22" s="7" t="s">
        <v>6</v>
      </c>
      <c r="B22" s="7" t="s">
        <v>86</v>
      </c>
      <c r="C22" s="7">
        <v>2013</v>
      </c>
      <c r="D22" s="13">
        <f t="shared" si="4"/>
        <v>12243500</v>
      </c>
      <c r="E22" s="13">
        <v>516000</v>
      </c>
      <c r="F22" s="13">
        <v>11727500</v>
      </c>
      <c r="G22" s="18">
        <f t="shared" si="1"/>
        <v>4.2144811532649973</v>
      </c>
      <c r="H22" s="17">
        <f t="shared" si="2"/>
        <v>95.785518846735002</v>
      </c>
      <c r="I22" s="5"/>
      <c r="J22" s="6"/>
    </row>
    <row r="23" spans="1:10" x14ac:dyDescent="0.25">
      <c r="A23" s="7" t="s">
        <v>6</v>
      </c>
      <c r="B23" s="7" t="s">
        <v>56</v>
      </c>
      <c r="C23" s="7">
        <v>2013</v>
      </c>
      <c r="D23" s="13">
        <f t="shared" si="4"/>
        <v>5964500</v>
      </c>
      <c r="E23" s="13">
        <v>486500</v>
      </c>
      <c r="F23" s="13">
        <v>5478000</v>
      </c>
      <c r="G23" s="18">
        <f t="shared" si="1"/>
        <v>8.1565931762930663</v>
      </c>
      <c r="H23" s="17">
        <f t="shared" si="2"/>
        <v>91.843406823706928</v>
      </c>
      <c r="I23" s="5"/>
      <c r="J23" s="5"/>
    </row>
    <row r="24" spans="1:10" x14ac:dyDescent="0.25">
      <c r="A24" s="7" t="s">
        <v>6</v>
      </c>
      <c r="B24" s="7" t="s">
        <v>15</v>
      </c>
      <c r="C24" s="7">
        <v>2014</v>
      </c>
      <c r="D24" s="13">
        <f>E24+F24</f>
        <v>1337000</v>
      </c>
      <c r="E24" s="13">
        <v>422000</v>
      </c>
      <c r="F24" s="13">
        <v>915000</v>
      </c>
      <c r="G24" s="18">
        <f t="shared" si="1"/>
        <v>31.563201196709052</v>
      </c>
      <c r="H24" s="17">
        <f t="shared" si="2"/>
        <v>68.436798803290955</v>
      </c>
      <c r="I24" s="5"/>
      <c r="J24" s="6"/>
    </row>
    <row r="25" spans="1:10" x14ac:dyDescent="0.25">
      <c r="A25" s="7" t="s">
        <v>6</v>
      </c>
      <c r="B25" s="8" t="s">
        <v>16</v>
      </c>
      <c r="C25" s="7">
        <v>2014</v>
      </c>
      <c r="D25" s="13">
        <f t="shared" ref="D25:D28" si="5">E25+F25</f>
        <v>6368500</v>
      </c>
      <c r="E25" s="13">
        <v>231500</v>
      </c>
      <c r="F25" s="13">
        <v>6137000</v>
      </c>
      <c r="G25" s="18">
        <f t="shared" si="1"/>
        <v>3.6350789039805291</v>
      </c>
      <c r="H25" s="17">
        <f t="shared" si="2"/>
        <v>96.364921096019472</v>
      </c>
      <c r="I25" s="5"/>
      <c r="J25" s="5"/>
    </row>
    <row r="26" spans="1:10" x14ac:dyDescent="0.25">
      <c r="A26" s="7" t="s">
        <v>6</v>
      </c>
      <c r="B26" s="7" t="s">
        <v>38</v>
      </c>
      <c r="C26" s="7">
        <v>2014</v>
      </c>
      <c r="D26" s="13">
        <f t="shared" si="5"/>
        <v>436500</v>
      </c>
      <c r="E26" s="13">
        <v>0</v>
      </c>
      <c r="F26" s="13">
        <v>436500</v>
      </c>
      <c r="G26" s="18">
        <f t="shared" si="1"/>
        <v>0</v>
      </c>
      <c r="H26" s="17">
        <f t="shared" si="2"/>
        <v>100</v>
      </c>
      <c r="I26" s="5"/>
      <c r="J26" s="5"/>
    </row>
    <row r="27" spans="1:10" x14ac:dyDescent="0.25">
      <c r="A27" s="7" t="s">
        <v>6</v>
      </c>
      <c r="B27" s="7" t="s">
        <v>86</v>
      </c>
      <c r="C27" s="7">
        <v>2014</v>
      </c>
      <c r="D27" s="13">
        <f t="shared" si="5"/>
        <v>6141000</v>
      </c>
      <c r="E27" s="13">
        <v>873000</v>
      </c>
      <c r="F27" s="13">
        <v>5268000</v>
      </c>
      <c r="G27" s="18">
        <f t="shared" si="1"/>
        <v>14.215925744992672</v>
      </c>
      <c r="H27" s="17">
        <f t="shared" si="2"/>
        <v>85.784074255007326</v>
      </c>
      <c r="I27" s="5"/>
      <c r="J27" s="5"/>
    </row>
    <row r="28" spans="1:10" x14ac:dyDescent="0.25">
      <c r="A28" s="7" t="s">
        <v>6</v>
      </c>
      <c r="B28" s="7" t="s">
        <v>56</v>
      </c>
      <c r="C28" s="7">
        <v>2014</v>
      </c>
      <c r="D28" s="13">
        <f t="shared" si="5"/>
        <v>3330627</v>
      </c>
      <c r="E28" s="13">
        <v>452127</v>
      </c>
      <c r="F28" s="13">
        <v>2878500</v>
      </c>
      <c r="G28" s="18">
        <f t="shared" si="1"/>
        <v>13.574831405618221</v>
      </c>
      <c r="H28" s="17">
        <f t="shared" si="2"/>
        <v>86.425168594381773</v>
      </c>
      <c r="I28" s="5"/>
      <c r="J28" s="5"/>
    </row>
    <row r="29" spans="1:10" x14ac:dyDescent="0.25">
      <c r="A29" s="7" t="s">
        <v>6</v>
      </c>
      <c r="B29" s="7" t="s">
        <v>86</v>
      </c>
      <c r="C29" s="7">
        <v>2016</v>
      </c>
      <c r="D29" s="13">
        <f t="shared" ref="D29:D36" si="6">E29+F29</f>
        <v>7528000</v>
      </c>
      <c r="E29" s="19">
        <v>1084000</v>
      </c>
      <c r="F29" s="19">
        <v>6444000</v>
      </c>
      <c r="G29" s="18">
        <f t="shared" si="1"/>
        <v>14.399574920297557</v>
      </c>
      <c r="H29" s="17">
        <f t="shared" si="2"/>
        <v>85.600425079702447</v>
      </c>
      <c r="I29" s="5"/>
      <c r="J29" s="5"/>
    </row>
    <row r="30" spans="1:10" x14ac:dyDescent="0.25">
      <c r="A30" s="7" t="s">
        <v>6</v>
      </c>
      <c r="B30" s="7" t="s">
        <v>15</v>
      </c>
      <c r="C30" s="7">
        <v>2016</v>
      </c>
      <c r="D30" s="13">
        <f t="shared" si="6"/>
        <v>901000</v>
      </c>
      <c r="E30" s="19">
        <v>478500</v>
      </c>
      <c r="F30" s="19">
        <v>422500</v>
      </c>
      <c r="G30" s="18">
        <f t="shared" si="1"/>
        <v>53.107658157602664</v>
      </c>
      <c r="H30" s="17">
        <f t="shared" si="2"/>
        <v>46.892341842397336</v>
      </c>
      <c r="I30" s="5"/>
      <c r="J30" s="5"/>
    </row>
    <row r="31" spans="1:10" x14ac:dyDescent="0.25">
      <c r="A31" s="7" t="s">
        <v>6</v>
      </c>
      <c r="B31" s="7" t="s">
        <v>56</v>
      </c>
      <c r="C31" s="7">
        <v>2016</v>
      </c>
      <c r="D31" s="13">
        <f t="shared" si="6"/>
        <v>4649500</v>
      </c>
      <c r="E31" s="19">
        <v>1173500</v>
      </c>
      <c r="F31" s="19">
        <v>3476000</v>
      </c>
      <c r="G31" s="18">
        <f t="shared" si="1"/>
        <v>25.239273040111843</v>
      </c>
      <c r="H31" s="17">
        <f t="shared" si="2"/>
        <v>74.76072695988816</v>
      </c>
      <c r="I31" s="5"/>
      <c r="J31" s="5"/>
    </row>
    <row r="32" spans="1:10" x14ac:dyDescent="0.25">
      <c r="A32" s="7" t="s">
        <v>6</v>
      </c>
      <c r="B32" s="8" t="s">
        <v>16</v>
      </c>
      <c r="C32" s="7">
        <v>2016</v>
      </c>
      <c r="D32" s="13">
        <f t="shared" si="6"/>
        <v>1958500</v>
      </c>
      <c r="E32" s="19">
        <v>449500</v>
      </c>
      <c r="F32" s="19">
        <v>1509000</v>
      </c>
      <c r="G32" s="18">
        <f t="shared" si="1"/>
        <v>22.951238192494255</v>
      </c>
      <c r="H32" s="17">
        <f t="shared" si="2"/>
        <v>77.048761807505741</v>
      </c>
      <c r="I32" s="5"/>
      <c r="J32" s="5"/>
    </row>
    <row r="33" spans="1:15" x14ac:dyDescent="0.25">
      <c r="A33" s="7" t="s">
        <v>6</v>
      </c>
      <c r="B33" s="7" t="s">
        <v>17</v>
      </c>
      <c r="C33" s="7">
        <v>2016</v>
      </c>
      <c r="D33" s="19">
        <f t="shared" si="6"/>
        <v>349500</v>
      </c>
      <c r="E33" s="19">
        <v>113000</v>
      </c>
      <c r="F33" s="19">
        <v>236500</v>
      </c>
      <c r="G33" s="18">
        <f t="shared" si="1"/>
        <v>32.331902718168813</v>
      </c>
      <c r="H33" s="17">
        <f t="shared" si="2"/>
        <v>67.66809728183118</v>
      </c>
      <c r="I33" s="5"/>
      <c r="J33" s="5"/>
    </row>
    <row r="34" spans="1:15" x14ac:dyDescent="0.25">
      <c r="A34" s="7" t="s">
        <v>6</v>
      </c>
      <c r="B34" s="7" t="s">
        <v>86</v>
      </c>
      <c r="C34" s="7">
        <v>2017</v>
      </c>
      <c r="D34" s="13">
        <f t="shared" si="6"/>
        <v>12066500</v>
      </c>
      <c r="E34" s="19">
        <v>3562500</v>
      </c>
      <c r="F34" s="19">
        <v>8504000</v>
      </c>
      <c r="G34" s="18">
        <f t="shared" si="1"/>
        <v>29.52388845149795</v>
      </c>
      <c r="H34" s="17">
        <f t="shared" si="2"/>
        <v>70.476111548502047</v>
      </c>
      <c r="I34" s="5"/>
      <c r="J34" s="5"/>
      <c r="M34" s="2"/>
      <c r="N34" s="2"/>
      <c r="O34" s="2"/>
    </row>
    <row r="35" spans="1:15" x14ac:dyDescent="0.25">
      <c r="A35" s="7" t="s">
        <v>6</v>
      </c>
      <c r="B35" s="7" t="s">
        <v>56</v>
      </c>
      <c r="C35" s="7">
        <v>2017</v>
      </c>
      <c r="D35" s="13">
        <f t="shared" si="6"/>
        <v>4836000</v>
      </c>
      <c r="E35" s="19">
        <v>1798500</v>
      </c>
      <c r="F35" s="19">
        <v>3037500</v>
      </c>
      <c r="G35" s="18">
        <f t="shared" si="1"/>
        <v>37.189826302729529</v>
      </c>
      <c r="H35" s="17">
        <f t="shared" si="2"/>
        <v>62.810173697270464</v>
      </c>
      <c r="I35" s="5"/>
      <c r="J35" s="5"/>
    </row>
    <row r="36" spans="1:15" x14ac:dyDescent="0.25">
      <c r="A36" s="7" t="s">
        <v>6</v>
      </c>
      <c r="B36" s="7" t="s">
        <v>17</v>
      </c>
      <c r="C36" s="7">
        <v>2017</v>
      </c>
      <c r="D36" s="13">
        <f t="shared" si="6"/>
        <v>1400000</v>
      </c>
      <c r="E36" s="19">
        <v>593000</v>
      </c>
      <c r="F36" s="19">
        <v>807000</v>
      </c>
      <c r="G36" s="18">
        <f t="shared" si="1"/>
        <v>42.357142857142861</v>
      </c>
      <c r="H36" s="17">
        <f t="shared" si="2"/>
        <v>57.642857142857139</v>
      </c>
      <c r="I36" s="5"/>
      <c r="J36" s="5"/>
    </row>
    <row r="37" spans="1:15" x14ac:dyDescent="0.25">
      <c r="A37" s="7" t="s">
        <v>6</v>
      </c>
      <c r="B37" s="7" t="s">
        <v>15</v>
      </c>
      <c r="C37" s="7">
        <v>2018</v>
      </c>
      <c r="D37" s="13"/>
      <c r="E37" s="13">
        <v>308000</v>
      </c>
      <c r="F37" s="13"/>
      <c r="G37" s="18"/>
      <c r="H37" s="15"/>
      <c r="I37" s="5"/>
      <c r="J37" s="5"/>
    </row>
    <row r="38" spans="1:15" x14ac:dyDescent="0.25">
      <c r="A38" s="7" t="s">
        <v>6</v>
      </c>
      <c r="B38" s="8" t="s">
        <v>16</v>
      </c>
      <c r="C38" s="7">
        <v>2018</v>
      </c>
      <c r="D38" s="13"/>
      <c r="E38" s="13">
        <v>432000</v>
      </c>
      <c r="F38" s="13"/>
      <c r="G38" s="14"/>
      <c r="H38" s="15"/>
      <c r="I38" s="5"/>
      <c r="J38" s="5"/>
    </row>
    <row r="39" spans="1:15" x14ac:dyDescent="0.25">
      <c r="A39" s="7" t="s">
        <v>6</v>
      </c>
      <c r="B39" s="7" t="s">
        <v>86</v>
      </c>
      <c r="C39" s="7">
        <v>2018</v>
      </c>
      <c r="D39" s="13"/>
      <c r="E39" s="13">
        <v>2207500</v>
      </c>
      <c r="F39" s="13"/>
      <c r="G39" s="14"/>
      <c r="H39" s="15"/>
      <c r="I39" s="5"/>
      <c r="J39" s="6"/>
    </row>
    <row r="40" spans="1:15" x14ac:dyDescent="0.25">
      <c r="A40" s="7" t="s">
        <v>6</v>
      </c>
      <c r="B40" s="7" t="s">
        <v>56</v>
      </c>
      <c r="C40" s="7">
        <v>2018</v>
      </c>
      <c r="D40" s="13"/>
      <c r="E40" s="13">
        <v>1009500</v>
      </c>
      <c r="F40" s="13"/>
      <c r="G40" s="14"/>
      <c r="H40" s="15"/>
      <c r="I40" s="5"/>
      <c r="J40" s="5"/>
    </row>
    <row r="41" spans="1:15" x14ac:dyDescent="0.25">
      <c r="A41" s="7" t="s">
        <v>6</v>
      </c>
      <c r="B41" s="7" t="s">
        <v>17</v>
      </c>
      <c r="C41" s="7">
        <v>2018</v>
      </c>
      <c r="D41" s="13"/>
      <c r="E41" s="13">
        <v>224500</v>
      </c>
      <c r="F41" s="13"/>
      <c r="G41" s="14"/>
      <c r="H41" s="15"/>
      <c r="I41" s="5"/>
      <c r="J41" s="5"/>
    </row>
    <row r="42" spans="1:15" x14ac:dyDescent="0.25">
      <c r="A42" s="7" t="s">
        <v>6</v>
      </c>
      <c r="B42" s="7" t="s">
        <v>18</v>
      </c>
      <c r="C42" s="7">
        <v>2018</v>
      </c>
      <c r="D42" s="13"/>
      <c r="E42" s="13">
        <v>170000</v>
      </c>
      <c r="F42" s="13"/>
      <c r="G42" s="14"/>
      <c r="H42" s="15"/>
      <c r="I42" s="5"/>
      <c r="J42" s="6"/>
    </row>
    <row r="43" spans="1:15" x14ac:dyDescent="0.25">
      <c r="A43" s="7" t="s">
        <v>6</v>
      </c>
      <c r="B43" s="7" t="s">
        <v>15</v>
      </c>
      <c r="C43" s="7">
        <v>2019</v>
      </c>
      <c r="D43" s="13"/>
      <c r="E43" s="13">
        <v>665500</v>
      </c>
      <c r="F43" s="13"/>
      <c r="G43" s="14"/>
      <c r="H43" s="15"/>
      <c r="I43" s="5"/>
      <c r="J43" s="5"/>
    </row>
    <row r="44" spans="1:15" x14ac:dyDescent="0.25">
      <c r="A44" s="7" t="s">
        <v>6</v>
      </c>
      <c r="B44" s="8" t="s">
        <v>16</v>
      </c>
      <c r="C44" s="7">
        <v>2019</v>
      </c>
      <c r="D44" s="13"/>
      <c r="E44" s="13">
        <v>612500</v>
      </c>
      <c r="F44" s="13"/>
      <c r="G44" s="14"/>
      <c r="H44" s="15"/>
      <c r="I44" s="5"/>
      <c r="J44" s="6"/>
    </row>
    <row r="45" spans="1:15" x14ac:dyDescent="0.25">
      <c r="A45" s="7" t="s">
        <v>6</v>
      </c>
      <c r="B45" s="7" t="s">
        <v>86</v>
      </c>
      <c r="C45" s="7">
        <v>2019</v>
      </c>
      <c r="D45" s="13"/>
      <c r="E45" s="13">
        <v>2336500</v>
      </c>
      <c r="F45" s="13"/>
      <c r="G45" s="14"/>
      <c r="H45" s="15"/>
      <c r="I45" s="5"/>
      <c r="J45" s="5"/>
    </row>
    <row r="46" spans="1:15" x14ac:dyDescent="0.25">
      <c r="A46" s="7" t="s">
        <v>6</v>
      </c>
      <c r="B46" s="7" t="s">
        <v>56</v>
      </c>
      <c r="C46" s="7">
        <v>2019</v>
      </c>
      <c r="D46" s="13"/>
      <c r="E46" s="13">
        <v>1343500</v>
      </c>
      <c r="F46" s="13"/>
      <c r="G46" s="14"/>
      <c r="H46" s="15"/>
      <c r="I46" s="5"/>
      <c r="J46" s="6"/>
    </row>
    <row r="47" spans="1:15" x14ac:dyDescent="0.25">
      <c r="A47" s="7" t="s">
        <v>6</v>
      </c>
      <c r="B47" s="7" t="s">
        <v>17</v>
      </c>
      <c r="C47" s="7">
        <v>2019</v>
      </c>
      <c r="D47" s="13"/>
      <c r="E47" s="13">
        <v>101000</v>
      </c>
      <c r="F47" s="13"/>
      <c r="G47" s="14"/>
      <c r="H47" s="15"/>
      <c r="I47" s="5"/>
      <c r="J47" s="5"/>
    </row>
    <row r="48" spans="1:15" x14ac:dyDescent="0.25">
      <c r="A48" s="7" t="s">
        <v>6</v>
      </c>
      <c r="B48" s="7" t="s">
        <v>15</v>
      </c>
      <c r="C48" s="7">
        <v>2020</v>
      </c>
      <c r="D48" s="13"/>
      <c r="E48" s="13">
        <v>435143</v>
      </c>
      <c r="F48" s="13"/>
      <c r="G48" s="14"/>
      <c r="H48" s="15"/>
      <c r="I48" s="5"/>
      <c r="J48" s="5"/>
    </row>
    <row r="49" spans="1:10" x14ac:dyDescent="0.25">
      <c r="A49" s="7" t="s">
        <v>6</v>
      </c>
      <c r="B49" s="8" t="s">
        <v>16</v>
      </c>
      <c r="C49" s="7">
        <v>2020</v>
      </c>
      <c r="D49" s="13"/>
      <c r="E49" s="13">
        <v>627379</v>
      </c>
      <c r="F49" s="13"/>
      <c r="G49" s="14"/>
      <c r="H49" s="15"/>
      <c r="I49" s="5"/>
      <c r="J49" s="5"/>
    </row>
    <row r="50" spans="1:10" x14ac:dyDescent="0.25">
      <c r="A50" s="7" t="s">
        <v>6</v>
      </c>
      <c r="B50" s="7" t="s">
        <v>86</v>
      </c>
      <c r="C50" s="7">
        <v>2020</v>
      </c>
      <c r="D50" s="13"/>
      <c r="E50" s="13">
        <v>2682478</v>
      </c>
      <c r="F50" s="13"/>
      <c r="G50" s="14"/>
      <c r="H50" s="15"/>
      <c r="I50" s="5"/>
      <c r="J50" s="5"/>
    </row>
    <row r="51" spans="1:10" x14ac:dyDescent="0.25">
      <c r="A51" s="7" t="s">
        <v>6</v>
      </c>
      <c r="B51" s="7" t="s">
        <v>56</v>
      </c>
      <c r="C51" s="7">
        <v>2020</v>
      </c>
      <c r="D51" s="13"/>
      <c r="E51" s="13">
        <v>1302898</v>
      </c>
      <c r="F51" s="13"/>
      <c r="G51" s="14"/>
      <c r="H51" s="15"/>
      <c r="I51" s="5"/>
      <c r="J51" s="5"/>
    </row>
    <row r="52" spans="1:10" x14ac:dyDescent="0.25">
      <c r="A52" s="7" t="s">
        <v>6</v>
      </c>
      <c r="B52" s="7" t="s">
        <v>19</v>
      </c>
      <c r="C52" s="7">
        <v>2020</v>
      </c>
      <c r="D52" s="13"/>
      <c r="E52" s="13">
        <v>254440</v>
      </c>
      <c r="F52" s="13"/>
      <c r="G52" s="14"/>
      <c r="H52" s="15"/>
      <c r="I52" s="5"/>
      <c r="J52" s="5"/>
    </row>
    <row r="53" spans="1:10" x14ac:dyDescent="0.25">
      <c r="A53" s="7" t="s">
        <v>6</v>
      </c>
      <c r="B53" s="7" t="s">
        <v>15</v>
      </c>
      <c r="C53" s="7">
        <v>2021</v>
      </c>
      <c r="D53" s="13"/>
      <c r="E53" s="13">
        <v>512558</v>
      </c>
      <c r="F53" s="13"/>
      <c r="G53" s="14"/>
      <c r="H53" s="15"/>
      <c r="I53" s="5"/>
      <c r="J53" s="5"/>
    </row>
    <row r="54" spans="1:10" x14ac:dyDescent="0.25">
      <c r="A54" s="7" t="s">
        <v>6</v>
      </c>
      <c r="B54" s="8" t="s">
        <v>16</v>
      </c>
      <c r="C54" s="7">
        <v>2021</v>
      </c>
      <c r="D54" s="13"/>
      <c r="E54" s="13">
        <v>739329</v>
      </c>
      <c r="F54" s="13"/>
      <c r="G54" s="14"/>
      <c r="H54" s="15"/>
      <c r="I54" s="5"/>
      <c r="J54" s="5"/>
    </row>
    <row r="55" spans="1:10" x14ac:dyDescent="0.25">
      <c r="A55" s="7" t="s">
        <v>6</v>
      </c>
      <c r="B55" s="7" t="s">
        <v>86</v>
      </c>
      <c r="C55" s="7">
        <v>2021</v>
      </c>
      <c r="D55" s="13"/>
      <c r="E55" s="13">
        <v>3160740</v>
      </c>
      <c r="F55" s="13"/>
      <c r="G55" s="14"/>
      <c r="H55" s="15"/>
      <c r="I55" s="5"/>
      <c r="J55" s="5"/>
    </row>
    <row r="56" spans="1:10" x14ac:dyDescent="0.25">
      <c r="A56" s="7" t="s">
        <v>6</v>
      </c>
      <c r="B56" s="7" t="s">
        <v>56</v>
      </c>
      <c r="C56" s="7">
        <v>2021</v>
      </c>
      <c r="D56" s="13"/>
      <c r="E56" s="13">
        <v>1534785</v>
      </c>
      <c r="F56" s="13"/>
      <c r="G56" s="14"/>
      <c r="H56" s="15"/>
      <c r="I56" s="5"/>
      <c r="J56" s="5"/>
    </row>
    <row r="57" spans="1:10" x14ac:dyDescent="0.25">
      <c r="A57" s="7" t="s">
        <v>6</v>
      </c>
      <c r="B57" s="7" t="s">
        <v>19</v>
      </c>
      <c r="C57" s="7">
        <v>2021</v>
      </c>
      <c r="D57" s="13"/>
      <c r="E57" s="13">
        <v>299767</v>
      </c>
      <c r="F57" s="13"/>
      <c r="G57" s="14"/>
      <c r="H57" s="15"/>
      <c r="I57" s="5"/>
      <c r="J57" s="5"/>
    </row>
    <row r="58" spans="1:10" x14ac:dyDescent="0.25">
      <c r="A58" s="7" t="s">
        <v>6</v>
      </c>
      <c r="B58" s="7" t="s">
        <v>15</v>
      </c>
      <c r="C58" s="7">
        <v>2022</v>
      </c>
      <c r="D58" s="13"/>
      <c r="E58" s="13">
        <v>663953</v>
      </c>
      <c r="F58" s="13"/>
      <c r="G58" s="14"/>
      <c r="H58" s="15"/>
      <c r="I58" s="5"/>
      <c r="J58" s="5"/>
    </row>
    <row r="59" spans="1:10" x14ac:dyDescent="0.25">
      <c r="A59" s="7" t="s">
        <v>6</v>
      </c>
      <c r="B59" s="8" t="s">
        <v>16</v>
      </c>
      <c r="C59" s="7">
        <v>2022</v>
      </c>
      <c r="D59" s="13"/>
      <c r="E59" s="13">
        <v>957731</v>
      </c>
      <c r="F59" s="13"/>
      <c r="G59" s="14"/>
      <c r="H59" s="15"/>
      <c r="I59" s="5"/>
      <c r="J59" s="5"/>
    </row>
    <row r="60" spans="1:10" x14ac:dyDescent="0.25">
      <c r="A60" s="7" t="s">
        <v>6</v>
      </c>
      <c r="B60" s="7" t="s">
        <v>86</v>
      </c>
      <c r="C60" s="7">
        <v>2022</v>
      </c>
      <c r="D60" s="13"/>
      <c r="E60" s="13">
        <v>4094905</v>
      </c>
      <c r="F60" s="13"/>
      <c r="G60" s="14"/>
      <c r="H60" s="15"/>
      <c r="I60" s="5"/>
      <c r="J60" s="5"/>
    </row>
    <row r="61" spans="1:10" x14ac:dyDescent="0.25">
      <c r="A61" s="7" t="s">
        <v>6</v>
      </c>
      <c r="B61" s="7" t="s">
        <v>56</v>
      </c>
      <c r="C61" s="7">
        <v>2022</v>
      </c>
      <c r="D61" s="13"/>
      <c r="E61" s="13">
        <v>1988231</v>
      </c>
      <c r="F61" s="13"/>
      <c r="G61" s="14"/>
      <c r="H61" s="15"/>
      <c r="I61" s="5"/>
      <c r="J61" s="5"/>
    </row>
    <row r="62" spans="1:10" x14ac:dyDescent="0.25">
      <c r="A62" s="7" t="s">
        <v>6</v>
      </c>
      <c r="B62" s="7" t="s">
        <v>19</v>
      </c>
      <c r="C62" s="7">
        <v>2022</v>
      </c>
      <c r="D62" s="13"/>
      <c r="E62" s="13">
        <v>388244</v>
      </c>
      <c r="F62" s="13"/>
      <c r="G62" s="14"/>
      <c r="H62" s="15"/>
      <c r="I62" s="5"/>
      <c r="J62" s="5"/>
    </row>
    <row r="63" spans="1:10" x14ac:dyDescent="0.25">
      <c r="A63" s="7" t="s">
        <v>6</v>
      </c>
      <c r="B63" s="7" t="s">
        <v>15</v>
      </c>
      <c r="C63" s="7">
        <v>2023</v>
      </c>
      <c r="D63" s="13"/>
      <c r="E63" s="13">
        <v>821072</v>
      </c>
      <c r="F63" s="13"/>
      <c r="G63" s="14"/>
      <c r="H63" s="15"/>
      <c r="I63" s="5"/>
      <c r="J63" s="5"/>
    </row>
    <row r="64" spans="1:10" x14ac:dyDescent="0.25">
      <c r="A64" s="7" t="s">
        <v>6</v>
      </c>
      <c r="B64" s="8" t="s">
        <v>16</v>
      </c>
      <c r="C64" s="7">
        <v>2023</v>
      </c>
      <c r="D64" s="13"/>
      <c r="E64" s="13">
        <v>1184729</v>
      </c>
      <c r="F64" s="13"/>
      <c r="G64" s="14"/>
      <c r="H64" s="15"/>
      <c r="I64" s="5"/>
      <c r="J64" s="5"/>
    </row>
    <row r="65" spans="1:10" x14ac:dyDescent="0.25">
      <c r="A65" s="7" t="s">
        <v>6</v>
      </c>
      <c r="B65" s="7" t="s">
        <v>86</v>
      </c>
      <c r="C65" s="7">
        <v>2023</v>
      </c>
      <c r="D65" s="13"/>
      <c r="E65" s="13">
        <v>5064718</v>
      </c>
      <c r="F65" s="13"/>
      <c r="G65" s="14"/>
      <c r="H65" s="15"/>
      <c r="I65" s="5"/>
      <c r="J65" s="5"/>
    </row>
    <row r="66" spans="1:10" x14ac:dyDescent="0.25">
      <c r="A66" s="7" t="s">
        <v>6</v>
      </c>
      <c r="B66" s="7" t="s">
        <v>56</v>
      </c>
      <c r="C66" s="7">
        <v>2023</v>
      </c>
      <c r="D66" s="13"/>
      <c r="E66" s="13">
        <v>2458891</v>
      </c>
      <c r="F66" s="13"/>
      <c r="G66" s="14"/>
      <c r="H66" s="15"/>
      <c r="I66" s="5"/>
      <c r="J66" s="5"/>
    </row>
    <row r="67" spans="1:10" x14ac:dyDescent="0.25">
      <c r="A67" s="7" t="s">
        <v>6</v>
      </c>
      <c r="B67" s="7" t="s">
        <v>19</v>
      </c>
      <c r="C67" s="7">
        <v>2023</v>
      </c>
      <c r="D67" s="13"/>
      <c r="E67" s="13">
        <v>480172</v>
      </c>
      <c r="F67" s="13"/>
      <c r="G67" s="14"/>
      <c r="H67" s="15"/>
      <c r="I67" s="5"/>
      <c r="J67" s="5"/>
    </row>
    <row r="68" spans="1:10" x14ac:dyDescent="0.25">
      <c r="A68" s="7" t="s">
        <v>6</v>
      </c>
      <c r="B68" s="7" t="s">
        <v>15</v>
      </c>
      <c r="C68" s="7">
        <v>2024</v>
      </c>
      <c r="D68" s="13"/>
      <c r="E68" s="13">
        <v>984224</v>
      </c>
      <c r="F68" s="13"/>
      <c r="G68" s="14"/>
      <c r="H68" s="15"/>
      <c r="I68" s="5"/>
      <c r="J68" s="5"/>
    </row>
    <row r="69" spans="1:10" x14ac:dyDescent="0.25">
      <c r="A69" s="7" t="s">
        <v>6</v>
      </c>
      <c r="B69" s="8" t="s">
        <v>16</v>
      </c>
      <c r="C69" s="7">
        <v>2024</v>
      </c>
      <c r="D69" s="13"/>
      <c r="E69" s="13">
        <v>1420249</v>
      </c>
      <c r="F69" s="13"/>
      <c r="G69" s="14"/>
      <c r="H69" s="15"/>
      <c r="I69" s="5"/>
      <c r="J69" s="5"/>
    </row>
    <row r="70" spans="1:10" x14ac:dyDescent="0.25">
      <c r="A70" s="7" t="s">
        <v>6</v>
      </c>
      <c r="B70" s="7" t="s">
        <v>86</v>
      </c>
      <c r="C70" s="7">
        <v>2024</v>
      </c>
      <c r="D70" s="13"/>
      <c r="E70" s="13">
        <v>6072080</v>
      </c>
      <c r="F70" s="13"/>
      <c r="G70" s="14"/>
      <c r="H70" s="15"/>
      <c r="I70" s="5"/>
      <c r="J70" s="5"/>
    </row>
    <row r="71" spans="1:10" x14ac:dyDescent="0.25">
      <c r="A71" s="7" t="s">
        <v>6</v>
      </c>
      <c r="B71" s="7" t="s">
        <v>56</v>
      </c>
      <c r="C71" s="7">
        <v>2024</v>
      </c>
      <c r="D71" s="13"/>
      <c r="E71" s="13">
        <v>2947686</v>
      </c>
      <c r="F71" s="13"/>
      <c r="G71" s="14"/>
      <c r="H71" s="15"/>
      <c r="I71" s="5"/>
      <c r="J71" s="5"/>
    </row>
    <row r="72" spans="1:10" x14ac:dyDescent="0.25">
      <c r="A72" s="7" t="s">
        <v>6</v>
      </c>
      <c r="B72" s="7" t="s">
        <v>19</v>
      </c>
      <c r="C72" s="7">
        <v>2024</v>
      </c>
      <c r="D72" s="13"/>
      <c r="E72" s="13">
        <v>575521</v>
      </c>
      <c r="F72" s="13"/>
      <c r="G72" s="14"/>
      <c r="H72" s="15"/>
      <c r="I72" s="5"/>
      <c r="J72" s="5"/>
    </row>
    <row r="73" spans="1:10" x14ac:dyDescent="0.25">
      <c r="A73" t="s">
        <v>12</v>
      </c>
      <c r="B73" s="8" t="s">
        <v>16</v>
      </c>
      <c r="C73">
        <v>2012</v>
      </c>
      <c r="D73" s="19">
        <f t="shared" ref="D73:D85" si="7">E73+F73</f>
        <v>26074500</v>
      </c>
      <c r="E73" s="19">
        <v>7111500</v>
      </c>
      <c r="F73" s="19">
        <v>18963000</v>
      </c>
      <c r="G73" s="19">
        <f t="shared" ref="G73:G85" si="8">E73/D73*100</f>
        <v>27.273773226715758</v>
      </c>
      <c r="H73" s="19">
        <f t="shared" ref="H73:H85" si="9">F73/D73*100</f>
        <v>72.726226773284239</v>
      </c>
      <c r="I73" s="5"/>
      <c r="J73" s="5"/>
    </row>
    <row r="74" spans="1:10" x14ac:dyDescent="0.25">
      <c r="A74" t="s">
        <v>12</v>
      </c>
      <c r="B74" t="s">
        <v>15</v>
      </c>
      <c r="C74">
        <v>2012</v>
      </c>
      <c r="D74" s="19">
        <f t="shared" si="7"/>
        <v>7076500</v>
      </c>
      <c r="E74" s="19">
        <v>2100000</v>
      </c>
      <c r="F74" s="19">
        <v>4976500</v>
      </c>
      <c r="G74" s="19">
        <f t="shared" si="8"/>
        <v>29.675687133469935</v>
      </c>
      <c r="H74" s="19">
        <f t="shared" si="9"/>
        <v>70.324312866530065</v>
      </c>
      <c r="I74" s="5"/>
      <c r="J74" s="5"/>
    </row>
    <row r="75" spans="1:10" x14ac:dyDescent="0.25">
      <c r="A75" t="s">
        <v>12</v>
      </c>
      <c r="B75" s="8" t="s">
        <v>16</v>
      </c>
      <c r="C75">
        <v>2013</v>
      </c>
      <c r="D75" s="19">
        <f t="shared" si="7"/>
        <v>47344384</v>
      </c>
      <c r="E75" s="20">
        <v>12004384</v>
      </c>
      <c r="F75" s="19">
        <v>35340000</v>
      </c>
      <c r="G75" s="19">
        <f t="shared" si="8"/>
        <v>25.355455041932746</v>
      </c>
      <c r="H75" s="19">
        <f t="shared" si="9"/>
        <v>74.644544958067243</v>
      </c>
    </row>
    <row r="76" spans="1:10" x14ac:dyDescent="0.25">
      <c r="A76" t="s">
        <v>12</v>
      </c>
      <c r="B76" t="s">
        <v>15</v>
      </c>
      <c r="C76">
        <v>2013</v>
      </c>
      <c r="D76" s="19">
        <f t="shared" si="7"/>
        <v>9071146</v>
      </c>
      <c r="E76" s="19">
        <v>3753146</v>
      </c>
      <c r="F76" s="19">
        <v>5318000</v>
      </c>
      <c r="G76" s="19">
        <f t="shared" si="8"/>
        <v>41.37455179312515</v>
      </c>
      <c r="H76" s="19">
        <f t="shared" si="9"/>
        <v>58.62544820687485</v>
      </c>
    </row>
    <row r="77" spans="1:10" x14ac:dyDescent="0.25">
      <c r="A77" t="s">
        <v>12</v>
      </c>
      <c r="B77" s="8" t="s">
        <v>16</v>
      </c>
      <c r="C77">
        <v>2014</v>
      </c>
      <c r="D77" s="19">
        <f t="shared" si="7"/>
        <v>46587500</v>
      </c>
      <c r="E77" s="19">
        <v>5783000</v>
      </c>
      <c r="F77" s="19">
        <v>40804500</v>
      </c>
      <c r="G77" s="19">
        <f t="shared" si="8"/>
        <v>12.413200965924336</v>
      </c>
      <c r="H77" s="19">
        <f t="shared" si="9"/>
        <v>87.586799034075668</v>
      </c>
    </row>
    <row r="78" spans="1:10" x14ac:dyDescent="0.25">
      <c r="A78" t="s">
        <v>12</v>
      </c>
      <c r="B78" s="7" t="s">
        <v>86</v>
      </c>
      <c r="C78">
        <v>2014</v>
      </c>
      <c r="D78" s="19">
        <f t="shared" si="7"/>
        <v>53880000</v>
      </c>
      <c r="E78" s="19">
        <v>800000</v>
      </c>
      <c r="F78" s="19">
        <v>53080000</v>
      </c>
      <c r="G78" s="19">
        <f t="shared" si="8"/>
        <v>1.4847809948032664</v>
      </c>
      <c r="H78" s="19">
        <f t="shared" si="9"/>
        <v>98.515219005196727</v>
      </c>
    </row>
    <row r="79" spans="1:10" x14ac:dyDescent="0.25">
      <c r="A79" t="s">
        <v>12</v>
      </c>
      <c r="B79" t="s">
        <v>15</v>
      </c>
      <c r="C79">
        <v>2014</v>
      </c>
      <c r="D79" s="19">
        <f t="shared" si="7"/>
        <v>5216000</v>
      </c>
      <c r="E79" s="19">
        <v>0</v>
      </c>
      <c r="F79" s="19">
        <v>5216000</v>
      </c>
      <c r="G79" s="19">
        <f t="shared" si="8"/>
        <v>0</v>
      </c>
      <c r="H79" s="19">
        <f t="shared" si="9"/>
        <v>100</v>
      </c>
    </row>
    <row r="80" spans="1:10" x14ac:dyDescent="0.25">
      <c r="A80" t="s">
        <v>12</v>
      </c>
      <c r="B80" s="7" t="s">
        <v>86</v>
      </c>
      <c r="C80">
        <v>2015</v>
      </c>
      <c r="D80" s="19">
        <f t="shared" si="7"/>
        <v>76109000</v>
      </c>
      <c r="E80" s="19">
        <v>14918500</v>
      </c>
      <c r="F80" s="19">
        <v>61190500</v>
      </c>
      <c r="G80" s="19">
        <f t="shared" si="8"/>
        <v>19.601492596145004</v>
      </c>
      <c r="H80" s="19">
        <f t="shared" si="9"/>
        <v>80.398507403855007</v>
      </c>
    </row>
    <row r="81" spans="1:14" x14ac:dyDescent="0.25">
      <c r="A81" t="s">
        <v>12</v>
      </c>
      <c r="B81" t="s">
        <v>15</v>
      </c>
      <c r="C81">
        <v>2015</v>
      </c>
      <c r="D81" s="19">
        <f t="shared" si="7"/>
        <v>9602500</v>
      </c>
      <c r="E81" s="19">
        <v>4223000</v>
      </c>
      <c r="F81" s="19">
        <v>5379500</v>
      </c>
      <c r="G81" s="19">
        <f t="shared" si="8"/>
        <v>43.978130695131476</v>
      </c>
      <c r="H81" s="19">
        <f t="shared" si="9"/>
        <v>56.021869304868524</v>
      </c>
    </row>
    <row r="82" spans="1:14" x14ac:dyDescent="0.25">
      <c r="A82" t="s">
        <v>12</v>
      </c>
      <c r="B82" s="8" t="s">
        <v>16</v>
      </c>
      <c r="C82">
        <v>2015</v>
      </c>
      <c r="D82" s="19">
        <f t="shared" si="7"/>
        <v>46786500</v>
      </c>
      <c r="E82" s="19">
        <v>8339500</v>
      </c>
      <c r="F82" s="19">
        <v>38447000</v>
      </c>
      <c r="G82" s="19">
        <f t="shared" si="8"/>
        <v>17.824586151988285</v>
      </c>
      <c r="H82" s="19">
        <f t="shared" si="9"/>
        <v>82.175413848011715</v>
      </c>
    </row>
    <row r="83" spans="1:14" x14ac:dyDescent="0.25">
      <c r="A83" t="s">
        <v>12</v>
      </c>
      <c r="B83" s="8" t="s">
        <v>16</v>
      </c>
      <c r="C83">
        <v>2016</v>
      </c>
      <c r="D83" s="19">
        <f t="shared" si="7"/>
        <v>39839500</v>
      </c>
      <c r="E83" s="19">
        <v>12874500</v>
      </c>
      <c r="F83" s="19">
        <v>26965000</v>
      </c>
      <c r="G83" s="19">
        <f t="shared" si="8"/>
        <v>32.315917619448037</v>
      </c>
      <c r="H83" s="19">
        <f t="shared" si="9"/>
        <v>67.68408238055197</v>
      </c>
    </row>
    <row r="84" spans="1:14" x14ac:dyDescent="0.25">
      <c r="A84" t="s">
        <v>12</v>
      </c>
      <c r="B84" s="8" t="s">
        <v>16</v>
      </c>
      <c r="C84">
        <v>2017</v>
      </c>
      <c r="D84" s="19">
        <f t="shared" si="7"/>
        <v>48995000</v>
      </c>
      <c r="E84" s="19">
        <v>24788500</v>
      </c>
      <c r="F84" s="19">
        <v>24206500</v>
      </c>
      <c r="G84" s="19">
        <f t="shared" si="8"/>
        <v>50.593938156954785</v>
      </c>
      <c r="H84" s="19">
        <f t="shared" si="9"/>
        <v>49.406061843045208</v>
      </c>
    </row>
    <row r="85" spans="1:14" x14ac:dyDescent="0.25">
      <c r="A85" t="s">
        <v>12</v>
      </c>
      <c r="B85" s="8" t="s">
        <v>16</v>
      </c>
      <c r="C85">
        <v>2018</v>
      </c>
      <c r="D85" s="19">
        <f t="shared" si="7"/>
        <v>50669500</v>
      </c>
      <c r="E85" s="19">
        <v>32421500</v>
      </c>
      <c r="F85" s="19">
        <v>18248000</v>
      </c>
      <c r="G85" s="19">
        <f t="shared" si="8"/>
        <v>63.986224454553529</v>
      </c>
      <c r="H85" s="19">
        <f t="shared" si="9"/>
        <v>36.013775545446471</v>
      </c>
      <c r="I85" s="5"/>
    </row>
    <row r="86" spans="1:14" x14ac:dyDescent="0.25">
      <c r="A86" t="s">
        <v>13</v>
      </c>
      <c r="B86" s="8" t="s">
        <v>16</v>
      </c>
      <c r="C86">
        <v>2012</v>
      </c>
      <c r="D86" s="19">
        <f t="shared" ref="D86:D98" si="10">F86+E86</f>
        <v>25416500</v>
      </c>
      <c r="E86" s="19">
        <v>0</v>
      </c>
      <c r="F86" s="19">
        <v>25416500</v>
      </c>
      <c r="G86" s="19">
        <v>0</v>
      </c>
      <c r="H86" s="19">
        <v>100</v>
      </c>
    </row>
    <row r="87" spans="1:14" x14ac:dyDescent="0.25">
      <c r="A87" t="s">
        <v>13</v>
      </c>
      <c r="B87" s="8" t="s">
        <v>16</v>
      </c>
      <c r="C87">
        <v>2013</v>
      </c>
      <c r="D87" s="19">
        <f t="shared" si="10"/>
        <v>48941500</v>
      </c>
      <c r="E87" s="19">
        <v>0</v>
      </c>
      <c r="F87" s="19">
        <v>48941500</v>
      </c>
      <c r="G87" s="19">
        <v>0</v>
      </c>
      <c r="H87" s="19">
        <v>100</v>
      </c>
      <c r="K87" s="2"/>
      <c r="L87" s="2"/>
      <c r="M87" s="2"/>
    </row>
    <row r="88" spans="1:14" x14ac:dyDescent="0.25">
      <c r="A88" t="s">
        <v>13</v>
      </c>
      <c r="B88" s="8" t="s">
        <v>16</v>
      </c>
      <c r="C88">
        <v>2014</v>
      </c>
      <c r="D88" s="19">
        <f t="shared" si="10"/>
        <v>65560459</v>
      </c>
      <c r="E88" s="19">
        <v>0</v>
      </c>
      <c r="F88" s="19">
        <v>65560459</v>
      </c>
      <c r="G88" s="19">
        <v>0</v>
      </c>
      <c r="H88" s="19">
        <v>100</v>
      </c>
      <c r="L88" s="2"/>
      <c r="M88" s="2"/>
      <c r="N88" s="2"/>
    </row>
    <row r="89" spans="1:14" x14ac:dyDescent="0.25">
      <c r="A89" t="s">
        <v>13</v>
      </c>
      <c r="B89" s="8" t="s">
        <v>16</v>
      </c>
      <c r="C89">
        <v>2015</v>
      </c>
      <c r="D89" s="19">
        <f t="shared" si="10"/>
        <v>137106592</v>
      </c>
      <c r="E89" s="19">
        <v>0</v>
      </c>
      <c r="F89" s="19">
        <v>137106592</v>
      </c>
      <c r="G89" s="19">
        <v>0</v>
      </c>
      <c r="H89" s="19">
        <v>100</v>
      </c>
      <c r="K89" s="2"/>
      <c r="L89" s="2"/>
      <c r="M89" s="2"/>
    </row>
    <row r="90" spans="1:14" x14ac:dyDescent="0.25">
      <c r="A90" t="s">
        <v>13</v>
      </c>
      <c r="B90" s="8" t="s">
        <v>85</v>
      </c>
      <c r="C90">
        <v>2015</v>
      </c>
      <c r="D90" s="19">
        <f t="shared" si="10"/>
        <v>6222477</v>
      </c>
      <c r="E90" s="19">
        <v>0</v>
      </c>
      <c r="F90" s="19">
        <v>6222477</v>
      </c>
      <c r="G90" s="19">
        <v>0</v>
      </c>
      <c r="H90" s="19">
        <v>100</v>
      </c>
      <c r="L90" s="2"/>
      <c r="M90" s="2"/>
      <c r="N90" s="2"/>
    </row>
    <row r="91" spans="1:14" x14ac:dyDescent="0.25">
      <c r="A91" t="s">
        <v>13</v>
      </c>
      <c r="B91" s="8" t="s">
        <v>16</v>
      </c>
      <c r="C91">
        <v>2016</v>
      </c>
      <c r="D91" s="19">
        <f t="shared" si="10"/>
        <v>213800000</v>
      </c>
      <c r="E91" s="19">
        <v>0</v>
      </c>
      <c r="F91" s="19">
        <v>213800000</v>
      </c>
      <c r="G91" s="19">
        <v>0</v>
      </c>
      <c r="H91" s="19">
        <v>100</v>
      </c>
    </row>
    <row r="92" spans="1:14" x14ac:dyDescent="0.25">
      <c r="A92" t="s">
        <v>13</v>
      </c>
      <c r="B92" t="s">
        <v>85</v>
      </c>
      <c r="C92">
        <v>2016</v>
      </c>
      <c r="D92" s="19">
        <f t="shared" si="10"/>
        <v>10309067</v>
      </c>
      <c r="E92" s="19">
        <v>0</v>
      </c>
      <c r="F92" s="20">
        <v>10309067</v>
      </c>
      <c r="G92" s="19">
        <v>0</v>
      </c>
      <c r="H92" s="19">
        <v>100</v>
      </c>
    </row>
    <row r="93" spans="1:14" x14ac:dyDescent="0.25">
      <c r="A93" t="s">
        <v>13</v>
      </c>
      <c r="B93" s="7" t="s">
        <v>86</v>
      </c>
      <c r="C93">
        <v>2017</v>
      </c>
      <c r="D93" s="19">
        <f t="shared" si="10"/>
        <v>27952000</v>
      </c>
      <c r="E93" s="19">
        <v>0</v>
      </c>
      <c r="F93" s="19">
        <v>27952000</v>
      </c>
      <c r="G93" s="19">
        <v>0</v>
      </c>
      <c r="H93" s="19">
        <v>100</v>
      </c>
    </row>
    <row r="94" spans="1:14" x14ac:dyDescent="0.25">
      <c r="A94" t="s">
        <v>13</v>
      </c>
      <c r="B94" t="s">
        <v>56</v>
      </c>
      <c r="C94">
        <v>2017</v>
      </c>
      <c r="D94" s="19">
        <f t="shared" si="10"/>
        <v>6961500</v>
      </c>
      <c r="E94" s="19">
        <v>0</v>
      </c>
      <c r="F94" s="19">
        <v>6961500</v>
      </c>
      <c r="G94" s="19">
        <v>0</v>
      </c>
      <c r="H94" s="19">
        <v>100</v>
      </c>
    </row>
    <row r="95" spans="1:14" x14ac:dyDescent="0.25">
      <c r="A95" t="s">
        <v>13</v>
      </c>
      <c r="B95" t="s">
        <v>38</v>
      </c>
      <c r="C95">
        <v>2017</v>
      </c>
      <c r="D95" s="19">
        <f t="shared" si="10"/>
        <v>127341015</v>
      </c>
      <c r="E95" s="19">
        <v>0</v>
      </c>
      <c r="F95" s="19">
        <v>127341015</v>
      </c>
      <c r="G95" s="19">
        <v>0</v>
      </c>
      <c r="H95" s="19">
        <v>100</v>
      </c>
    </row>
    <row r="96" spans="1:14" x14ac:dyDescent="0.25">
      <c r="A96" t="s">
        <v>13</v>
      </c>
      <c r="B96" s="7" t="s">
        <v>86</v>
      </c>
      <c r="C96">
        <v>2018</v>
      </c>
      <c r="D96" s="19">
        <f t="shared" si="10"/>
        <v>81797000</v>
      </c>
      <c r="E96" s="19">
        <v>0</v>
      </c>
      <c r="F96" s="19">
        <v>81797000</v>
      </c>
      <c r="G96" s="19">
        <v>0</v>
      </c>
      <c r="H96" s="19">
        <v>100</v>
      </c>
    </row>
    <row r="97" spans="1:14" x14ac:dyDescent="0.25">
      <c r="A97" t="s">
        <v>13</v>
      </c>
      <c r="B97" t="s">
        <v>56</v>
      </c>
      <c r="C97">
        <v>2018</v>
      </c>
      <c r="D97" s="19">
        <f t="shared" si="10"/>
        <v>24341500</v>
      </c>
      <c r="E97" s="19">
        <v>0</v>
      </c>
      <c r="F97" s="19">
        <v>24341500</v>
      </c>
      <c r="G97" s="19">
        <v>0</v>
      </c>
      <c r="H97" s="19">
        <v>100</v>
      </c>
    </row>
    <row r="98" spans="1:14" x14ac:dyDescent="0.25">
      <c r="A98" t="s">
        <v>13</v>
      </c>
      <c r="B98" t="s">
        <v>56</v>
      </c>
      <c r="C98">
        <v>2019</v>
      </c>
      <c r="D98" s="19">
        <f t="shared" si="10"/>
        <v>31602500</v>
      </c>
      <c r="E98" s="19">
        <v>0</v>
      </c>
      <c r="F98" s="19">
        <v>31602500</v>
      </c>
      <c r="G98" s="19">
        <v>0</v>
      </c>
      <c r="H98" s="19">
        <v>100</v>
      </c>
    </row>
    <row r="99" spans="1:14" x14ac:dyDescent="0.25">
      <c r="A99" t="s">
        <v>13</v>
      </c>
      <c r="B99" t="s">
        <v>56</v>
      </c>
      <c r="C99">
        <v>2020</v>
      </c>
      <c r="D99" s="19">
        <v>9056000</v>
      </c>
      <c r="E99" s="19">
        <v>0</v>
      </c>
      <c r="F99" s="19">
        <v>9056000</v>
      </c>
      <c r="G99" s="19">
        <v>0</v>
      </c>
      <c r="H99" s="19">
        <v>100</v>
      </c>
    </row>
    <row r="100" spans="1:14" x14ac:dyDescent="0.25">
      <c r="A100" t="s">
        <v>11</v>
      </c>
      <c r="B100" s="21" t="s">
        <v>16</v>
      </c>
      <c r="C100">
        <v>2012</v>
      </c>
      <c r="D100" s="19">
        <f>E100+F100</f>
        <v>2190110</v>
      </c>
      <c r="E100" s="19">
        <v>269610</v>
      </c>
      <c r="F100" s="19">
        <v>1920500</v>
      </c>
      <c r="G100" s="19">
        <f>E100/D100*100</f>
        <v>12.310340576500725</v>
      </c>
      <c r="H100" s="19">
        <f>F100/D100*100</f>
        <v>87.689659423499279</v>
      </c>
      <c r="K100" s="2"/>
      <c r="L100" s="2"/>
      <c r="M100" s="2"/>
    </row>
    <row r="101" spans="1:14" x14ac:dyDescent="0.25">
      <c r="A101" t="s">
        <v>11</v>
      </c>
      <c r="B101" s="7" t="s">
        <v>86</v>
      </c>
      <c r="C101">
        <v>2012</v>
      </c>
      <c r="D101" s="19">
        <f t="shared" ref="D101:D112" si="11">E101+F101</f>
        <v>1085000</v>
      </c>
      <c r="E101" s="19">
        <v>57000</v>
      </c>
      <c r="F101" s="19">
        <v>1028000</v>
      </c>
      <c r="G101" s="19">
        <f t="shared" ref="G101:G112" si="12">E101/D101*100</f>
        <v>5.2534562211981566</v>
      </c>
      <c r="H101" s="19">
        <f t="shared" ref="H101:H112" si="13">F101/D101*100</f>
        <v>94.746543778801836</v>
      </c>
      <c r="K101" s="2"/>
      <c r="L101" s="2"/>
      <c r="M101" s="2"/>
    </row>
    <row r="102" spans="1:14" x14ac:dyDescent="0.25">
      <c r="A102" t="s">
        <v>11</v>
      </c>
      <c r="B102" s="21" t="s">
        <v>16</v>
      </c>
      <c r="C102">
        <v>2013</v>
      </c>
      <c r="D102" s="19">
        <f t="shared" si="11"/>
        <v>3362000</v>
      </c>
      <c r="E102" s="19">
        <v>371000</v>
      </c>
      <c r="F102" s="19">
        <v>2991000</v>
      </c>
      <c r="G102" s="19">
        <f t="shared" si="12"/>
        <v>11.035098155859608</v>
      </c>
      <c r="H102" s="19">
        <f t="shared" si="13"/>
        <v>88.964901844140385</v>
      </c>
    </row>
    <row r="103" spans="1:14" x14ac:dyDescent="0.25">
      <c r="A103" t="s">
        <v>11</v>
      </c>
      <c r="B103" s="7" t="s">
        <v>86</v>
      </c>
      <c r="C103">
        <v>2013</v>
      </c>
      <c r="D103" s="19">
        <f t="shared" si="11"/>
        <v>5882500</v>
      </c>
      <c r="E103" s="19">
        <v>94000</v>
      </c>
      <c r="F103" s="19">
        <v>5788500</v>
      </c>
      <c r="G103" s="19">
        <f t="shared" si="12"/>
        <v>1.5979600509987251</v>
      </c>
      <c r="H103" s="19">
        <f t="shared" si="13"/>
        <v>98.402039949001278</v>
      </c>
    </row>
    <row r="104" spans="1:14" x14ac:dyDescent="0.25">
      <c r="A104" t="s">
        <v>11</v>
      </c>
      <c r="B104" s="21" t="s">
        <v>16</v>
      </c>
      <c r="C104">
        <v>2014</v>
      </c>
      <c r="D104" s="19">
        <f t="shared" si="11"/>
        <v>3749000</v>
      </c>
      <c r="E104" s="19">
        <v>534000</v>
      </c>
      <c r="F104" s="19">
        <v>3215000</v>
      </c>
      <c r="G104" s="19">
        <f t="shared" si="12"/>
        <v>14.243798346225661</v>
      </c>
      <c r="H104" s="19">
        <f t="shared" si="13"/>
        <v>85.75620165377434</v>
      </c>
    </row>
    <row r="105" spans="1:14" x14ac:dyDescent="0.25">
      <c r="A105" t="s">
        <v>11</v>
      </c>
      <c r="B105" s="7" t="s">
        <v>86</v>
      </c>
      <c r="C105">
        <v>2014</v>
      </c>
      <c r="D105" s="19">
        <f t="shared" si="11"/>
        <v>7051000</v>
      </c>
      <c r="E105" s="19">
        <v>501500</v>
      </c>
      <c r="F105" s="19">
        <v>6549500</v>
      </c>
      <c r="G105" s="19">
        <f t="shared" si="12"/>
        <v>7.1124663168344915</v>
      </c>
      <c r="H105" s="19">
        <f t="shared" si="13"/>
        <v>92.887533683165515</v>
      </c>
    </row>
    <row r="106" spans="1:14" x14ac:dyDescent="0.25">
      <c r="A106" t="s">
        <v>11</v>
      </c>
      <c r="B106" t="s">
        <v>56</v>
      </c>
      <c r="C106">
        <v>2014</v>
      </c>
      <c r="D106" s="19">
        <f t="shared" si="11"/>
        <v>578000</v>
      </c>
      <c r="E106" s="19">
        <v>46000</v>
      </c>
      <c r="F106" s="19">
        <v>532000</v>
      </c>
      <c r="G106" s="19">
        <f t="shared" si="12"/>
        <v>7.9584775086505193</v>
      </c>
      <c r="H106" s="19">
        <f t="shared" si="13"/>
        <v>92.041522491349482</v>
      </c>
    </row>
    <row r="107" spans="1:14" x14ac:dyDescent="0.25">
      <c r="A107" t="s">
        <v>11</v>
      </c>
      <c r="B107" t="s">
        <v>38</v>
      </c>
      <c r="C107">
        <v>2014</v>
      </c>
      <c r="D107" s="19">
        <f t="shared" si="11"/>
        <v>323996</v>
      </c>
      <c r="E107" s="19">
        <v>142996</v>
      </c>
      <c r="F107" s="19">
        <v>181000</v>
      </c>
      <c r="G107" s="19">
        <f t="shared" si="12"/>
        <v>44.135112779170115</v>
      </c>
      <c r="H107" s="19">
        <f t="shared" si="13"/>
        <v>55.864887220829885</v>
      </c>
      <c r="L107" s="2"/>
      <c r="M107" s="2"/>
      <c r="N107" s="2"/>
    </row>
    <row r="108" spans="1:14" x14ac:dyDescent="0.25">
      <c r="A108" t="s">
        <v>11</v>
      </c>
      <c r="B108" t="s">
        <v>85</v>
      </c>
      <c r="C108">
        <v>2015</v>
      </c>
      <c r="D108" s="19">
        <f t="shared" si="11"/>
        <v>1854680</v>
      </c>
      <c r="E108" s="19">
        <v>0</v>
      </c>
      <c r="F108" s="19">
        <v>1854680</v>
      </c>
      <c r="G108" s="19">
        <f t="shared" si="12"/>
        <v>0</v>
      </c>
      <c r="H108" s="19">
        <f t="shared" si="13"/>
        <v>100</v>
      </c>
    </row>
    <row r="109" spans="1:14" x14ac:dyDescent="0.25">
      <c r="A109" t="s">
        <v>11</v>
      </c>
      <c r="B109" t="s">
        <v>85</v>
      </c>
      <c r="C109">
        <v>2016</v>
      </c>
      <c r="D109" s="19">
        <f t="shared" si="11"/>
        <v>40500</v>
      </c>
      <c r="E109" s="19">
        <v>0</v>
      </c>
      <c r="F109" s="19">
        <v>40500</v>
      </c>
      <c r="G109" s="19">
        <f t="shared" si="12"/>
        <v>0</v>
      </c>
      <c r="H109" s="19">
        <f t="shared" si="13"/>
        <v>100</v>
      </c>
    </row>
    <row r="110" spans="1:14" x14ac:dyDescent="0.25">
      <c r="A110" t="s">
        <v>11</v>
      </c>
      <c r="B110" t="s">
        <v>85</v>
      </c>
      <c r="C110">
        <v>2017</v>
      </c>
      <c r="D110" s="19">
        <f t="shared" si="11"/>
        <v>29500</v>
      </c>
      <c r="E110" s="19">
        <v>0</v>
      </c>
      <c r="F110" s="19">
        <v>29500</v>
      </c>
      <c r="G110" s="19">
        <f t="shared" si="12"/>
        <v>0</v>
      </c>
      <c r="H110" s="19">
        <f t="shared" si="13"/>
        <v>100</v>
      </c>
      <c r="L110" s="2"/>
    </row>
    <row r="111" spans="1:14" x14ac:dyDescent="0.25">
      <c r="A111" t="s">
        <v>11</v>
      </c>
      <c r="B111" t="s">
        <v>85</v>
      </c>
      <c r="C111">
        <v>2018</v>
      </c>
      <c r="D111" s="19">
        <f t="shared" si="11"/>
        <v>36500</v>
      </c>
      <c r="E111" s="19">
        <v>0</v>
      </c>
      <c r="F111" s="19">
        <v>36500</v>
      </c>
      <c r="G111" s="19">
        <f t="shared" si="12"/>
        <v>0</v>
      </c>
      <c r="H111" s="19">
        <f t="shared" si="13"/>
        <v>100</v>
      </c>
    </row>
    <row r="112" spans="1:14" x14ac:dyDescent="0.25">
      <c r="A112" t="s">
        <v>11</v>
      </c>
      <c r="B112" t="s">
        <v>85</v>
      </c>
      <c r="C112">
        <v>2019</v>
      </c>
      <c r="D112" s="19">
        <f t="shared" si="11"/>
        <v>37500</v>
      </c>
      <c r="E112" s="19">
        <v>0</v>
      </c>
      <c r="F112" s="19">
        <v>37500</v>
      </c>
      <c r="G112" s="19">
        <f t="shared" si="12"/>
        <v>0</v>
      </c>
      <c r="H112" s="19">
        <f t="shared" si="13"/>
        <v>100</v>
      </c>
    </row>
    <row r="113" spans="1:14" x14ac:dyDescent="0.25">
      <c r="A113" t="s">
        <v>7</v>
      </c>
      <c r="B113" s="21" t="s">
        <v>16</v>
      </c>
      <c r="C113">
        <v>2012</v>
      </c>
      <c r="D113" s="19">
        <f>E113+F113</f>
        <v>6546000</v>
      </c>
      <c r="E113" s="19">
        <v>2796000</v>
      </c>
      <c r="F113" s="19">
        <v>3750000</v>
      </c>
      <c r="G113" s="19">
        <f>E113/D113*100</f>
        <v>42.713107241063248</v>
      </c>
      <c r="H113" s="19">
        <f>F113/D113*100</f>
        <v>57.286892758936759</v>
      </c>
      <c r="I113" s="1"/>
      <c r="L113" s="2"/>
      <c r="M113" s="2"/>
    </row>
    <row r="114" spans="1:14" x14ac:dyDescent="0.25">
      <c r="A114" t="s">
        <v>7</v>
      </c>
      <c r="B114" s="7" t="s">
        <v>86</v>
      </c>
      <c r="C114">
        <v>2012</v>
      </c>
      <c r="D114" s="19">
        <f t="shared" ref="D114:D127" si="14">E114+F114</f>
        <v>3459000</v>
      </c>
      <c r="E114" s="19">
        <v>643500</v>
      </c>
      <c r="F114" s="19">
        <v>2815500</v>
      </c>
      <c r="G114" s="19">
        <f t="shared" ref="G114:G127" si="15">E114/D114*100</f>
        <v>18.603642671292281</v>
      </c>
      <c r="H114" s="19">
        <f t="shared" ref="H114:H127" si="16">F114/D114*100</f>
        <v>81.396357328707708</v>
      </c>
      <c r="I114" s="1"/>
      <c r="L114" s="2"/>
      <c r="M114" s="2"/>
    </row>
    <row r="115" spans="1:14" x14ac:dyDescent="0.25">
      <c r="A115" t="s">
        <v>7</v>
      </c>
      <c r="B115" s="21" t="s">
        <v>16</v>
      </c>
      <c r="C115">
        <v>2013</v>
      </c>
      <c r="D115" s="19">
        <f t="shared" si="14"/>
        <v>6403000</v>
      </c>
      <c r="E115" s="19">
        <v>4103500</v>
      </c>
      <c r="F115" s="19">
        <v>2299500</v>
      </c>
      <c r="G115" s="19">
        <f t="shared" si="15"/>
        <v>64.08714665000781</v>
      </c>
      <c r="H115" s="19">
        <f t="shared" si="16"/>
        <v>35.91285334999219</v>
      </c>
    </row>
    <row r="116" spans="1:14" x14ac:dyDescent="0.25">
      <c r="A116" t="s">
        <v>7</v>
      </c>
      <c r="B116" s="7" t="s">
        <v>86</v>
      </c>
      <c r="C116">
        <v>2013</v>
      </c>
      <c r="D116" s="19">
        <f t="shared" si="14"/>
        <v>7209500</v>
      </c>
      <c r="E116" s="19">
        <v>2830000</v>
      </c>
      <c r="F116" s="19">
        <v>4379500</v>
      </c>
      <c r="G116" s="19">
        <f t="shared" si="15"/>
        <v>39.253762396837502</v>
      </c>
      <c r="H116" s="19">
        <f t="shared" si="16"/>
        <v>60.746237603162491</v>
      </c>
      <c r="L116" s="2"/>
      <c r="M116" s="2"/>
      <c r="N116" s="2"/>
    </row>
    <row r="117" spans="1:14" x14ac:dyDescent="0.25">
      <c r="A117" t="s">
        <v>7</v>
      </c>
      <c r="B117" t="s">
        <v>56</v>
      </c>
      <c r="C117">
        <v>2013</v>
      </c>
      <c r="D117" s="19">
        <f t="shared" si="14"/>
        <v>4500</v>
      </c>
      <c r="E117" s="19">
        <v>0</v>
      </c>
      <c r="F117" s="19">
        <v>4500</v>
      </c>
      <c r="G117" s="19">
        <f t="shared" si="15"/>
        <v>0</v>
      </c>
      <c r="H117" s="19">
        <f t="shared" si="16"/>
        <v>100</v>
      </c>
    </row>
    <row r="118" spans="1:14" x14ac:dyDescent="0.25">
      <c r="A118" t="s">
        <v>7</v>
      </c>
      <c r="B118" s="21" t="s">
        <v>16</v>
      </c>
      <c r="C118">
        <v>2014</v>
      </c>
      <c r="D118" s="19">
        <f t="shared" si="14"/>
        <v>3738500</v>
      </c>
      <c r="E118" s="19">
        <v>3109500</v>
      </c>
      <c r="F118" s="19">
        <v>629000</v>
      </c>
      <c r="G118" s="19">
        <f t="shared" si="15"/>
        <v>83.175070215327011</v>
      </c>
      <c r="H118" s="19">
        <f t="shared" si="16"/>
        <v>16.824929784672999</v>
      </c>
    </row>
    <row r="119" spans="1:14" x14ac:dyDescent="0.25">
      <c r="A119" t="s">
        <v>7</v>
      </c>
      <c r="B119" s="7" t="s">
        <v>86</v>
      </c>
      <c r="C119">
        <v>2014</v>
      </c>
      <c r="D119" s="19">
        <f t="shared" si="14"/>
        <v>4777000</v>
      </c>
      <c r="E119" s="19">
        <v>2703500</v>
      </c>
      <c r="F119" s="19">
        <v>2073500</v>
      </c>
      <c r="G119" s="19">
        <f t="shared" si="15"/>
        <v>56.594096713418466</v>
      </c>
      <c r="H119" s="19">
        <f t="shared" si="16"/>
        <v>43.405903286581534</v>
      </c>
    </row>
    <row r="120" spans="1:14" x14ac:dyDescent="0.25">
      <c r="A120" t="s">
        <v>7</v>
      </c>
      <c r="B120" t="s">
        <v>56</v>
      </c>
      <c r="C120">
        <v>2014</v>
      </c>
      <c r="D120" s="19">
        <f t="shared" si="14"/>
        <v>4925500</v>
      </c>
      <c r="E120" s="19">
        <v>879500</v>
      </c>
      <c r="F120" s="19">
        <v>4046000</v>
      </c>
      <c r="G120" s="19">
        <f t="shared" si="15"/>
        <v>17.856055222820018</v>
      </c>
      <c r="H120" s="19">
        <f t="shared" si="16"/>
        <v>82.143944777179982</v>
      </c>
    </row>
    <row r="121" spans="1:14" x14ac:dyDescent="0.25">
      <c r="A121" t="s">
        <v>7</v>
      </c>
      <c r="B121" s="21" t="s">
        <v>16</v>
      </c>
      <c r="C121">
        <v>2015</v>
      </c>
      <c r="D121" s="19">
        <f t="shared" si="14"/>
        <v>5861500</v>
      </c>
      <c r="E121" s="19">
        <v>4896000</v>
      </c>
      <c r="F121" s="19">
        <v>965500</v>
      </c>
      <c r="G121" s="19">
        <f t="shared" si="15"/>
        <v>83.528107139810629</v>
      </c>
      <c r="H121" s="19">
        <f t="shared" si="16"/>
        <v>16.471892860189371</v>
      </c>
      <c r="L121" s="2"/>
      <c r="M121" s="2"/>
      <c r="N121" s="2"/>
    </row>
    <row r="122" spans="1:14" x14ac:dyDescent="0.25">
      <c r="A122" t="s">
        <v>7</v>
      </c>
      <c r="B122" s="7" t="s">
        <v>86</v>
      </c>
      <c r="C122">
        <v>2015</v>
      </c>
      <c r="D122" s="19">
        <f t="shared" si="14"/>
        <v>9925500</v>
      </c>
      <c r="E122" s="19">
        <v>5839500</v>
      </c>
      <c r="F122" s="19">
        <v>4086000</v>
      </c>
      <c r="G122" s="19">
        <f t="shared" si="15"/>
        <v>58.833308145685358</v>
      </c>
      <c r="H122" s="19">
        <f t="shared" si="16"/>
        <v>41.166691854314649</v>
      </c>
      <c r="L122" s="2"/>
      <c r="M122" s="2"/>
      <c r="N122" s="2"/>
    </row>
    <row r="123" spans="1:14" x14ac:dyDescent="0.25">
      <c r="A123" t="s">
        <v>7</v>
      </c>
      <c r="B123" t="s">
        <v>56</v>
      </c>
      <c r="C123">
        <v>2015</v>
      </c>
      <c r="D123" s="19">
        <f t="shared" si="14"/>
        <v>3948500</v>
      </c>
      <c r="E123" s="19">
        <v>1906500</v>
      </c>
      <c r="F123" s="19">
        <v>2042000</v>
      </c>
      <c r="G123" s="19">
        <f t="shared" si="15"/>
        <v>48.284158541218183</v>
      </c>
      <c r="H123" s="19">
        <f t="shared" si="16"/>
        <v>51.715841458781817</v>
      </c>
    </row>
    <row r="124" spans="1:14" x14ac:dyDescent="0.25">
      <c r="A124" t="s">
        <v>7</v>
      </c>
      <c r="B124" t="s">
        <v>74</v>
      </c>
      <c r="C124">
        <v>2015</v>
      </c>
      <c r="D124" s="19">
        <f t="shared" si="14"/>
        <v>1783000</v>
      </c>
      <c r="E124" s="19">
        <v>0</v>
      </c>
      <c r="F124" s="19">
        <v>1783000</v>
      </c>
      <c r="G124" s="19">
        <f t="shared" si="15"/>
        <v>0</v>
      </c>
      <c r="H124" s="19">
        <f t="shared" si="16"/>
        <v>100</v>
      </c>
    </row>
    <row r="125" spans="1:14" x14ac:dyDescent="0.25">
      <c r="A125" t="s">
        <v>7</v>
      </c>
      <c r="B125" t="s">
        <v>74</v>
      </c>
      <c r="C125">
        <v>2016</v>
      </c>
      <c r="D125" s="19">
        <f t="shared" si="14"/>
        <v>1291000</v>
      </c>
      <c r="E125" s="19">
        <v>0</v>
      </c>
      <c r="F125" s="19">
        <v>1291000</v>
      </c>
      <c r="G125" s="19">
        <f t="shared" si="15"/>
        <v>0</v>
      </c>
      <c r="H125" s="19">
        <f t="shared" si="16"/>
        <v>100</v>
      </c>
    </row>
    <row r="126" spans="1:14" x14ac:dyDescent="0.25">
      <c r="A126" t="s">
        <v>7</v>
      </c>
      <c r="B126" t="s">
        <v>74</v>
      </c>
      <c r="C126">
        <v>2017</v>
      </c>
      <c r="D126" s="19">
        <f t="shared" si="14"/>
        <v>332500</v>
      </c>
      <c r="E126" s="19">
        <v>0</v>
      </c>
      <c r="F126" s="19">
        <v>332500</v>
      </c>
      <c r="G126" s="19">
        <f t="shared" si="15"/>
        <v>0</v>
      </c>
      <c r="H126" s="19">
        <f t="shared" si="16"/>
        <v>100</v>
      </c>
    </row>
    <row r="127" spans="1:14" x14ac:dyDescent="0.25">
      <c r="A127" t="s">
        <v>7</v>
      </c>
      <c r="B127" t="s">
        <v>38</v>
      </c>
      <c r="C127">
        <v>2017</v>
      </c>
      <c r="D127" s="19">
        <f t="shared" si="14"/>
        <v>4554500</v>
      </c>
      <c r="E127" s="19">
        <v>0</v>
      </c>
      <c r="F127" s="19">
        <v>4554500</v>
      </c>
      <c r="G127" s="19">
        <f t="shared" si="15"/>
        <v>0</v>
      </c>
      <c r="H127" s="19">
        <f t="shared" si="16"/>
        <v>100</v>
      </c>
    </row>
    <row r="128" spans="1:14" x14ac:dyDescent="0.25">
      <c r="A128" t="s">
        <v>10</v>
      </c>
      <c r="B128" s="21" t="s">
        <v>16</v>
      </c>
      <c r="C128">
        <v>2012</v>
      </c>
      <c r="D128" s="19">
        <f>E128+F128</f>
        <v>10134020</v>
      </c>
      <c r="E128" s="19">
        <v>2249020</v>
      </c>
      <c r="F128" s="19">
        <v>7885000</v>
      </c>
      <c r="G128" s="19">
        <f>E128/D128*100</f>
        <v>22.192772463444914</v>
      </c>
      <c r="H128" s="19">
        <f>F128/D128*100</f>
        <v>77.807227536555089</v>
      </c>
    </row>
    <row r="129" spans="1:8" x14ac:dyDescent="0.25">
      <c r="A129" t="s">
        <v>10</v>
      </c>
      <c r="B129" s="7" t="s">
        <v>86</v>
      </c>
      <c r="C129">
        <v>2012</v>
      </c>
      <c r="D129" s="19">
        <f t="shared" ref="D129:D145" si="17">E129+F129</f>
        <v>14641253</v>
      </c>
      <c r="E129" s="19">
        <v>1160753</v>
      </c>
      <c r="F129" s="19">
        <v>13480500</v>
      </c>
      <c r="G129" s="19">
        <f t="shared" ref="G129:G145" si="18">E129/D129*100</f>
        <v>7.9279621764612633</v>
      </c>
      <c r="H129" s="19">
        <f t="shared" ref="H129:H145" si="19">F129/D129*100</f>
        <v>92.072037823538736</v>
      </c>
    </row>
    <row r="130" spans="1:8" x14ac:dyDescent="0.25">
      <c r="A130" t="s">
        <v>10</v>
      </c>
      <c r="B130" s="7" t="s">
        <v>15</v>
      </c>
      <c r="C130">
        <v>2012</v>
      </c>
      <c r="D130" s="19">
        <f t="shared" si="17"/>
        <v>43400</v>
      </c>
      <c r="E130" s="19">
        <v>14900</v>
      </c>
      <c r="F130" s="19">
        <v>28500</v>
      </c>
      <c r="G130" s="19">
        <f t="shared" si="18"/>
        <v>34.331797235023046</v>
      </c>
      <c r="H130" s="19">
        <f t="shared" si="19"/>
        <v>65.668202764976954</v>
      </c>
    </row>
    <row r="131" spans="1:8" x14ac:dyDescent="0.25">
      <c r="A131" t="s">
        <v>10</v>
      </c>
      <c r="B131" s="21" t="s">
        <v>16</v>
      </c>
      <c r="C131">
        <v>2013</v>
      </c>
      <c r="D131" s="19">
        <f t="shared" si="17"/>
        <v>9860500</v>
      </c>
      <c r="E131" s="19">
        <v>1656500</v>
      </c>
      <c r="F131" s="19">
        <v>8204000</v>
      </c>
      <c r="G131" s="19">
        <f t="shared" si="18"/>
        <v>16.79935094569241</v>
      </c>
      <c r="H131" s="19">
        <f t="shared" si="19"/>
        <v>83.20064905430759</v>
      </c>
    </row>
    <row r="132" spans="1:8" x14ac:dyDescent="0.25">
      <c r="A132" t="s">
        <v>10</v>
      </c>
      <c r="B132" s="7" t="s">
        <v>86</v>
      </c>
      <c r="C132">
        <v>2013</v>
      </c>
      <c r="D132" s="19">
        <f t="shared" si="17"/>
        <v>16340000</v>
      </c>
      <c r="E132" s="19">
        <v>879500</v>
      </c>
      <c r="F132" s="19">
        <v>15460500</v>
      </c>
      <c r="G132" s="19">
        <f t="shared" si="18"/>
        <v>5.3824969400244793</v>
      </c>
      <c r="H132" s="19">
        <f t="shared" si="19"/>
        <v>94.617503059975519</v>
      </c>
    </row>
    <row r="133" spans="1:8" x14ac:dyDescent="0.25">
      <c r="A133" t="s">
        <v>10</v>
      </c>
      <c r="B133" s="7" t="s">
        <v>15</v>
      </c>
      <c r="C133">
        <v>2013</v>
      </c>
      <c r="D133" s="19">
        <f t="shared" si="17"/>
        <v>72000</v>
      </c>
      <c r="E133" s="19">
        <v>12500</v>
      </c>
      <c r="F133" s="19">
        <v>59500</v>
      </c>
      <c r="G133" s="19">
        <f t="shared" si="18"/>
        <v>17.361111111111111</v>
      </c>
      <c r="H133" s="19">
        <f t="shared" si="19"/>
        <v>82.638888888888886</v>
      </c>
    </row>
    <row r="134" spans="1:8" x14ac:dyDescent="0.25">
      <c r="A134" t="s">
        <v>10</v>
      </c>
      <c r="B134" s="21" t="s">
        <v>16</v>
      </c>
      <c r="C134">
        <v>2014</v>
      </c>
      <c r="D134" s="19">
        <f t="shared" si="17"/>
        <v>5295000</v>
      </c>
      <c r="E134" s="19">
        <v>1011000</v>
      </c>
      <c r="F134" s="19">
        <v>4284000</v>
      </c>
      <c r="G134" s="19">
        <f t="shared" si="18"/>
        <v>19.093484419263458</v>
      </c>
      <c r="H134" s="19">
        <f t="shared" si="19"/>
        <v>80.906515580736553</v>
      </c>
    </row>
    <row r="135" spans="1:8" x14ac:dyDescent="0.25">
      <c r="A135" t="s">
        <v>10</v>
      </c>
      <c r="B135" s="7" t="s">
        <v>86</v>
      </c>
      <c r="C135">
        <v>2014</v>
      </c>
      <c r="D135" s="19">
        <f t="shared" si="17"/>
        <v>15530000</v>
      </c>
      <c r="E135" s="19">
        <v>876500</v>
      </c>
      <c r="F135" s="19">
        <v>14653500</v>
      </c>
      <c r="G135" s="19">
        <f t="shared" si="18"/>
        <v>5.6439150032195755</v>
      </c>
      <c r="H135" s="19">
        <f t="shared" si="19"/>
        <v>94.356084996780424</v>
      </c>
    </row>
    <row r="136" spans="1:8" x14ac:dyDescent="0.25">
      <c r="A136" t="s">
        <v>10</v>
      </c>
      <c r="B136" s="7" t="s">
        <v>15</v>
      </c>
      <c r="C136">
        <v>2014</v>
      </c>
      <c r="D136" s="19">
        <f t="shared" si="17"/>
        <v>57500</v>
      </c>
      <c r="E136" s="19">
        <v>26500</v>
      </c>
      <c r="F136" s="19">
        <v>31000</v>
      </c>
      <c r="G136" s="19">
        <f t="shared" si="18"/>
        <v>46.086956521739133</v>
      </c>
      <c r="H136" s="19">
        <f t="shared" si="19"/>
        <v>53.913043478260867</v>
      </c>
    </row>
    <row r="137" spans="1:8" x14ac:dyDescent="0.25">
      <c r="A137" t="s">
        <v>10</v>
      </c>
      <c r="B137" t="s">
        <v>56</v>
      </c>
      <c r="C137">
        <v>2014</v>
      </c>
      <c r="D137" s="19">
        <f t="shared" si="17"/>
        <v>3774000</v>
      </c>
      <c r="E137" s="19">
        <v>300000</v>
      </c>
      <c r="F137" s="19">
        <v>3474000</v>
      </c>
      <c r="G137" s="19">
        <f t="shared" si="18"/>
        <v>7.9491255961844196</v>
      </c>
      <c r="H137" s="19">
        <f t="shared" si="19"/>
        <v>92.050874403815584</v>
      </c>
    </row>
    <row r="138" spans="1:8" x14ac:dyDescent="0.25">
      <c r="A138" t="s">
        <v>10</v>
      </c>
      <c r="B138" t="s">
        <v>74</v>
      </c>
      <c r="C138">
        <v>2015</v>
      </c>
      <c r="D138" s="19">
        <f t="shared" si="17"/>
        <v>1058000</v>
      </c>
      <c r="E138" s="19">
        <v>0</v>
      </c>
      <c r="F138" s="19">
        <v>1058000</v>
      </c>
      <c r="G138" s="19">
        <f t="shared" si="18"/>
        <v>0</v>
      </c>
      <c r="H138" s="19">
        <f t="shared" si="19"/>
        <v>100</v>
      </c>
    </row>
    <row r="139" spans="1:8" x14ac:dyDescent="0.25">
      <c r="A139" t="s">
        <v>10</v>
      </c>
      <c r="B139" t="s">
        <v>38</v>
      </c>
      <c r="C139">
        <v>2015</v>
      </c>
      <c r="D139" s="19">
        <f t="shared" si="17"/>
        <v>14893000</v>
      </c>
      <c r="E139" s="19">
        <v>0</v>
      </c>
      <c r="F139" s="19">
        <v>14893000</v>
      </c>
      <c r="G139" s="19">
        <f t="shared" si="18"/>
        <v>0</v>
      </c>
      <c r="H139" s="19">
        <f t="shared" si="19"/>
        <v>100</v>
      </c>
    </row>
    <row r="140" spans="1:8" x14ac:dyDescent="0.25">
      <c r="A140" t="s">
        <v>10</v>
      </c>
      <c r="B140" s="21" t="s">
        <v>16</v>
      </c>
      <c r="C140">
        <v>2015</v>
      </c>
      <c r="D140" s="19">
        <f t="shared" si="17"/>
        <v>11506000</v>
      </c>
      <c r="E140" s="19">
        <v>2270000</v>
      </c>
      <c r="F140" s="19">
        <v>9236000</v>
      </c>
      <c r="G140" s="19">
        <f t="shared" si="18"/>
        <v>19.728837128454717</v>
      </c>
      <c r="H140" s="19">
        <f t="shared" si="19"/>
        <v>80.271162871545272</v>
      </c>
    </row>
    <row r="141" spans="1:8" x14ac:dyDescent="0.25">
      <c r="A141" t="s">
        <v>10</v>
      </c>
      <c r="B141" s="7" t="s">
        <v>86</v>
      </c>
      <c r="C141">
        <v>2015</v>
      </c>
      <c r="D141" s="19">
        <f t="shared" si="17"/>
        <v>17377000</v>
      </c>
      <c r="E141" s="19">
        <v>986500</v>
      </c>
      <c r="F141" s="19">
        <v>16390500</v>
      </c>
      <c r="G141" s="19">
        <f t="shared" si="18"/>
        <v>5.6770443689934975</v>
      </c>
      <c r="H141" s="19">
        <f t="shared" si="19"/>
        <v>94.322955631006494</v>
      </c>
    </row>
    <row r="142" spans="1:8" x14ac:dyDescent="0.25">
      <c r="A142" t="s">
        <v>10</v>
      </c>
      <c r="B142" t="s">
        <v>74</v>
      </c>
      <c r="C142">
        <v>2016</v>
      </c>
      <c r="D142" s="19">
        <f t="shared" si="17"/>
        <v>1952500</v>
      </c>
      <c r="E142" s="19">
        <v>0</v>
      </c>
      <c r="F142" s="19">
        <v>1952500</v>
      </c>
      <c r="G142" s="19">
        <f t="shared" si="18"/>
        <v>0</v>
      </c>
      <c r="H142" s="19">
        <f t="shared" si="19"/>
        <v>100</v>
      </c>
    </row>
    <row r="143" spans="1:8" x14ac:dyDescent="0.25">
      <c r="A143" t="s">
        <v>10</v>
      </c>
      <c r="B143" s="21" t="s">
        <v>16</v>
      </c>
      <c r="C143">
        <v>2016</v>
      </c>
      <c r="D143" s="19">
        <f t="shared" si="17"/>
        <v>4816900</v>
      </c>
      <c r="E143" s="19">
        <v>805400</v>
      </c>
      <c r="F143" s="19">
        <v>4011500</v>
      </c>
      <c r="G143" s="19">
        <f t="shared" si="18"/>
        <v>16.720297286636633</v>
      </c>
      <c r="H143" s="19">
        <f t="shared" si="19"/>
        <v>83.279702713363363</v>
      </c>
    </row>
    <row r="144" spans="1:8" x14ac:dyDescent="0.25">
      <c r="A144" t="s">
        <v>10</v>
      </c>
      <c r="B144" s="7" t="s">
        <v>86</v>
      </c>
      <c r="C144">
        <v>2016</v>
      </c>
      <c r="D144" s="19">
        <f t="shared" si="17"/>
        <v>17274500</v>
      </c>
      <c r="E144" s="19">
        <v>980000</v>
      </c>
      <c r="F144" s="19">
        <v>16294500</v>
      </c>
      <c r="G144" s="19">
        <f t="shared" si="18"/>
        <v>5.6731019711134909</v>
      </c>
      <c r="H144" s="19">
        <f t="shared" si="19"/>
        <v>94.326898028886504</v>
      </c>
    </row>
    <row r="145" spans="1:8" x14ac:dyDescent="0.25">
      <c r="A145" t="s">
        <v>10</v>
      </c>
      <c r="B145" s="10" t="s">
        <v>74</v>
      </c>
      <c r="C145">
        <v>2017</v>
      </c>
      <c r="D145" s="19">
        <f t="shared" si="17"/>
        <v>1780500</v>
      </c>
      <c r="E145" s="19">
        <v>0</v>
      </c>
      <c r="F145" s="19">
        <v>1780500</v>
      </c>
      <c r="G145" s="19">
        <f t="shared" si="18"/>
        <v>0</v>
      </c>
      <c r="H145" s="19">
        <f t="shared" si="19"/>
        <v>100</v>
      </c>
    </row>
    <row r="148" spans="1:8" x14ac:dyDescent="0.25">
      <c r="A148" t="s">
        <v>80</v>
      </c>
    </row>
    <row r="149" spans="1:8" x14ac:dyDescent="0.25">
      <c r="A149" t="s">
        <v>63</v>
      </c>
    </row>
    <row r="150" spans="1:8" x14ac:dyDescent="0.25">
      <c r="A150" t="s">
        <v>62</v>
      </c>
    </row>
    <row r="151" spans="1:8" x14ac:dyDescent="0.25">
      <c r="A151" t="s">
        <v>61</v>
      </c>
    </row>
    <row r="152" spans="1:8" x14ac:dyDescent="0.25">
      <c r="A152" t="s">
        <v>64</v>
      </c>
    </row>
    <row r="154" spans="1:8" x14ac:dyDescent="0.25">
      <c r="A154" t="s">
        <v>81</v>
      </c>
    </row>
    <row r="155" spans="1:8" x14ac:dyDescent="0.25">
      <c r="A155" t="s">
        <v>65</v>
      </c>
      <c r="D155" s="5"/>
      <c r="E155" s="30"/>
      <c r="F155" s="30"/>
      <c r="G155" s="30"/>
      <c r="H155" s="30"/>
    </row>
    <row r="156" spans="1:8" x14ac:dyDescent="0.25">
      <c r="A156" t="s">
        <v>66</v>
      </c>
      <c r="D156" s="5"/>
      <c r="E156" s="5"/>
      <c r="F156" s="5"/>
      <c r="G156" s="5"/>
      <c r="H156" s="5"/>
    </row>
    <row r="157" spans="1:8" x14ac:dyDescent="0.25">
      <c r="D157" s="2"/>
      <c r="E157" s="2"/>
      <c r="F157" s="2"/>
      <c r="G157" s="9"/>
      <c r="H157" s="9"/>
    </row>
    <row r="158" spans="1:8" x14ac:dyDescent="0.25">
      <c r="A158" t="s">
        <v>82</v>
      </c>
      <c r="D158" s="2"/>
      <c r="E158" s="2"/>
      <c r="F158" s="2"/>
      <c r="G158" s="9"/>
      <c r="H158" s="9"/>
    </row>
    <row r="159" spans="1:8" x14ac:dyDescent="0.25">
      <c r="A159" t="s">
        <v>67</v>
      </c>
      <c r="D159" s="2"/>
      <c r="E159" s="2"/>
      <c r="F159" s="2"/>
      <c r="G159" s="9"/>
      <c r="H159" s="9"/>
    </row>
    <row r="160" spans="1:8" x14ac:dyDescent="0.25">
      <c r="A160" t="s">
        <v>69</v>
      </c>
      <c r="D160" s="2"/>
      <c r="E160" s="2"/>
      <c r="F160" s="2"/>
      <c r="G160" s="9"/>
      <c r="H160" s="9"/>
    </row>
    <row r="161" spans="1:8" x14ac:dyDescent="0.25">
      <c r="A161" t="s">
        <v>70</v>
      </c>
      <c r="D161" s="2"/>
      <c r="E161" s="2"/>
      <c r="F161" s="2"/>
      <c r="G161" s="9"/>
      <c r="H161" s="9"/>
    </row>
    <row r="162" spans="1:8" x14ac:dyDescent="0.25">
      <c r="A162" s="5" t="s">
        <v>68</v>
      </c>
      <c r="D162" s="2"/>
      <c r="E162" s="2"/>
      <c r="F162" s="2"/>
      <c r="G162" s="9"/>
      <c r="H162" s="9"/>
    </row>
    <row r="163" spans="1:8" x14ac:dyDescent="0.25">
      <c r="D163" s="2"/>
      <c r="E163" s="2"/>
      <c r="F163" s="2"/>
      <c r="G163" s="9"/>
      <c r="H163" s="9"/>
    </row>
    <row r="164" spans="1:8" x14ac:dyDescent="0.25">
      <c r="A164" t="s">
        <v>83</v>
      </c>
      <c r="D164" s="2"/>
      <c r="E164" s="2"/>
      <c r="F164" s="2"/>
      <c r="G164" s="9"/>
      <c r="H164" s="9"/>
    </row>
    <row r="165" spans="1:8" x14ac:dyDescent="0.25">
      <c r="A165" t="s">
        <v>71</v>
      </c>
      <c r="D165" s="2"/>
      <c r="E165" s="2"/>
      <c r="F165" s="2"/>
      <c r="G165" s="9"/>
      <c r="H165" s="9"/>
    </row>
    <row r="166" spans="1:8" x14ac:dyDescent="0.25">
      <c r="A166" t="s">
        <v>72</v>
      </c>
      <c r="D166" s="2"/>
      <c r="E166" s="2"/>
      <c r="F166" s="2"/>
      <c r="G166" s="9"/>
      <c r="H166" s="9"/>
    </row>
    <row r="167" spans="1:8" x14ac:dyDescent="0.25">
      <c r="A167" t="s">
        <v>73</v>
      </c>
      <c r="D167" s="2"/>
      <c r="E167" s="2"/>
      <c r="F167" s="2"/>
      <c r="G167" s="9"/>
      <c r="H167" s="9"/>
    </row>
    <row r="168" spans="1:8" x14ac:dyDescent="0.25">
      <c r="D168" s="2"/>
      <c r="E168" s="2"/>
      <c r="F168" s="2"/>
      <c r="G168" s="9"/>
      <c r="H168" s="9"/>
    </row>
    <row r="169" spans="1:8" x14ac:dyDescent="0.25">
      <c r="D169" s="2"/>
      <c r="E169" s="2"/>
      <c r="F169" s="2"/>
      <c r="G169" s="9"/>
      <c r="H169" s="9"/>
    </row>
    <row r="170" spans="1:8" x14ac:dyDescent="0.25">
      <c r="A170" t="s">
        <v>84</v>
      </c>
      <c r="D170" s="2"/>
      <c r="E170" s="2"/>
      <c r="F170" s="2"/>
      <c r="G170" s="9"/>
      <c r="H170" s="9"/>
    </row>
    <row r="171" spans="1:8" x14ac:dyDescent="0.25">
      <c r="A171" t="s">
        <v>72</v>
      </c>
      <c r="D171" s="2"/>
      <c r="E171" s="2"/>
      <c r="F171" s="2"/>
      <c r="G171" s="9"/>
      <c r="H171" s="9"/>
    </row>
    <row r="172" spans="1:8" x14ac:dyDescent="0.25">
      <c r="A172" t="s">
        <v>75</v>
      </c>
      <c r="D172" s="2"/>
      <c r="E172" s="2"/>
      <c r="F172" s="2"/>
      <c r="G172" s="9"/>
      <c r="H172" s="9"/>
    </row>
    <row r="173" spans="1:8" x14ac:dyDescent="0.25">
      <c r="D173" s="2"/>
      <c r="E173" s="2"/>
      <c r="F173" s="2"/>
      <c r="G173" s="9"/>
      <c r="H173" s="9"/>
    </row>
    <row r="174" spans="1:8" x14ac:dyDescent="0.25">
      <c r="D174" s="2"/>
      <c r="E174" s="2"/>
      <c r="F174" s="2"/>
      <c r="G174" s="9"/>
      <c r="H174" s="9"/>
    </row>
    <row r="192" spans="12:14" x14ac:dyDescent="0.25">
      <c r="L192" s="2"/>
      <c r="M192" s="2"/>
      <c r="N192" s="2"/>
    </row>
    <row r="194" spans="12:14" x14ac:dyDescent="0.25">
      <c r="L194" s="2"/>
      <c r="M194" s="2"/>
      <c r="N194" s="2"/>
    </row>
  </sheetData>
  <mergeCells count="2">
    <mergeCell ref="E155:F155"/>
    <mergeCell ref="G155:H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 per capita_at current Price</vt:lpstr>
      <vt:lpstr>GDP per capita_at PPP</vt:lpstr>
      <vt:lpstr>data_cea</vt:lpstr>
      <vt:lpstr>Cost Burden1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 Owusu</dc:creator>
  <cp:lastModifiedBy>Itamar Megiddo</cp:lastModifiedBy>
  <dcterms:created xsi:type="dcterms:W3CDTF">2020-02-06T07:45:32Z</dcterms:created>
  <dcterms:modified xsi:type="dcterms:W3CDTF">2020-03-25T14:27:45Z</dcterms:modified>
</cp:coreProperties>
</file>