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C_MBC_summary" sheetId="1" r:id="rId4"/>
    <sheet state="visible" name="Compiled_cal_curve_corrected" sheetId="2" r:id="rId5"/>
    <sheet state="visible" name="sorted" sheetId="3" r:id="rId6"/>
    <sheet state="visible" name="Summarize Shimadzu Reps" sheetId="4" r:id="rId7"/>
  </sheets>
  <definedNames>
    <definedName name="_xlchart.v1.0">sorted!$C$2:$C$1465</definedName>
  </definedNames>
  <calcPr/>
  <extLst>
    <ext uri="GoogleSheetsCustomDataVersion1">
      <go:sheetsCustomData xmlns:go="http://customooxmlschemas.google.com/" r:id="rId8" roundtripDataSignature="AMtx7mjpBto3lOePQC2Sp8J61PbOYTK0Uw=="/>
    </ext>
  </extLst>
</workbook>
</file>

<file path=xl/sharedStrings.xml><?xml version="1.0" encoding="utf-8"?>
<sst xmlns="http://schemas.openxmlformats.org/spreadsheetml/2006/main" count="9380" uniqueCount="904">
  <si>
    <t>Unique_ID</t>
  </si>
  <si>
    <t>updated_unique_ID</t>
  </si>
  <si>
    <t>n</t>
  </si>
  <si>
    <t>NPOC</t>
  </si>
  <si>
    <t>se</t>
  </si>
  <si>
    <t>TDN</t>
  </si>
  <si>
    <t>MBC</t>
  </si>
  <si>
    <t>MBN</t>
  </si>
  <si>
    <t>NA</t>
  </si>
  <si>
    <t>Analysis date</t>
  </si>
  <si>
    <t>Sample</t>
  </si>
  <si>
    <t>NPOC (calibration curve corrected)</t>
  </si>
  <si>
    <t>TDN (calibration curve corrected and volume injection correction)</t>
  </si>
  <si>
    <t>Aug 8</t>
  </si>
  <si>
    <t>25ppm</t>
  </si>
  <si>
    <t>DI</t>
  </si>
  <si>
    <t>1037</t>
  </si>
  <si>
    <t>1039</t>
  </si>
  <si>
    <t>1041</t>
  </si>
  <si>
    <t>1043</t>
  </si>
  <si>
    <t>1038</t>
  </si>
  <si>
    <t>1040</t>
  </si>
  <si>
    <t>1042</t>
  </si>
  <si>
    <t>1044</t>
  </si>
  <si>
    <t>Aug 15</t>
  </si>
  <si>
    <t>K2so4</t>
  </si>
  <si>
    <t>1045</t>
  </si>
  <si>
    <t>1047</t>
  </si>
  <si>
    <t>1049</t>
  </si>
  <si>
    <t>1051</t>
  </si>
  <si>
    <t>1053</t>
  </si>
  <si>
    <t>1055</t>
  </si>
  <si>
    <t>1057</t>
  </si>
  <si>
    <t>1059</t>
  </si>
  <si>
    <t>1061</t>
  </si>
  <si>
    <t>1063</t>
  </si>
  <si>
    <t>1065</t>
  </si>
  <si>
    <t>1067</t>
  </si>
  <si>
    <t>1069</t>
  </si>
  <si>
    <t>1071</t>
  </si>
  <si>
    <t>1073</t>
  </si>
  <si>
    <t>1075</t>
  </si>
  <si>
    <t>1077</t>
  </si>
  <si>
    <t>1079</t>
  </si>
  <si>
    <t>1081</t>
  </si>
  <si>
    <t>1083</t>
  </si>
  <si>
    <t>1085</t>
  </si>
  <si>
    <t>1087</t>
  </si>
  <si>
    <t>1089</t>
  </si>
  <si>
    <t>1091</t>
  </si>
  <si>
    <t>1093</t>
  </si>
  <si>
    <t>1095</t>
  </si>
  <si>
    <t>1097</t>
  </si>
  <si>
    <t>1099</t>
  </si>
  <si>
    <t>1101</t>
  </si>
  <si>
    <t>1103</t>
  </si>
  <si>
    <t>1046</t>
  </si>
  <si>
    <t>1048</t>
  </si>
  <si>
    <t>1050</t>
  </si>
  <si>
    <t>1052</t>
  </si>
  <si>
    <t>1054</t>
  </si>
  <si>
    <t>1056</t>
  </si>
  <si>
    <t>1058</t>
  </si>
  <si>
    <t>1060</t>
  </si>
  <si>
    <t>1062</t>
  </si>
  <si>
    <t>1064</t>
  </si>
  <si>
    <t>1066</t>
  </si>
  <si>
    <t>1068</t>
  </si>
  <si>
    <t>1070</t>
  </si>
  <si>
    <t>1072</t>
  </si>
  <si>
    <t>1074</t>
  </si>
  <si>
    <t>1076</t>
  </si>
  <si>
    <t>1078</t>
  </si>
  <si>
    <t>1080</t>
  </si>
  <si>
    <t>1082</t>
  </si>
  <si>
    <t>1084</t>
  </si>
  <si>
    <t>1086</t>
  </si>
  <si>
    <t>1088</t>
  </si>
  <si>
    <t>1090</t>
  </si>
  <si>
    <t>1092</t>
  </si>
  <si>
    <t>1094</t>
  </si>
  <si>
    <t>1096</t>
  </si>
  <si>
    <t>1098</t>
  </si>
  <si>
    <t>1100</t>
  </si>
  <si>
    <t>1102</t>
  </si>
  <si>
    <t>1104</t>
  </si>
  <si>
    <t>Aug 21</t>
  </si>
  <si>
    <t>1106</t>
  </si>
  <si>
    <t>1108</t>
  </si>
  <si>
    <t>1110</t>
  </si>
  <si>
    <t>1112</t>
  </si>
  <si>
    <t>1114</t>
  </si>
  <si>
    <t>1116</t>
  </si>
  <si>
    <t>1118</t>
  </si>
  <si>
    <t>1120</t>
  </si>
  <si>
    <t>1122</t>
  </si>
  <si>
    <t>1124</t>
  </si>
  <si>
    <t>1126</t>
  </si>
  <si>
    <t>1128</t>
  </si>
  <si>
    <t>1130</t>
  </si>
  <si>
    <t>1132</t>
  </si>
  <si>
    <t>1134</t>
  </si>
  <si>
    <t>1136</t>
  </si>
  <si>
    <t>1138</t>
  </si>
  <si>
    <t>1140</t>
  </si>
  <si>
    <t>1142</t>
  </si>
  <si>
    <t>1144</t>
  </si>
  <si>
    <t>1146</t>
  </si>
  <si>
    <t>1148</t>
  </si>
  <si>
    <t>1150</t>
  </si>
  <si>
    <t>1152</t>
  </si>
  <si>
    <t>1154</t>
  </si>
  <si>
    <t>1156</t>
  </si>
  <si>
    <t>1158</t>
  </si>
  <si>
    <t>1160</t>
  </si>
  <si>
    <t>1162</t>
  </si>
  <si>
    <t>1164</t>
  </si>
  <si>
    <t>1166</t>
  </si>
  <si>
    <t>1168</t>
  </si>
  <si>
    <t>1170</t>
  </si>
  <si>
    <t>1172</t>
  </si>
  <si>
    <t>1174</t>
  </si>
  <si>
    <t>1176</t>
  </si>
  <si>
    <t>1105</t>
  </si>
  <si>
    <t>1107</t>
  </si>
  <si>
    <t>1109</t>
  </si>
  <si>
    <t>1111</t>
  </si>
  <si>
    <t>1113</t>
  </si>
  <si>
    <t>1115</t>
  </si>
  <si>
    <t>1117</t>
  </si>
  <si>
    <t>1119</t>
  </si>
  <si>
    <t>1121</t>
  </si>
  <si>
    <t>1123</t>
  </si>
  <si>
    <t>1125</t>
  </si>
  <si>
    <t>1127</t>
  </si>
  <si>
    <t>1129</t>
  </si>
  <si>
    <t>1131</t>
  </si>
  <si>
    <t>1133</t>
  </si>
  <si>
    <t>1135</t>
  </si>
  <si>
    <t>1137</t>
  </si>
  <si>
    <t>1139</t>
  </si>
  <si>
    <t>1141</t>
  </si>
  <si>
    <t>1143</t>
  </si>
  <si>
    <t>1145</t>
  </si>
  <si>
    <t>1147</t>
  </si>
  <si>
    <t>1149</t>
  </si>
  <si>
    <t>1151</t>
  </si>
  <si>
    <t>1153</t>
  </si>
  <si>
    <t>1155</t>
  </si>
  <si>
    <t>1157</t>
  </si>
  <si>
    <t>July 8</t>
  </si>
  <si>
    <t>blank</t>
  </si>
  <si>
    <t>July 9</t>
  </si>
  <si>
    <t>115</t>
  </si>
  <si>
    <t>117</t>
  </si>
  <si>
    <t>119</t>
  </si>
  <si>
    <t>121</t>
  </si>
  <si>
    <t>123</t>
  </si>
  <si>
    <t>125</t>
  </si>
  <si>
    <t>127</t>
  </si>
  <si>
    <t>129</t>
  </si>
  <si>
    <t>131</t>
  </si>
  <si>
    <t>135</t>
  </si>
  <si>
    <t>137</t>
  </si>
  <si>
    <t>147</t>
  </si>
  <si>
    <t>149</t>
  </si>
  <si>
    <t>151</t>
  </si>
  <si>
    <t>153</t>
  </si>
  <si>
    <t>155</t>
  </si>
  <si>
    <t>157</t>
  </si>
  <si>
    <t>159</t>
  </si>
  <si>
    <t>161</t>
  </si>
  <si>
    <t>163</t>
  </si>
  <si>
    <t>165</t>
  </si>
  <si>
    <t>167</t>
  </si>
  <si>
    <t>169</t>
  </si>
  <si>
    <t>175</t>
  </si>
  <si>
    <t>177</t>
  </si>
  <si>
    <t>116</t>
  </si>
  <si>
    <t>118</t>
  </si>
  <si>
    <t>120</t>
  </si>
  <si>
    <t>128</t>
  </si>
  <si>
    <t>130</t>
  </si>
  <si>
    <t>132</t>
  </si>
  <si>
    <t>146</t>
  </si>
  <si>
    <t>148</t>
  </si>
  <si>
    <t>150</t>
  </si>
  <si>
    <t>158</t>
  </si>
  <si>
    <t>160</t>
  </si>
  <si>
    <t>162</t>
  </si>
  <si>
    <t>164</t>
  </si>
  <si>
    <t>166</t>
  </si>
  <si>
    <t>168</t>
  </si>
  <si>
    <t>176</t>
  </si>
  <si>
    <t>178</t>
  </si>
  <si>
    <t>BF</t>
  </si>
  <si>
    <t>179</t>
  </si>
  <si>
    <t>181</t>
  </si>
  <si>
    <t>183</t>
  </si>
  <si>
    <t>185</t>
  </si>
  <si>
    <t>187</t>
  </si>
  <si>
    <t>189</t>
  </si>
  <si>
    <t>191</t>
  </si>
  <si>
    <t>193</t>
  </si>
  <si>
    <t>195</t>
  </si>
  <si>
    <t>197</t>
  </si>
  <si>
    <t>180</t>
  </si>
  <si>
    <t>182</t>
  </si>
  <si>
    <t>184</t>
  </si>
  <si>
    <t>186</t>
  </si>
  <si>
    <t>188</t>
  </si>
  <si>
    <t>190</t>
  </si>
  <si>
    <t>192</t>
  </si>
  <si>
    <t>194</t>
  </si>
  <si>
    <t>196</t>
  </si>
  <si>
    <t>198</t>
  </si>
  <si>
    <t>July 10</t>
  </si>
  <si>
    <t>25 ppm</t>
  </si>
  <si>
    <t>199</t>
  </si>
  <si>
    <t>201</t>
  </si>
  <si>
    <t>203</t>
  </si>
  <si>
    <t>205</t>
  </si>
  <si>
    <t>207</t>
  </si>
  <si>
    <t>209</t>
  </si>
  <si>
    <t>211</t>
  </si>
  <si>
    <t>213</t>
  </si>
  <si>
    <t>215</t>
  </si>
  <si>
    <t>217</t>
  </si>
  <si>
    <t>219</t>
  </si>
  <si>
    <t>221</t>
  </si>
  <si>
    <t>223</t>
  </si>
  <si>
    <t>225</t>
  </si>
  <si>
    <t>227</t>
  </si>
  <si>
    <t>229</t>
  </si>
  <si>
    <t>231</t>
  </si>
  <si>
    <t>233</t>
  </si>
  <si>
    <t>235</t>
  </si>
  <si>
    <t>237</t>
  </si>
  <si>
    <t>239</t>
  </si>
  <si>
    <t>241</t>
  </si>
  <si>
    <t>243</t>
  </si>
  <si>
    <t>245</t>
  </si>
  <si>
    <t>247</t>
  </si>
  <si>
    <t>249</t>
  </si>
  <si>
    <t>251</t>
  </si>
  <si>
    <t>253</t>
  </si>
  <si>
    <t>255</t>
  </si>
  <si>
    <t>257</t>
  </si>
  <si>
    <t>259</t>
  </si>
  <si>
    <t>261</t>
  </si>
  <si>
    <t>263</t>
  </si>
  <si>
    <t>200</t>
  </si>
  <si>
    <t>202</t>
  </si>
  <si>
    <t>204</t>
  </si>
  <si>
    <t>206</t>
  </si>
  <si>
    <t>208</t>
  </si>
  <si>
    <t>210</t>
  </si>
  <si>
    <t>212</t>
  </si>
  <si>
    <t>214</t>
  </si>
  <si>
    <t>216</t>
  </si>
  <si>
    <t>218</t>
  </si>
  <si>
    <t>220</t>
  </si>
  <si>
    <t>222</t>
  </si>
  <si>
    <t>224</t>
  </si>
  <si>
    <t>226</t>
  </si>
  <si>
    <t>228</t>
  </si>
  <si>
    <t>230</t>
  </si>
  <si>
    <t>232</t>
  </si>
  <si>
    <t>234</t>
  </si>
  <si>
    <t>236</t>
  </si>
  <si>
    <t>238</t>
  </si>
  <si>
    <t>240</t>
  </si>
  <si>
    <t>242</t>
  </si>
  <si>
    <t>244</t>
  </si>
  <si>
    <t>246</t>
  </si>
  <si>
    <t>248</t>
  </si>
  <si>
    <t>250</t>
  </si>
  <si>
    <t>252</t>
  </si>
  <si>
    <t>254</t>
  </si>
  <si>
    <t>256</t>
  </si>
  <si>
    <t>258</t>
  </si>
  <si>
    <t>260</t>
  </si>
  <si>
    <t>262</t>
  </si>
  <si>
    <t>264</t>
  </si>
  <si>
    <t>July 11</t>
  </si>
  <si>
    <t>N check</t>
  </si>
  <si>
    <t>265</t>
  </si>
  <si>
    <t>267</t>
  </si>
  <si>
    <t>269</t>
  </si>
  <si>
    <t>271</t>
  </si>
  <si>
    <t>273</t>
  </si>
  <si>
    <t>275</t>
  </si>
  <si>
    <t>277</t>
  </si>
  <si>
    <t>279</t>
  </si>
  <si>
    <t>281</t>
  </si>
  <si>
    <t>283</t>
  </si>
  <si>
    <t>285</t>
  </si>
  <si>
    <t>287</t>
  </si>
  <si>
    <t>289</t>
  </si>
  <si>
    <t>291</t>
  </si>
  <si>
    <t>293</t>
  </si>
  <si>
    <t>295</t>
  </si>
  <si>
    <t>297</t>
  </si>
  <si>
    <t>299</t>
  </si>
  <si>
    <t>301</t>
  </si>
  <si>
    <t>303</t>
  </si>
  <si>
    <t>305</t>
  </si>
  <si>
    <t>307</t>
  </si>
  <si>
    <t>309</t>
  </si>
  <si>
    <t>311</t>
  </si>
  <si>
    <t>313</t>
  </si>
  <si>
    <t>315</t>
  </si>
  <si>
    <t>317</t>
  </si>
  <si>
    <t>319</t>
  </si>
  <si>
    <t>321</t>
  </si>
  <si>
    <t>323</t>
  </si>
  <si>
    <t>325</t>
  </si>
  <si>
    <t>266</t>
  </si>
  <si>
    <t>268</t>
  </si>
  <si>
    <t>270</t>
  </si>
  <si>
    <t>272</t>
  </si>
  <si>
    <t>274</t>
  </si>
  <si>
    <t>276</t>
  </si>
  <si>
    <t>278</t>
  </si>
  <si>
    <t>280</t>
  </si>
  <si>
    <t>282</t>
  </si>
  <si>
    <t>284</t>
  </si>
  <si>
    <t>286</t>
  </si>
  <si>
    <t>288</t>
  </si>
  <si>
    <t>290</t>
  </si>
  <si>
    <t>292</t>
  </si>
  <si>
    <t>294</t>
  </si>
  <si>
    <t>296</t>
  </si>
  <si>
    <t>298</t>
  </si>
  <si>
    <t>300</t>
  </si>
  <si>
    <t>302</t>
  </si>
  <si>
    <t>304</t>
  </si>
  <si>
    <t>306</t>
  </si>
  <si>
    <t>308</t>
  </si>
  <si>
    <t>310</t>
  </si>
  <si>
    <t>312</t>
  </si>
  <si>
    <t>314</t>
  </si>
  <si>
    <t>316</t>
  </si>
  <si>
    <t>318</t>
  </si>
  <si>
    <t>320</t>
  </si>
  <si>
    <t>322</t>
  </si>
  <si>
    <t>324</t>
  </si>
  <si>
    <t>326</t>
  </si>
  <si>
    <t>July 12</t>
  </si>
  <si>
    <t>N std check</t>
  </si>
  <si>
    <t>327</t>
  </si>
  <si>
    <t>329</t>
  </si>
  <si>
    <t>331</t>
  </si>
  <si>
    <t>333</t>
  </si>
  <si>
    <t>335</t>
  </si>
  <si>
    <t>337</t>
  </si>
  <si>
    <t>339</t>
  </si>
  <si>
    <t>341</t>
  </si>
  <si>
    <t>343</t>
  </si>
  <si>
    <t>345</t>
  </si>
  <si>
    <t>347</t>
  </si>
  <si>
    <t>349</t>
  </si>
  <si>
    <t>351</t>
  </si>
  <si>
    <t>353</t>
  </si>
  <si>
    <t>355</t>
  </si>
  <si>
    <t>357</t>
  </si>
  <si>
    <t>359</t>
  </si>
  <si>
    <t>361</t>
  </si>
  <si>
    <t>363</t>
  </si>
  <si>
    <t>365</t>
  </si>
  <si>
    <t>367</t>
  </si>
  <si>
    <t>369</t>
  </si>
  <si>
    <t>371</t>
  </si>
  <si>
    <t>373</t>
  </si>
  <si>
    <t>375</t>
  </si>
  <si>
    <t>377</t>
  </si>
  <si>
    <t>379</t>
  </si>
  <si>
    <t>381</t>
  </si>
  <si>
    <t>383</t>
  </si>
  <si>
    <t>385</t>
  </si>
  <si>
    <t>387</t>
  </si>
  <si>
    <t>389</t>
  </si>
  <si>
    <t>391</t>
  </si>
  <si>
    <t>328</t>
  </si>
  <si>
    <t>330</t>
  </si>
  <si>
    <t>332</t>
  </si>
  <si>
    <t>334</t>
  </si>
  <si>
    <t>336</t>
  </si>
  <si>
    <t>338</t>
  </si>
  <si>
    <t>340</t>
  </si>
  <si>
    <t>342</t>
  </si>
  <si>
    <t>344</t>
  </si>
  <si>
    <t>346</t>
  </si>
  <si>
    <t>348</t>
  </si>
  <si>
    <t>350</t>
  </si>
  <si>
    <t>352</t>
  </si>
  <si>
    <t>354</t>
  </si>
  <si>
    <t>356</t>
  </si>
  <si>
    <t>358</t>
  </si>
  <si>
    <t>360</t>
  </si>
  <si>
    <t>362</t>
  </si>
  <si>
    <t>364</t>
  </si>
  <si>
    <t>366</t>
  </si>
  <si>
    <t>368</t>
  </si>
  <si>
    <t>370</t>
  </si>
  <si>
    <t>372</t>
  </si>
  <si>
    <t>374</t>
  </si>
  <si>
    <t>376</t>
  </si>
  <si>
    <t>378</t>
  </si>
  <si>
    <t>380</t>
  </si>
  <si>
    <t>382</t>
  </si>
  <si>
    <t>384</t>
  </si>
  <si>
    <t>386</t>
  </si>
  <si>
    <t>388</t>
  </si>
  <si>
    <t>390</t>
  </si>
  <si>
    <t>392</t>
  </si>
  <si>
    <t>July 15</t>
  </si>
  <si>
    <t>July 16</t>
  </si>
  <si>
    <t>457</t>
  </si>
  <si>
    <t>459</t>
  </si>
  <si>
    <t>461</t>
  </si>
  <si>
    <t>463</t>
  </si>
  <si>
    <t>465</t>
  </si>
  <si>
    <t>467</t>
  </si>
  <si>
    <t>469</t>
  </si>
  <si>
    <t>471</t>
  </si>
  <si>
    <t>473</t>
  </si>
  <si>
    <t>475</t>
  </si>
  <si>
    <t>477</t>
  </si>
  <si>
    <t>479</t>
  </si>
  <si>
    <t>481</t>
  </si>
  <si>
    <t>483</t>
  </si>
  <si>
    <t>485</t>
  </si>
  <si>
    <t>487</t>
  </si>
  <si>
    <t>489</t>
  </si>
  <si>
    <t>491</t>
  </si>
  <si>
    <t>493</t>
  </si>
  <si>
    <t>495</t>
  </si>
  <si>
    <t>497</t>
  </si>
  <si>
    <t>499</t>
  </si>
  <si>
    <t>501</t>
  </si>
  <si>
    <t>503</t>
  </si>
  <si>
    <t>505</t>
  </si>
  <si>
    <t>507</t>
  </si>
  <si>
    <t>509</t>
  </si>
  <si>
    <t>511</t>
  </si>
  <si>
    <t>513</t>
  </si>
  <si>
    <t>515</t>
  </si>
  <si>
    <t>517</t>
  </si>
  <si>
    <t>519</t>
  </si>
  <si>
    <t>521</t>
  </si>
  <si>
    <t>458</t>
  </si>
  <si>
    <t>460</t>
  </si>
  <si>
    <t>462</t>
  </si>
  <si>
    <t>464</t>
  </si>
  <si>
    <t>466</t>
  </si>
  <si>
    <t>468</t>
  </si>
  <si>
    <t>470</t>
  </si>
  <si>
    <t>472</t>
  </si>
  <si>
    <t>474</t>
  </si>
  <si>
    <t>476</t>
  </si>
  <si>
    <t>478</t>
  </si>
  <si>
    <t>480</t>
  </si>
  <si>
    <t>482</t>
  </si>
  <si>
    <t>484</t>
  </si>
  <si>
    <t>486</t>
  </si>
  <si>
    <t>488</t>
  </si>
  <si>
    <t>490</t>
  </si>
  <si>
    <t>492</t>
  </si>
  <si>
    <t>494</t>
  </si>
  <si>
    <t>496</t>
  </si>
  <si>
    <t>498</t>
  </si>
  <si>
    <t>500</t>
  </si>
  <si>
    <t>502</t>
  </si>
  <si>
    <t>504</t>
  </si>
  <si>
    <t>506</t>
  </si>
  <si>
    <t>508</t>
  </si>
  <si>
    <t>510</t>
  </si>
  <si>
    <t>512</t>
  </si>
  <si>
    <t>514</t>
  </si>
  <si>
    <t>516</t>
  </si>
  <si>
    <t>518</t>
  </si>
  <si>
    <t>520</t>
  </si>
  <si>
    <t>522</t>
  </si>
  <si>
    <t>July 17</t>
  </si>
  <si>
    <t>July 19</t>
  </si>
  <si>
    <t>589</t>
  </si>
  <si>
    <t>591</t>
  </si>
  <si>
    <t>593</t>
  </si>
  <si>
    <t>595</t>
  </si>
  <si>
    <t>597</t>
  </si>
  <si>
    <t>599</t>
  </si>
  <si>
    <t>601</t>
  </si>
  <si>
    <t>603</t>
  </si>
  <si>
    <t>605</t>
  </si>
  <si>
    <t>607</t>
  </si>
  <si>
    <t>609</t>
  </si>
  <si>
    <t>611</t>
  </si>
  <si>
    <t>613</t>
  </si>
  <si>
    <t>615</t>
  </si>
  <si>
    <t>617</t>
  </si>
  <si>
    <t>619</t>
  </si>
  <si>
    <t>621</t>
  </si>
  <si>
    <t>623</t>
  </si>
  <si>
    <t>625</t>
  </si>
  <si>
    <t>627</t>
  </si>
  <si>
    <t>629</t>
  </si>
  <si>
    <t>631</t>
  </si>
  <si>
    <t>633</t>
  </si>
  <si>
    <t>635</t>
  </si>
  <si>
    <t>637</t>
  </si>
  <si>
    <t>639</t>
  </si>
  <si>
    <t>641</t>
  </si>
  <si>
    <t>643</t>
  </si>
  <si>
    <t>645</t>
  </si>
  <si>
    <t>647</t>
  </si>
  <si>
    <t>649</t>
  </si>
  <si>
    <t>651</t>
  </si>
  <si>
    <t>590</t>
  </si>
  <si>
    <t>592</t>
  </si>
  <si>
    <t>594</t>
  </si>
  <si>
    <t>596</t>
  </si>
  <si>
    <t>598</t>
  </si>
  <si>
    <t>600</t>
  </si>
  <si>
    <t>602</t>
  </si>
  <si>
    <t>604</t>
  </si>
  <si>
    <t>606</t>
  </si>
  <si>
    <t>608</t>
  </si>
  <si>
    <t>610</t>
  </si>
  <si>
    <t>612</t>
  </si>
  <si>
    <t>614</t>
  </si>
  <si>
    <t>616</t>
  </si>
  <si>
    <t>618</t>
  </si>
  <si>
    <t>620</t>
  </si>
  <si>
    <t>622</t>
  </si>
  <si>
    <t>624</t>
  </si>
  <si>
    <t>626</t>
  </si>
  <si>
    <t>628</t>
  </si>
  <si>
    <t>630</t>
  </si>
  <si>
    <t>632</t>
  </si>
  <si>
    <t>634</t>
  </si>
  <si>
    <t>636</t>
  </si>
  <si>
    <t>638</t>
  </si>
  <si>
    <t>640</t>
  </si>
  <si>
    <t>642</t>
  </si>
  <si>
    <t>644</t>
  </si>
  <si>
    <t>646</t>
  </si>
  <si>
    <t>648</t>
  </si>
  <si>
    <t>650</t>
  </si>
  <si>
    <t>652</t>
  </si>
  <si>
    <t>July 25</t>
  </si>
  <si>
    <t>100ppm</t>
  </si>
  <si>
    <t>655</t>
  </si>
  <si>
    <t>657</t>
  </si>
  <si>
    <t>659</t>
  </si>
  <si>
    <t>661</t>
  </si>
  <si>
    <t>663</t>
  </si>
  <si>
    <t>665</t>
  </si>
  <si>
    <t>667</t>
  </si>
  <si>
    <t>669</t>
  </si>
  <si>
    <t>671</t>
  </si>
  <si>
    <t>673</t>
  </si>
  <si>
    <t>675</t>
  </si>
  <si>
    <t>677</t>
  </si>
  <si>
    <t>679</t>
  </si>
  <si>
    <t>681</t>
  </si>
  <si>
    <t>683</t>
  </si>
  <si>
    <t>685</t>
  </si>
  <si>
    <t>687</t>
  </si>
  <si>
    <t>689</t>
  </si>
  <si>
    <t>691</t>
  </si>
  <si>
    <t>693</t>
  </si>
  <si>
    <t>695</t>
  </si>
  <si>
    <t>697</t>
  </si>
  <si>
    <t>699</t>
  </si>
  <si>
    <t>701</t>
  </si>
  <si>
    <t>703</t>
  </si>
  <si>
    <t>705</t>
  </si>
  <si>
    <t>707</t>
  </si>
  <si>
    <t>709</t>
  </si>
  <si>
    <t>711</t>
  </si>
  <si>
    <t>713</t>
  </si>
  <si>
    <t>715</t>
  </si>
  <si>
    <t>717</t>
  </si>
  <si>
    <t>656</t>
  </si>
  <si>
    <t>658</t>
  </si>
  <si>
    <t>660</t>
  </si>
  <si>
    <t>662</t>
  </si>
  <si>
    <t>664</t>
  </si>
  <si>
    <t>666</t>
  </si>
  <si>
    <t>668</t>
  </si>
  <si>
    <t>670</t>
  </si>
  <si>
    <t>672</t>
  </si>
  <si>
    <t>674</t>
  </si>
  <si>
    <t>676</t>
  </si>
  <si>
    <t>678</t>
  </si>
  <si>
    <t>680</t>
  </si>
  <si>
    <t>682</t>
  </si>
  <si>
    <t>684</t>
  </si>
  <si>
    <t>686</t>
  </si>
  <si>
    <t>688</t>
  </si>
  <si>
    <t>690</t>
  </si>
  <si>
    <t>692</t>
  </si>
  <si>
    <t>694</t>
  </si>
  <si>
    <t>696</t>
  </si>
  <si>
    <t>698</t>
  </si>
  <si>
    <t>700</t>
  </si>
  <si>
    <t>702</t>
  </si>
  <si>
    <t>704</t>
  </si>
  <si>
    <t>706</t>
  </si>
  <si>
    <t>708</t>
  </si>
  <si>
    <t>710</t>
  </si>
  <si>
    <t>712</t>
  </si>
  <si>
    <t>714</t>
  </si>
  <si>
    <t>716</t>
  </si>
  <si>
    <t>718</t>
  </si>
  <si>
    <t>July 26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</si>
  <si>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</si>
  <si>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</si>
  <si>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</si>
  <si>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</si>
  <si>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</si>
  <si>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</si>
  <si>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</si>
  <si>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</si>
  <si>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</si>
  <si>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</si>
  <si>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</si>
  <si>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</si>
  <si>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</si>
  <si>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</si>
  <si>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</si>
  <si>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</si>
  <si>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</si>
  <si>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719</t>
  </si>
  <si>
    <t>721</t>
  </si>
  <si>
    <t>723</t>
  </si>
  <si>
    <t>725</t>
  </si>
  <si>
    <t>727</t>
  </si>
  <si>
    <t>729</t>
  </si>
  <si>
    <t>731</t>
  </si>
  <si>
    <t>733</t>
  </si>
  <si>
    <t>735</t>
  </si>
  <si>
    <t>737</t>
  </si>
  <si>
    <t>739</t>
  </si>
  <si>
    <t>741</t>
  </si>
  <si>
    <t>743</t>
  </si>
  <si>
    <t>745</t>
  </si>
  <si>
    <t>747</t>
  </si>
  <si>
    <t>749</t>
  </si>
  <si>
    <t>751</t>
  </si>
  <si>
    <t>753</t>
  </si>
  <si>
    <t>755</t>
  </si>
  <si>
    <t>757</t>
  </si>
  <si>
    <t>759</t>
  </si>
  <si>
    <t>761</t>
  </si>
  <si>
    <t>763</t>
  </si>
  <si>
    <t>720</t>
  </si>
  <si>
    <t>722</t>
  </si>
  <si>
    <t>724</t>
  </si>
  <si>
    <t>726</t>
  </si>
  <si>
    <t>728</t>
  </si>
  <si>
    <t>730</t>
  </si>
  <si>
    <t>732</t>
  </si>
  <si>
    <t>734</t>
  </si>
  <si>
    <t>736</t>
  </si>
  <si>
    <t>738</t>
  </si>
  <si>
    <t>740</t>
  </si>
  <si>
    <t>742</t>
  </si>
  <si>
    <t>744</t>
  </si>
  <si>
    <t>746</t>
  </si>
  <si>
    <t>748</t>
  </si>
  <si>
    <t>750</t>
  </si>
  <si>
    <t>752</t>
  </si>
  <si>
    <t>754</t>
  </si>
  <si>
    <t>756</t>
  </si>
  <si>
    <t>758</t>
  </si>
  <si>
    <t>760</t>
  </si>
  <si>
    <t>762</t>
  </si>
  <si>
    <t>764</t>
  </si>
  <si>
    <t>766</t>
  </si>
  <si>
    <t>July 28</t>
  </si>
  <si>
    <t>765</t>
  </si>
  <si>
    <t>767</t>
  </si>
  <si>
    <t>769</t>
  </si>
  <si>
    <t>771</t>
  </si>
  <si>
    <t>773</t>
  </si>
  <si>
    <t>775</t>
  </si>
  <si>
    <t>777</t>
  </si>
  <si>
    <t>779</t>
  </si>
  <si>
    <t>781</t>
  </si>
  <si>
    <t>783</t>
  </si>
  <si>
    <t>785</t>
  </si>
  <si>
    <t>787</t>
  </si>
  <si>
    <t>789</t>
  </si>
  <si>
    <t>791</t>
  </si>
  <si>
    <t>793</t>
  </si>
  <si>
    <t>795</t>
  </si>
  <si>
    <t>797</t>
  </si>
  <si>
    <t>799</t>
  </si>
  <si>
    <t>801</t>
  </si>
  <si>
    <t>803</t>
  </si>
  <si>
    <t>805</t>
  </si>
  <si>
    <t>807</t>
  </si>
  <si>
    <t>809</t>
  </si>
  <si>
    <t>811</t>
  </si>
  <si>
    <t>813</t>
  </si>
  <si>
    <t>815</t>
  </si>
  <si>
    <t>817</t>
  </si>
  <si>
    <t>819</t>
  </si>
  <si>
    <t>821</t>
  </si>
  <si>
    <t>823</t>
  </si>
  <si>
    <t>825</t>
  </si>
  <si>
    <t>827</t>
  </si>
  <si>
    <t>768</t>
  </si>
  <si>
    <t>770</t>
  </si>
  <si>
    <t>772</t>
  </si>
  <si>
    <t>774</t>
  </si>
  <si>
    <t>776</t>
  </si>
  <si>
    <t>778</t>
  </si>
  <si>
    <t>780</t>
  </si>
  <si>
    <t>782</t>
  </si>
  <si>
    <t>784</t>
  </si>
  <si>
    <t>786</t>
  </si>
  <si>
    <t>788</t>
  </si>
  <si>
    <t>790</t>
  </si>
  <si>
    <t>792</t>
  </si>
  <si>
    <t>794</t>
  </si>
  <si>
    <t>796</t>
  </si>
  <si>
    <t>798</t>
  </si>
  <si>
    <t>800</t>
  </si>
  <si>
    <t>802</t>
  </si>
  <si>
    <t>804</t>
  </si>
  <si>
    <t>806</t>
  </si>
  <si>
    <t>808</t>
  </si>
  <si>
    <t>810</t>
  </si>
  <si>
    <t>812</t>
  </si>
  <si>
    <t>814</t>
  </si>
  <si>
    <t>816</t>
  </si>
  <si>
    <t>818</t>
  </si>
  <si>
    <t>820</t>
  </si>
  <si>
    <t>822</t>
  </si>
  <si>
    <t>824</t>
  </si>
  <si>
    <t>826</t>
  </si>
  <si>
    <t>828</t>
  </si>
  <si>
    <t>830</t>
  </si>
  <si>
    <t>July 29</t>
  </si>
  <si>
    <t>829</t>
  </si>
  <si>
    <t>831</t>
  </si>
  <si>
    <t>833</t>
  </si>
  <si>
    <t>835</t>
  </si>
  <si>
    <t>837</t>
  </si>
  <si>
    <t>839</t>
  </si>
  <si>
    <t>841</t>
  </si>
  <si>
    <t>843</t>
  </si>
  <si>
    <t>845</t>
  </si>
  <si>
    <t>847</t>
  </si>
  <si>
    <t>849</t>
  </si>
  <si>
    <t>851</t>
  </si>
  <si>
    <t>853</t>
  </si>
  <si>
    <t>855</t>
  </si>
  <si>
    <t>857</t>
  </si>
  <si>
    <t>859</t>
  </si>
  <si>
    <t>861</t>
  </si>
  <si>
    <t>863</t>
  </si>
  <si>
    <t>865</t>
  </si>
  <si>
    <t>867</t>
  </si>
  <si>
    <t>869</t>
  </si>
  <si>
    <t>871</t>
  </si>
  <si>
    <t>873</t>
  </si>
  <si>
    <t>875</t>
  </si>
  <si>
    <t>877</t>
  </si>
  <si>
    <t>879</t>
  </si>
  <si>
    <t>881</t>
  </si>
  <si>
    <t>883</t>
  </si>
  <si>
    <t>885</t>
  </si>
  <si>
    <t>832</t>
  </si>
  <si>
    <t>834</t>
  </si>
  <si>
    <t>836</t>
  </si>
  <si>
    <t>838</t>
  </si>
  <si>
    <t>840</t>
  </si>
  <si>
    <t>842</t>
  </si>
  <si>
    <t>844</t>
  </si>
  <si>
    <t>846</t>
  </si>
  <si>
    <t>848</t>
  </si>
  <si>
    <t>850</t>
  </si>
  <si>
    <t>852</t>
  </si>
  <si>
    <t>854</t>
  </si>
  <si>
    <t>856</t>
  </si>
  <si>
    <t>858</t>
  </si>
  <si>
    <t>860</t>
  </si>
  <si>
    <t>862</t>
  </si>
  <si>
    <t>864</t>
  </si>
  <si>
    <t>866</t>
  </si>
  <si>
    <t>868</t>
  </si>
  <si>
    <t>870</t>
  </si>
  <si>
    <t>872</t>
  </si>
  <si>
    <t>874</t>
  </si>
  <si>
    <t>876</t>
  </si>
  <si>
    <t>878</t>
  </si>
  <si>
    <t>880</t>
  </si>
  <si>
    <t>882</t>
  </si>
  <si>
    <t>884</t>
  </si>
  <si>
    <t>886</t>
  </si>
  <si>
    <t>888</t>
  </si>
  <si>
    <t>July 30</t>
  </si>
  <si>
    <t>887</t>
  </si>
  <si>
    <t>889</t>
  </si>
  <si>
    <t>891</t>
  </si>
  <si>
    <t>893</t>
  </si>
  <si>
    <t>895</t>
  </si>
  <si>
    <t>897</t>
  </si>
  <si>
    <t>899</t>
  </si>
  <si>
    <t>901</t>
  </si>
  <si>
    <t>903</t>
  </si>
  <si>
    <t>905</t>
  </si>
  <si>
    <t>907</t>
  </si>
  <si>
    <t>909</t>
  </si>
  <si>
    <t>911</t>
  </si>
  <si>
    <t>913</t>
  </si>
  <si>
    <t>915</t>
  </si>
  <si>
    <t>917</t>
  </si>
  <si>
    <t>919</t>
  </si>
  <si>
    <t>921</t>
  </si>
  <si>
    <t>923</t>
  </si>
  <si>
    <t>925</t>
  </si>
  <si>
    <t>927</t>
  </si>
  <si>
    <t>929</t>
  </si>
  <si>
    <t>931</t>
  </si>
  <si>
    <t>933</t>
  </si>
  <si>
    <t>935</t>
  </si>
  <si>
    <t>937</t>
  </si>
  <si>
    <t>939</t>
  </si>
  <si>
    <t>941</t>
  </si>
  <si>
    <t>943</t>
  </si>
  <si>
    <t>945</t>
  </si>
  <si>
    <t>947</t>
  </si>
  <si>
    <t>949</t>
  </si>
  <si>
    <t>890</t>
  </si>
  <si>
    <t>892</t>
  </si>
  <si>
    <t>894</t>
  </si>
  <si>
    <t>896</t>
  </si>
  <si>
    <t>898</t>
  </si>
  <si>
    <t>900</t>
  </si>
  <si>
    <t>902</t>
  </si>
  <si>
    <t>904</t>
  </si>
  <si>
    <t>906</t>
  </si>
  <si>
    <t>908</t>
  </si>
  <si>
    <t>910</t>
  </si>
  <si>
    <t>912</t>
  </si>
  <si>
    <t>914</t>
  </si>
  <si>
    <t>916</t>
  </si>
  <si>
    <t>918</t>
  </si>
  <si>
    <t>920</t>
  </si>
  <si>
    <t>922</t>
  </si>
  <si>
    <t>924</t>
  </si>
  <si>
    <t>926</t>
  </si>
  <si>
    <t>928</t>
  </si>
  <si>
    <t>930</t>
  </si>
  <si>
    <t>932</t>
  </si>
  <si>
    <t>934</t>
  </si>
  <si>
    <t>936</t>
  </si>
  <si>
    <t>938</t>
  </si>
  <si>
    <t>940</t>
  </si>
  <si>
    <t>942</t>
  </si>
  <si>
    <t>944</t>
  </si>
  <si>
    <t>946</t>
  </si>
  <si>
    <t>948</t>
  </si>
  <si>
    <t>950</t>
  </si>
  <si>
    <t>952</t>
  </si>
  <si>
    <t>July 31</t>
  </si>
  <si>
    <t>951</t>
  </si>
  <si>
    <t>953</t>
  </si>
  <si>
    <t>955</t>
  </si>
  <si>
    <t>957</t>
  </si>
  <si>
    <t>959</t>
  </si>
  <si>
    <t>961</t>
  </si>
  <si>
    <t>963</t>
  </si>
  <si>
    <t>965</t>
  </si>
  <si>
    <t>967</t>
  </si>
  <si>
    <t>969</t>
  </si>
  <si>
    <t>971</t>
  </si>
  <si>
    <t>954</t>
  </si>
  <si>
    <t>956</t>
  </si>
  <si>
    <t>958</t>
  </si>
  <si>
    <t>960</t>
  </si>
  <si>
    <t>962</t>
  </si>
  <si>
    <t>964</t>
  </si>
  <si>
    <t>966</t>
  </si>
  <si>
    <t>968</t>
  </si>
  <si>
    <t>970</t>
  </si>
  <si>
    <t>972</t>
  </si>
  <si>
    <t>Sample ID</t>
  </si>
  <si>
    <t>Trt</t>
  </si>
  <si>
    <t>Control</t>
  </si>
  <si>
    <t>Fumigated</t>
  </si>
  <si>
    <t>Sample.ID</t>
  </si>
  <si>
    <t>NPOC_ctrl</t>
  </si>
  <si>
    <t>SE_NPOC_ctrl</t>
  </si>
  <si>
    <t>NPOC_fum</t>
  </si>
  <si>
    <t>SE_NPOC_fum</t>
  </si>
  <si>
    <t>TDN_ctrl</t>
  </si>
  <si>
    <t>SE_TDN_ctrl</t>
  </si>
  <si>
    <t>TDN_fum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</si>
</sst>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2.0"/>
      <color theme="1"/>
      <name val="Arial"/>
    </font>
    <font>
      <sz val="12.0"/>
      <color theme="1"/>
      <name val="Calibri"/>
    </font>
    <font>
      <sz val="12.0"/>
      <color rgb="FF000000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49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3" numFmtId="0" xfId="0" applyFont="1"/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2" width="16.89"/>
    <col customWidth="1" min="3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</v>
      </c>
      <c r="H1" s="1" t="s">
        <v>6</v>
      </c>
      <c r="I1" s="1" t="s">
        <v>4</v>
      </c>
      <c r="J1" s="1" t="s">
        <v>7</v>
      </c>
      <c r="K1" s="1" t="s">
        <v>4</v>
      </c>
    </row>
    <row r="2" ht="15.75" customHeight="1">
      <c r="A2" s="1">
        <v>135.0</v>
      </c>
      <c r="B2" s="1"/>
      <c r="C2" s="1">
        <v>3.0</v>
      </c>
      <c r="D2" s="1">
        <v>32.377335</v>
      </c>
      <c r="E2" s="1">
        <v>0.474741632</v>
      </c>
      <c r="F2" s="1">
        <v>1.276339363</v>
      </c>
      <c r="G2" s="1">
        <v>0.026946746</v>
      </c>
      <c r="H2" s="1">
        <v>124.9739571</v>
      </c>
      <c r="I2" s="1">
        <v>5.25026474</v>
      </c>
      <c r="J2" s="1">
        <v>15.492490557</v>
      </c>
      <c r="K2" s="1">
        <v>0.533012947</v>
      </c>
    </row>
    <row r="3" ht="15.75" customHeight="1">
      <c r="A3" s="1">
        <v>55.0</v>
      </c>
      <c r="B3" s="1"/>
      <c r="C3" s="1">
        <v>3.0</v>
      </c>
      <c r="D3" s="1">
        <v>27.4240888</v>
      </c>
      <c r="E3" s="1">
        <v>0.012836732</v>
      </c>
      <c r="F3" s="1">
        <v>1.032228233</v>
      </c>
      <c r="G3" s="1">
        <v>0.076823739</v>
      </c>
      <c r="H3" s="1">
        <v>90.1514051</v>
      </c>
      <c r="I3" s="1">
        <v>2.23194461</v>
      </c>
      <c r="J3" s="1">
        <v>11.189445373</v>
      </c>
      <c r="K3" s="1">
        <v>0.17035524</v>
      </c>
    </row>
    <row r="4" ht="15.75" customHeight="1">
      <c r="A4" s="1">
        <v>58.0</v>
      </c>
      <c r="B4" s="1"/>
      <c r="C4" s="1">
        <v>3.0</v>
      </c>
      <c r="D4" s="1">
        <v>25.3089519</v>
      </c>
      <c r="E4" s="1">
        <v>0.650786737</v>
      </c>
      <c r="F4" s="1">
        <v>2.406832069</v>
      </c>
      <c r="G4" s="1">
        <v>0.143998199</v>
      </c>
      <c r="H4" s="1">
        <v>67.6689262</v>
      </c>
      <c r="I4" s="1">
        <v>2.99856986</v>
      </c>
      <c r="J4" s="1">
        <v>6.414004939</v>
      </c>
      <c r="K4" s="1">
        <v>0.212454127</v>
      </c>
    </row>
    <row r="5" ht="15.75" customHeight="1">
      <c r="A5" s="1">
        <v>89.0</v>
      </c>
      <c r="B5" s="1"/>
      <c r="C5" s="1">
        <v>3.0</v>
      </c>
      <c r="D5" s="1">
        <v>25.0263224</v>
      </c>
      <c r="E5" s="1">
        <v>0.3158596</v>
      </c>
      <c r="F5" s="1">
        <v>3.103182383</v>
      </c>
      <c r="G5" s="1">
        <v>0.023330469</v>
      </c>
      <c r="H5" s="1">
        <v>5.2566417</v>
      </c>
      <c r="I5" s="1">
        <v>3.07538304</v>
      </c>
      <c r="J5" s="1">
        <v>0.314900201</v>
      </c>
      <c r="K5" s="1">
        <v>0.19709206</v>
      </c>
    </row>
    <row r="6" ht="15.75" customHeight="1">
      <c r="A6" s="1">
        <v>156.0</v>
      </c>
      <c r="B6" s="1"/>
      <c r="C6" s="1">
        <v>3.0</v>
      </c>
      <c r="D6" s="1">
        <v>24.8824522</v>
      </c>
      <c r="E6" s="1">
        <v>0.354675093</v>
      </c>
      <c r="F6" s="1">
        <v>7.89351833</v>
      </c>
      <c r="G6" s="1">
        <v>0.145320112</v>
      </c>
      <c r="H6" s="1">
        <v>80.3585893</v>
      </c>
      <c r="I6" s="1">
        <v>1.84008492</v>
      </c>
      <c r="J6" s="1">
        <v>12.24769094</v>
      </c>
      <c r="K6" s="1">
        <v>0.10181671</v>
      </c>
    </row>
    <row r="7" ht="15.75" customHeight="1">
      <c r="A7" s="1">
        <v>158.0</v>
      </c>
      <c r="B7" s="1"/>
      <c r="C7" s="1">
        <v>3.0</v>
      </c>
      <c r="D7" s="1">
        <v>23.4107668</v>
      </c>
      <c r="E7" s="1">
        <v>0.238444038</v>
      </c>
      <c r="F7" s="1">
        <v>1.691958725</v>
      </c>
      <c r="G7" s="1">
        <v>0.097475669</v>
      </c>
      <c r="H7" s="1">
        <v>161.1005013</v>
      </c>
      <c r="I7" s="1">
        <v>4.67564482</v>
      </c>
      <c r="J7" s="1">
        <v>23.984082333</v>
      </c>
      <c r="K7" s="1">
        <v>0.387432936</v>
      </c>
    </row>
    <row r="8" ht="15.75" customHeight="1">
      <c r="A8" s="1">
        <v>92.0</v>
      </c>
      <c r="B8" s="1"/>
      <c r="C8" s="1">
        <v>3.0</v>
      </c>
      <c r="D8" s="1">
        <v>19.825936</v>
      </c>
      <c r="E8" s="1">
        <v>0.584398003</v>
      </c>
      <c r="F8" s="1">
        <v>1.706931536</v>
      </c>
      <c r="G8" s="1">
        <v>0.078799274</v>
      </c>
      <c r="H8" s="1">
        <v>54.3292364</v>
      </c>
      <c r="I8" s="1">
        <v>7.51896789</v>
      </c>
      <c r="J8" s="1">
        <v>3.500964114</v>
      </c>
      <c r="K8" s="1">
        <v>0.498325022</v>
      </c>
    </row>
    <row r="9" ht="15.75" customHeight="1">
      <c r="A9" s="1">
        <v>61.0</v>
      </c>
      <c r="B9" s="1"/>
      <c r="C9" s="1">
        <v>3.0</v>
      </c>
      <c r="D9" s="1">
        <v>18.8856777</v>
      </c>
      <c r="E9" s="1">
        <v>0.331251664</v>
      </c>
      <c r="F9" s="1">
        <v>2.087330444</v>
      </c>
      <c r="G9" s="1">
        <v>0.120574747</v>
      </c>
      <c r="H9" s="1">
        <v>66.455714</v>
      </c>
      <c r="I9" s="1">
        <v>0.71456245</v>
      </c>
      <c r="J9" s="1">
        <v>5.717428519</v>
      </c>
      <c r="K9" s="1">
        <v>0.249067825</v>
      </c>
    </row>
    <row r="10" ht="15.75" customHeight="1">
      <c r="A10" s="1">
        <v>59.0</v>
      </c>
      <c r="B10" s="1"/>
      <c r="C10" s="1">
        <v>3.0</v>
      </c>
      <c r="D10" s="1">
        <v>18.6897261</v>
      </c>
      <c r="E10" s="1">
        <v>0.252672786</v>
      </c>
      <c r="F10" s="1">
        <v>1.301093143</v>
      </c>
      <c r="G10" s="1">
        <v>0.037625998</v>
      </c>
      <c r="H10" s="1">
        <v>39.762233</v>
      </c>
      <c r="I10" s="1">
        <v>0.2090322</v>
      </c>
      <c r="J10" s="1">
        <v>3.897153488</v>
      </c>
      <c r="K10" s="1">
        <v>0.073326997</v>
      </c>
    </row>
    <row r="11" ht="15.75" customHeight="1">
      <c r="A11" s="1">
        <v>18.0</v>
      </c>
      <c r="B11" s="1"/>
      <c r="C11" s="1">
        <v>3.0</v>
      </c>
      <c r="D11" s="1">
        <v>17.2142516</v>
      </c>
      <c r="E11" s="1">
        <v>0.485811583</v>
      </c>
      <c r="F11" s="1">
        <v>2.315433029</v>
      </c>
      <c r="G11" s="1">
        <v>0.054932856</v>
      </c>
      <c r="H11" s="1">
        <v>68.4448039</v>
      </c>
      <c r="I11" s="1">
        <v>9.77753453</v>
      </c>
      <c r="J11" s="1">
        <v>13.1774236</v>
      </c>
      <c r="K11" s="1">
        <v>1.333326156</v>
      </c>
    </row>
    <row r="12" ht="15.75" customHeight="1">
      <c r="A12" s="1">
        <v>159.0</v>
      </c>
      <c r="B12" s="1"/>
      <c r="C12" s="1">
        <v>3.0</v>
      </c>
      <c r="D12" s="1">
        <v>16.9346663</v>
      </c>
      <c r="E12" s="1">
        <v>0.329049289</v>
      </c>
      <c r="F12" s="1">
        <v>0.959520704</v>
      </c>
      <c r="G12" s="1">
        <v>0.045387735</v>
      </c>
      <c r="H12" s="1">
        <v>30.9950647</v>
      </c>
      <c r="I12" s="1">
        <v>1.43445378</v>
      </c>
      <c r="J12" s="1">
        <v>4.525284131</v>
      </c>
      <c r="K12" s="1">
        <v>0.063125945</v>
      </c>
    </row>
    <row r="13" ht="15.75" customHeight="1">
      <c r="A13" s="1">
        <v>78.0</v>
      </c>
      <c r="B13" s="1"/>
      <c r="C13" s="1">
        <v>3.0</v>
      </c>
      <c r="D13" s="1">
        <v>16.3464081</v>
      </c>
      <c r="E13" s="1">
        <v>0.230557579</v>
      </c>
      <c r="F13" s="1">
        <v>3.714164712</v>
      </c>
      <c r="G13" s="1">
        <v>0.017171328</v>
      </c>
      <c r="H13" s="1">
        <v>51.5953216</v>
      </c>
      <c r="I13" s="1">
        <v>4.10461199</v>
      </c>
      <c r="J13" s="1">
        <v>6.162040655</v>
      </c>
      <c r="K13" s="1">
        <v>0.416087401</v>
      </c>
    </row>
    <row r="14" ht="15.75" customHeight="1">
      <c r="A14" s="1">
        <v>132.0</v>
      </c>
      <c r="B14" s="1"/>
      <c r="C14" s="1">
        <v>3.0</v>
      </c>
      <c r="D14" s="1">
        <v>15.8316454</v>
      </c>
      <c r="E14" s="1">
        <v>0.216938412</v>
      </c>
      <c r="F14" s="1">
        <v>0.737716997</v>
      </c>
      <c r="G14" s="1">
        <v>0.039220911</v>
      </c>
      <c r="H14" s="1">
        <v>53.7739749</v>
      </c>
      <c r="I14" s="1">
        <v>2.59693524</v>
      </c>
      <c r="J14" s="1">
        <v>7.46939568</v>
      </c>
      <c r="K14" s="1">
        <v>0.549904369</v>
      </c>
    </row>
    <row r="15" ht="15.75" customHeight="1">
      <c r="A15" s="1">
        <v>108.0</v>
      </c>
      <c r="B15" s="1"/>
      <c r="C15" s="1">
        <v>3.0</v>
      </c>
      <c r="D15" s="1">
        <v>15.0163813</v>
      </c>
      <c r="E15" s="1">
        <v>0.440257322</v>
      </c>
      <c r="F15" s="1">
        <v>2.409794527</v>
      </c>
      <c r="G15" s="1">
        <v>0.171343345</v>
      </c>
      <c r="H15" s="1">
        <v>21.3675566</v>
      </c>
      <c r="I15" s="1">
        <v>2.52570957</v>
      </c>
      <c r="J15" s="1">
        <v>2.305788466</v>
      </c>
      <c r="K15" s="1">
        <v>0.383761412</v>
      </c>
    </row>
    <row r="16" ht="15.75" customHeight="1">
      <c r="A16" s="1">
        <v>62.0</v>
      </c>
      <c r="B16" s="1"/>
      <c r="C16" s="1">
        <v>3.0</v>
      </c>
      <c r="D16" s="1">
        <v>14.9940699</v>
      </c>
      <c r="E16" s="1">
        <v>0.381055912</v>
      </c>
      <c r="F16" s="1">
        <v>0.883461684</v>
      </c>
      <c r="G16" s="1">
        <v>0.01679796</v>
      </c>
      <c r="H16" s="1">
        <v>27.2403172</v>
      </c>
      <c r="I16" s="1">
        <v>0.2452786</v>
      </c>
      <c r="J16" s="1">
        <v>2.736926371</v>
      </c>
      <c r="K16" s="1">
        <v>0.040579791</v>
      </c>
    </row>
    <row r="17" ht="15.75" customHeight="1">
      <c r="A17" s="1">
        <v>127.0</v>
      </c>
      <c r="B17" s="1"/>
      <c r="C17" s="1">
        <v>3.0</v>
      </c>
      <c r="D17" s="1">
        <v>14.7514264</v>
      </c>
      <c r="E17" s="1">
        <v>0.279968131</v>
      </c>
      <c r="F17" s="1">
        <v>0.662637436</v>
      </c>
      <c r="G17" s="1">
        <v>0.020073775</v>
      </c>
      <c r="H17" s="1">
        <v>17.9249166</v>
      </c>
      <c r="I17" s="1">
        <v>1.29633001</v>
      </c>
      <c r="J17" s="1">
        <v>1.921813164</v>
      </c>
      <c r="K17" s="1">
        <v>0.068083466</v>
      </c>
    </row>
    <row r="18" ht="15.75" customHeight="1">
      <c r="A18" s="1">
        <v>136.0</v>
      </c>
      <c r="B18" s="1"/>
      <c r="C18" s="1">
        <v>3.0</v>
      </c>
      <c r="D18" s="1">
        <v>14.0412886</v>
      </c>
      <c r="E18" s="1">
        <v>0.267584935</v>
      </c>
      <c r="F18" s="1">
        <v>0.645075094</v>
      </c>
      <c r="G18" s="1">
        <v>0.027991524</v>
      </c>
      <c r="H18" s="1">
        <v>26.1889881</v>
      </c>
      <c r="I18" s="1">
        <v>1.78078038</v>
      </c>
      <c r="J18" s="1">
        <v>3.926410517</v>
      </c>
      <c r="K18" s="1">
        <v>0.293216244</v>
      </c>
    </row>
    <row r="19" ht="15.75" customHeight="1">
      <c r="A19" s="1">
        <v>40.0</v>
      </c>
      <c r="B19" s="1"/>
      <c r="C19" s="1">
        <v>3.0</v>
      </c>
      <c r="D19" s="1">
        <v>13.7398153</v>
      </c>
      <c r="E19" s="1">
        <v>0.158196942</v>
      </c>
      <c r="F19" s="1">
        <v>0.922756981</v>
      </c>
      <c r="G19" s="1">
        <v>0.011586453</v>
      </c>
      <c r="H19" s="1">
        <v>3.2565862</v>
      </c>
      <c r="I19" s="1">
        <v>0.89616237</v>
      </c>
      <c r="J19" s="1">
        <v>0.177064765</v>
      </c>
      <c r="K19" s="1">
        <v>0.071108706</v>
      </c>
    </row>
    <row r="20" ht="15.75" customHeight="1">
      <c r="A20" s="1">
        <v>133.0</v>
      </c>
      <c r="B20" s="1"/>
      <c r="C20" s="1">
        <v>3.0</v>
      </c>
      <c r="D20" s="1">
        <v>13.6455993</v>
      </c>
      <c r="E20" s="1">
        <v>0.371833792</v>
      </c>
      <c r="F20" s="1">
        <v>0.677844533</v>
      </c>
      <c r="G20" s="1">
        <v>0.0502593</v>
      </c>
      <c r="H20" s="1">
        <v>13.8940967</v>
      </c>
      <c r="I20" s="1">
        <v>0.65661314</v>
      </c>
      <c r="J20" s="1">
        <v>2.291202655</v>
      </c>
      <c r="K20" s="1">
        <v>0.036122713</v>
      </c>
    </row>
    <row r="21" ht="15.75" customHeight="1">
      <c r="A21" s="1">
        <v>4.0</v>
      </c>
      <c r="B21" s="1"/>
      <c r="C21" s="1">
        <v>3.0</v>
      </c>
      <c r="D21" s="1">
        <v>13.4417369</v>
      </c>
      <c r="E21" s="1">
        <v>0.279358983</v>
      </c>
      <c r="F21" s="1">
        <v>4.939880481</v>
      </c>
      <c r="G21" s="1">
        <v>0.073591548</v>
      </c>
      <c r="H21" s="1">
        <v>65.6229332</v>
      </c>
      <c r="I21" s="1">
        <v>2.3872003</v>
      </c>
      <c r="J21" s="1">
        <v>7.450282838</v>
      </c>
      <c r="K21" s="1">
        <v>0.279822749</v>
      </c>
    </row>
    <row r="22" ht="15.75" customHeight="1">
      <c r="A22" s="1">
        <v>137.0</v>
      </c>
      <c r="B22" s="1"/>
      <c r="C22" s="1">
        <v>3.0</v>
      </c>
      <c r="D22" s="1">
        <v>13.2554954</v>
      </c>
      <c r="E22" s="1">
        <v>0.365043525</v>
      </c>
      <c r="F22" s="1">
        <v>0.389991582</v>
      </c>
      <c r="G22" s="1">
        <v>0.039756951</v>
      </c>
      <c r="H22" s="1">
        <v>17.2784392</v>
      </c>
      <c r="I22" s="1">
        <v>0.57190666</v>
      </c>
      <c r="J22" s="1">
        <v>2.332445675</v>
      </c>
      <c r="K22" s="1">
        <v>0.074576762</v>
      </c>
    </row>
    <row r="23" ht="15.75" customHeight="1">
      <c r="A23" s="1">
        <v>126.0</v>
      </c>
      <c r="B23" s="1"/>
      <c r="C23" s="1">
        <v>3.0</v>
      </c>
      <c r="D23" s="1">
        <v>12.6952374</v>
      </c>
      <c r="E23" s="1">
        <v>0.332600705</v>
      </c>
      <c r="F23" s="1">
        <v>1.293950853</v>
      </c>
      <c r="G23" s="1">
        <v>0.068760146</v>
      </c>
      <c r="H23" s="1">
        <v>44.978036</v>
      </c>
      <c r="I23" s="1">
        <v>0.91470997</v>
      </c>
      <c r="J23" s="1">
        <v>6.422488307</v>
      </c>
      <c r="K23" s="1">
        <v>0.065783906</v>
      </c>
    </row>
    <row r="24" ht="15.75" customHeight="1">
      <c r="A24" s="1">
        <v>60.0</v>
      </c>
      <c r="B24" s="1"/>
      <c r="C24" s="1">
        <v>3.0</v>
      </c>
      <c r="D24" s="1">
        <v>11.8475937</v>
      </c>
      <c r="E24" s="1">
        <v>0.271604528</v>
      </c>
      <c r="F24" s="1">
        <v>0.691967656</v>
      </c>
      <c r="G24" s="1">
        <v>0.010744184</v>
      </c>
      <c r="H24" s="1">
        <v>17.4507074</v>
      </c>
      <c r="I24" s="1">
        <v>4.07739064</v>
      </c>
      <c r="J24" s="1">
        <v>1.777202652</v>
      </c>
      <c r="K24" s="1">
        <v>0.210489475</v>
      </c>
    </row>
    <row r="25" ht="15.75" customHeight="1">
      <c r="A25" s="1">
        <v>34.0</v>
      </c>
      <c r="B25" s="1"/>
      <c r="C25" s="1">
        <v>3.0</v>
      </c>
      <c r="D25" s="1">
        <v>11.8393953</v>
      </c>
      <c r="E25" s="1">
        <v>0.11870272</v>
      </c>
      <c r="F25" s="1">
        <v>0.802366765</v>
      </c>
      <c r="G25" s="1">
        <v>0.03208558</v>
      </c>
      <c r="H25" s="1">
        <v>14.7123934</v>
      </c>
      <c r="I25" s="1">
        <v>0.79796643</v>
      </c>
      <c r="J25" s="1">
        <v>3.550382251</v>
      </c>
      <c r="K25" s="1">
        <v>0.133520337</v>
      </c>
    </row>
    <row r="26" ht="15.75" customHeight="1">
      <c r="A26" s="1">
        <v>5.0</v>
      </c>
      <c r="B26" s="1"/>
      <c r="C26" s="1">
        <v>3.0</v>
      </c>
      <c r="D26" s="1">
        <v>11.274502</v>
      </c>
      <c r="E26" s="1">
        <v>0.168372937</v>
      </c>
      <c r="F26" s="1">
        <v>1.175595238</v>
      </c>
      <c r="G26" s="1">
        <v>0.02028684</v>
      </c>
      <c r="H26" s="1">
        <v>13.5025378</v>
      </c>
      <c r="I26" s="1">
        <v>0.10371467</v>
      </c>
      <c r="J26" s="1">
        <v>1.957270408</v>
      </c>
      <c r="K26" s="1">
        <v>0.040867365</v>
      </c>
    </row>
    <row r="27" ht="15.75" customHeight="1">
      <c r="A27" s="1">
        <v>120.0</v>
      </c>
      <c r="B27" s="1"/>
      <c r="C27" s="1">
        <v>3.0</v>
      </c>
      <c r="D27" s="1">
        <v>11.2443294</v>
      </c>
      <c r="E27" s="1">
        <v>0.185786893</v>
      </c>
      <c r="F27" s="1">
        <v>1.042636821</v>
      </c>
      <c r="G27" s="1">
        <v>0.026205157</v>
      </c>
      <c r="H27" s="1">
        <v>52.2273089</v>
      </c>
      <c r="I27" s="1">
        <v>2.38730971</v>
      </c>
      <c r="J27" s="1">
        <v>8.127829335</v>
      </c>
      <c r="K27" s="1">
        <v>0.37617905</v>
      </c>
    </row>
    <row r="28" ht="15.75" customHeight="1">
      <c r="A28" s="1">
        <v>174.0</v>
      </c>
      <c r="B28" s="1"/>
      <c r="C28" s="1">
        <v>3.0</v>
      </c>
      <c r="D28" s="1">
        <v>10.9356891</v>
      </c>
      <c r="E28" s="1">
        <v>0.247891891</v>
      </c>
      <c r="F28" s="1">
        <v>0.686662571</v>
      </c>
      <c r="G28" s="1">
        <v>0.017952107</v>
      </c>
      <c r="H28" s="1">
        <v>45.6602831</v>
      </c>
      <c r="I28" s="1">
        <v>0.2760473</v>
      </c>
      <c r="J28" s="1">
        <v>6.308876017</v>
      </c>
      <c r="K28" s="1">
        <v>0.075976843</v>
      </c>
    </row>
    <row r="29" ht="15.75" customHeight="1">
      <c r="A29" s="1">
        <v>86.0</v>
      </c>
      <c r="B29" s="1"/>
      <c r="C29" s="1">
        <v>3.0</v>
      </c>
      <c r="D29" s="1">
        <v>10.9155556</v>
      </c>
      <c r="E29" s="1">
        <v>0.652293195</v>
      </c>
      <c r="F29" s="1">
        <v>1.317911097</v>
      </c>
      <c r="G29" s="1">
        <v>0.018002432</v>
      </c>
      <c r="H29" s="1">
        <v>46.9344444</v>
      </c>
      <c r="I29" s="1">
        <v>0.35707315</v>
      </c>
      <c r="J29" s="1">
        <v>3.525445479</v>
      </c>
      <c r="K29" s="1">
        <v>0.087883534</v>
      </c>
    </row>
    <row r="30" ht="15.75" customHeight="1">
      <c r="A30" s="1">
        <v>68.0</v>
      </c>
      <c r="B30" s="1"/>
      <c r="C30" s="1">
        <v>3.0</v>
      </c>
      <c r="D30" s="1">
        <v>10.3322504</v>
      </c>
      <c r="E30" s="1">
        <v>0.263815805</v>
      </c>
      <c r="F30" s="1">
        <v>0.210490439</v>
      </c>
      <c r="G30" s="1">
        <v>0.012569803</v>
      </c>
      <c r="H30" s="1">
        <v>24.8703813</v>
      </c>
      <c r="I30" s="1">
        <v>0.4764688</v>
      </c>
      <c r="J30" s="1">
        <v>2.692929146</v>
      </c>
      <c r="K30" s="1">
        <v>0.129738747</v>
      </c>
    </row>
    <row r="31" ht="15.75" customHeight="1">
      <c r="A31" s="1">
        <v>128.0</v>
      </c>
      <c r="B31" s="1"/>
      <c r="C31" s="1">
        <v>3.0</v>
      </c>
      <c r="D31" s="1">
        <v>10.12751</v>
      </c>
      <c r="E31" s="1">
        <v>0.321446186</v>
      </c>
      <c r="F31" s="1">
        <v>0.499853246</v>
      </c>
      <c r="G31" s="1">
        <v>0.040260239</v>
      </c>
      <c r="H31" s="1">
        <v>8.2874045</v>
      </c>
      <c r="I31" s="1">
        <v>0.72169054</v>
      </c>
      <c r="J31" s="1">
        <v>0.943174615</v>
      </c>
      <c r="K31" s="1">
        <v>0.028330469</v>
      </c>
    </row>
    <row r="32" ht="15.75" customHeight="1">
      <c r="A32" s="1">
        <v>33.0</v>
      </c>
      <c r="B32" s="1"/>
      <c r="C32" s="1">
        <v>3.0</v>
      </c>
      <c r="D32" s="1">
        <v>9.9898561</v>
      </c>
      <c r="E32" s="1">
        <v>0.36756448</v>
      </c>
      <c r="F32" s="1">
        <v>2.44390507</v>
      </c>
      <c r="G32" s="1">
        <v>0.061489462</v>
      </c>
      <c r="H32" s="1">
        <v>15.5859371</v>
      </c>
      <c r="I32" s="1">
        <v>0.82350461</v>
      </c>
      <c r="J32" s="1">
        <v>5.007191658</v>
      </c>
      <c r="K32" s="1">
        <v>0.189387819</v>
      </c>
    </row>
    <row r="33" ht="15.75" customHeight="1">
      <c r="A33" s="1">
        <v>160.0</v>
      </c>
      <c r="B33" s="1"/>
      <c r="C33" s="1">
        <v>3.0</v>
      </c>
      <c r="D33" s="1">
        <v>9.9326379</v>
      </c>
      <c r="E33" s="1">
        <v>0.127255931</v>
      </c>
      <c r="F33" s="1">
        <v>0.773601315</v>
      </c>
      <c r="G33" s="1">
        <v>0.032382832</v>
      </c>
      <c r="H33" s="1">
        <v>7.9067157</v>
      </c>
      <c r="I33" s="1">
        <v>0.70724304</v>
      </c>
      <c r="J33" s="1">
        <v>1.08360965</v>
      </c>
      <c r="K33" s="1">
        <v>0.010965998</v>
      </c>
    </row>
    <row r="34" ht="15.75" customHeight="1">
      <c r="A34" s="1">
        <v>2.0</v>
      </c>
      <c r="B34" s="1"/>
      <c r="C34" s="1">
        <v>3.0</v>
      </c>
      <c r="D34" s="1">
        <v>9.850048</v>
      </c>
      <c r="E34" s="1">
        <v>0.078228277</v>
      </c>
      <c r="F34" s="1">
        <v>0.591356163</v>
      </c>
      <c r="G34" s="1">
        <v>0.011753203</v>
      </c>
      <c r="H34" s="1">
        <v>4.7464298</v>
      </c>
      <c r="I34" s="1">
        <v>0.08459488</v>
      </c>
      <c r="J34" s="1">
        <v>0.623734654</v>
      </c>
      <c r="K34" s="1">
        <v>0.036673058</v>
      </c>
    </row>
    <row r="35" ht="15.75" customHeight="1">
      <c r="A35" s="1">
        <v>177.0</v>
      </c>
      <c r="B35" s="1"/>
      <c r="C35" s="1">
        <v>3.0</v>
      </c>
      <c r="D35" s="1">
        <v>9.6114882</v>
      </c>
      <c r="E35" s="1">
        <v>0.947279172</v>
      </c>
      <c r="F35" s="1">
        <v>1.36172547</v>
      </c>
      <c r="G35" s="1">
        <v>0.315593206</v>
      </c>
      <c r="H35" s="1">
        <v>30.2394421</v>
      </c>
      <c r="I35" s="1">
        <v>0.71241824</v>
      </c>
      <c r="J35" s="1">
        <v>5.170911103</v>
      </c>
      <c r="K35" s="1">
        <v>0.214311144</v>
      </c>
    </row>
    <row r="36" ht="15.75" customHeight="1">
      <c r="A36" s="1">
        <v>56.0</v>
      </c>
      <c r="B36" s="1"/>
      <c r="C36" s="1">
        <v>3.0</v>
      </c>
      <c r="D36" s="1">
        <v>9.4336937</v>
      </c>
      <c r="E36" s="1">
        <v>0.206983096</v>
      </c>
      <c r="F36" s="1">
        <v>0.632101903</v>
      </c>
      <c r="G36" s="1">
        <v>0.03192253</v>
      </c>
      <c r="H36" s="1">
        <v>13.9146533</v>
      </c>
      <c r="I36" s="1">
        <v>0.80078415</v>
      </c>
      <c r="J36" s="1">
        <v>2.227065416</v>
      </c>
      <c r="K36" s="1">
        <v>0.095348479</v>
      </c>
    </row>
    <row r="37" ht="15.75" customHeight="1">
      <c r="A37" s="1">
        <v>1.0</v>
      </c>
      <c r="B37" s="1"/>
      <c r="C37" s="1">
        <v>3.0</v>
      </c>
      <c r="D37" s="1">
        <v>9.4031227</v>
      </c>
      <c r="E37" s="1">
        <v>0.17309141</v>
      </c>
      <c r="F37" s="1">
        <v>0.17598688</v>
      </c>
      <c r="G37" s="1">
        <v>0.035366789</v>
      </c>
      <c r="H37" s="1">
        <v>39.6427266</v>
      </c>
      <c r="I37" s="1">
        <v>1.32469817</v>
      </c>
      <c r="J37" s="1">
        <v>6.674152552</v>
      </c>
      <c r="K37" s="1">
        <v>0.232266363</v>
      </c>
    </row>
    <row r="38" ht="15.75" customHeight="1">
      <c r="A38" s="1">
        <v>114.0</v>
      </c>
      <c r="B38" s="1"/>
      <c r="C38" s="1">
        <v>3.0</v>
      </c>
      <c r="D38" s="1">
        <v>9.2487867</v>
      </c>
      <c r="E38" s="1">
        <v>0.322817654</v>
      </c>
      <c r="F38" s="1">
        <v>2.467473985</v>
      </c>
      <c r="G38" s="1">
        <v>0.189543047</v>
      </c>
      <c r="H38" s="1">
        <v>54.6476917</v>
      </c>
      <c r="I38" s="1">
        <v>2.12312492</v>
      </c>
      <c r="J38" s="1">
        <v>8.930133149</v>
      </c>
      <c r="K38" s="1">
        <v>0.236410169</v>
      </c>
    </row>
    <row r="39" ht="15.75" customHeight="1">
      <c r="A39" s="1">
        <v>75.0</v>
      </c>
      <c r="B39" s="1"/>
      <c r="C39" s="1">
        <v>3.0</v>
      </c>
      <c r="D39" s="1">
        <v>8.3786667</v>
      </c>
      <c r="E39" s="1">
        <v>0.316176287</v>
      </c>
      <c r="F39" s="1">
        <v>0.943165311</v>
      </c>
      <c r="G39" s="1">
        <v>0.061553189</v>
      </c>
      <c r="H39" s="1">
        <v>28.6424444</v>
      </c>
      <c r="I39" s="1">
        <v>1.56645949</v>
      </c>
      <c r="J39" s="1">
        <v>4.907478693</v>
      </c>
      <c r="K39" s="1">
        <v>0.243368227</v>
      </c>
    </row>
    <row r="40" ht="15.75" customHeight="1">
      <c r="A40" s="1">
        <v>139.0</v>
      </c>
      <c r="B40" s="1"/>
      <c r="C40" s="1">
        <v>3.0</v>
      </c>
      <c r="D40" s="1">
        <v>8.2833666</v>
      </c>
      <c r="E40" s="1">
        <v>0.341886363</v>
      </c>
      <c r="F40" s="1">
        <v>0.406092405</v>
      </c>
      <c r="G40" s="1">
        <v>7.23671E-4</v>
      </c>
      <c r="H40" s="1">
        <v>11.7787228</v>
      </c>
      <c r="I40" s="1">
        <v>1.03087568</v>
      </c>
      <c r="J40" s="1">
        <v>1.199021131</v>
      </c>
      <c r="K40" s="1">
        <v>0.087008569</v>
      </c>
    </row>
    <row r="41" ht="15.75" customHeight="1">
      <c r="A41" s="1">
        <v>67.0</v>
      </c>
      <c r="B41" s="1"/>
      <c r="C41" s="1">
        <v>3.0</v>
      </c>
      <c r="D41" s="1">
        <v>8.0687284</v>
      </c>
      <c r="E41" s="1">
        <v>0.221954467</v>
      </c>
      <c r="F41" s="1">
        <v>0.421795591</v>
      </c>
      <c r="G41" s="1">
        <v>0.03331289</v>
      </c>
      <c r="H41" s="1">
        <v>28.4511856</v>
      </c>
      <c r="I41" s="1">
        <v>1.1569533</v>
      </c>
      <c r="J41" s="1">
        <v>3.27542219</v>
      </c>
      <c r="K41" s="1">
        <v>0.124908438</v>
      </c>
    </row>
    <row r="42" ht="15.75" customHeight="1">
      <c r="A42" s="1">
        <v>138.0</v>
      </c>
      <c r="B42" s="1"/>
      <c r="C42" s="1">
        <v>3.0</v>
      </c>
      <c r="D42" s="1">
        <v>8.0054491</v>
      </c>
      <c r="E42" s="1">
        <v>0.183041165</v>
      </c>
      <c r="F42" s="1">
        <v>1.019133388</v>
      </c>
      <c r="G42" s="1">
        <v>0.017911373</v>
      </c>
      <c r="H42" s="1">
        <v>33.5546004</v>
      </c>
      <c r="I42" s="1">
        <v>0.44050274</v>
      </c>
      <c r="J42" s="1">
        <v>6.496445959</v>
      </c>
      <c r="K42" s="1">
        <v>0.087710945</v>
      </c>
    </row>
    <row r="43" ht="15.75" customHeight="1">
      <c r="A43" s="1">
        <v>35.0</v>
      </c>
      <c r="B43" s="1"/>
      <c r="C43" s="1">
        <v>3.0</v>
      </c>
      <c r="D43" s="1">
        <v>7.9320209</v>
      </c>
      <c r="E43" s="1">
        <v>2.917767663</v>
      </c>
      <c r="F43" s="1">
        <v>0.641061017</v>
      </c>
      <c r="G43" s="1">
        <v>0.101878753</v>
      </c>
      <c r="H43" s="1">
        <v>19.0903452</v>
      </c>
      <c r="I43" s="1">
        <v>2.74146728</v>
      </c>
      <c r="J43" s="1">
        <v>6.58508701</v>
      </c>
      <c r="K43" s="1">
        <v>0.133147209</v>
      </c>
    </row>
    <row r="44" ht="15.75" customHeight="1">
      <c r="A44" s="1">
        <v>129.0</v>
      </c>
      <c r="B44" s="1"/>
      <c r="C44" s="1">
        <v>3.0</v>
      </c>
      <c r="D44" s="1">
        <v>7.917413</v>
      </c>
      <c r="E44" s="1">
        <v>0.089928271</v>
      </c>
      <c r="F44" s="1">
        <v>1.626903471</v>
      </c>
      <c r="G44" s="1">
        <v>0.01949088</v>
      </c>
      <c r="H44" s="1">
        <v>37.7592685</v>
      </c>
      <c r="I44" s="1">
        <v>1.61161073</v>
      </c>
      <c r="J44" s="1">
        <v>8.458201612</v>
      </c>
      <c r="K44" s="1">
        <v>0.162712099</v>
      </c>
    </row>
    <row r="45" ht="15.75" customHeight="1">
      <c r="A45" s="1">
        <v>157.0</v>
      </c>
      <c r="B45" s="1"/>
      <c r="C45" s="1">
        <v>3.0</v>
      </c>
      <c r="D45" s="1">
        <v>7.9051345</v>
      </c>
      <c r="E45" s="1">
        <v>0.102804175</v>
      </c>
      <c r="F45" s="1">
        <v>1.36969279</v>
      </c>
      <c r="G45" s="1">
        <v>0.016942213</v>
      </c>
      <c r="H45" s="1">
        <v>19.3228877</v>
      </c>
      <c r="I45" s="1">
        <v>0.91194606</v>
      </c>
      <c r="J45" s="1">
        <v>3.241146534</v>
      </c>
      <c r="K45" s="1">
        <v>0.198350616</v>
      </c>
    </row>
    <row r="46" ht="15.75" customHeight="1">
      <c r="A46" s="1">
        <v>102.0</v>
      </c>
      <c r="B46" s="1"/>
      <c r="C46" s="1">
        <v>3.0</v>
      </c>
      <c r="D46" s="1">
        <v>7.9035799</v>
      </c>
      <c r="E46" s="1">
        <v>0.20243476</v>
      </c>
      <c r="F46" s="1">
        <v>1.045284396</v>
      </c>
      <c r="G46" s="1">
        <v>0.011414634</v>
      </c>
      <c r="H46" s="1">
        <v>53.067508</v>
      </c>
      <c r="I46" s="1">
        <v>3.34049447</v>
      </c>
      <c r="J46" s="1">
        <v>9.41163351</v>
      </c>
      <c r="K46" s="1">
        <v>0.198777983</v>
      </c>
    </row>
    <row r="47" ht="15.75" customHeight="1">
      <c r="A47" s="1">
        <v>50.0</v>
      </c>
      <c r="B47" s="1"/>
      <c r="C47" s="1">
        <v>3.0</v>
      </c>
      <c r="D47" s="1">
        <v>7.7615101</v>
      </c>
      <c r="E47" s="1">
        <v>0.077017529</v>
      </c>
      <c r="F47" s="1">
        <v>0.420822704</v>
      </c>
      <c r="G47" s="1">
        <v>0.018645286</v>
      </c>
      <c r="H47" s="1">
        <v>4.6527689</v>
      </c>
      <c r="I47" s="1">
        <v>0.47219827</v>
      </c>
      <c r="J47" s="1">
        <v>0.27271471</v>
      </c>
      <c r="K47" s="1">
        <v>0.015445191</v>
      </c>
    </row>
    <row r="48" ht="15.75" customHeight="1">
      <c r="A48" s="1">
        <v>54.0</v>
      </c>
      <c r="B48" s="1"/>
      <c r="C48" s="1">
        <v>3.0</v>
      </c>
      <c r="D48" s="1">
        <v>7.6763564</v>
      </c>
      <c r="E48" s="1">
        <v>1.485843415</v>
      </c>
      <c r="F48" s="1">
        <v>0.085555013</v>
      </c>
      <c r="G48" s="1">
        <v>0.042829249</v>
      </c>
      <c r="H48" s="1">
        <v>16.5869734</v>
      </c>
      <c r="I48" s="1">
        <v>1.91763868</v>
      </c>
      <c r="J48" s="1">
        <v>1.95567911</v>
      </c>
      <c r="K48" s="1">
        <v>0.051130783</v>
      </c>
    </row>
    <row r="49" ht="15.75" customHeight="1">
      <c r="A49" s="1">
        <v>52.0</v>
      </c>
      <c r="B49" s="1"/>
      <c r="C49" s="1">
        <v>3.0</v>
      </c>
      <c r="D49" s="1">
        <v>7.6498701</v>
      </c>
      <c r="E49" s="1">
        <v>0.286246408</v>
      </c>
      <c r="F49" s="1">
        <v>0.27023864</v>
      </c>
      <c r="G49" s="1">
        <v>0.052352513</v>
      </c>
      <c r="H49" s="1">
        <v>44.4711651</v>
      </c>
      <c r="I49" s="1">
        <v>1.05249461</v>
      </c>
      <c r="J49" s="1">
        <v>7.040727222</v>
      </c>
      <c r="K49" s="1">
        <v>0.263310107</v>
      </c>
    </row>
    <row r="50" ht="15.75" customHeight="1">
      <c r="A50" s="1">
        <v>140.0</v>
      </c>
      <c r="B50" s="1"/>
      <c r="C50" s="1">
        <v>3.0</v>
      </c>
      <c r="D50" s="1">
        <v>7.6057857</v>
      </c>
      <c r="E50" s="1">
        <v>0.231241805</v>
      </c>
      <c r="F50" s="1">
        <v>0.816983561</v>
      </c>
      <c r="G50" s="1">
        <v>0.003335795</v>
      </c>
      <c r="H50" s="1">
        <v>5.5282278</v>
      </c>
      <c r="I50" s="1">
        <v>0.52783783</v>
      </c>
      <c r="J50" s="1">
        <v>0.446038819</v>
      </c>
      <c r="K50" s="1">
        <v>0.074320844</v>
      </c>
    </row>
    <row r="51" ht="15.75" customHeight="1">
      <c r="A51" s="1">
        <v>63.0</v>
      </c>
      <c r="B51" s="1"/>
      <c r="C51" s="1">
        <v>3.0</v>
      </c>
      <c r="D51" s="1">
        <v>7.5460429</v>
      </c>
      <c r="E51" s="1">
        <v>0.291262523</v>
      </c>
      <c r="F51" s="1">
        <v>0.715975766</v>
      </c>
      <c r="G51" s="1">
        <v>0.017651229</v>
      </c>
      <c r="H51" s="1">
        <v>9.2012336</v>
      </c>
      <c r="I51" s="1">
        <v>0.312776</v>
      </c>
      <c r="J51" s="1">
        <v>1.00851403</v>
      </c>
      <c r="K51" s="1">
        <v>0.034201695</v>
      </c>
    </row>
    <row r="52" ht="15.75" customHeight="1">
      <c r="A52" s="1">
        <v>130.0</v>
      </c>
      <c r="B52" s="1"/>
      <c r="C52" s="1">
        <v>3.0</v>
      </c>
      <c r="D52" s="1">
        <v>7.4567229</v>
      </c>
      <c r="E52" s="1">
        <v>0.075069007</v>
      </c>
      <c r="F52" s="1">
        <v>0.504970464</v>
      </c>
      <c r="G52" s="1">
        <v>0.0094787</v>
      </c>
      <c r="H52" s="1">
        <v>11.0605135</v>
      </c>
      <c r="I52" s="1">
        <v>0.35235707</v>
      </c>
      <c r="J52" s="1">
        <v>1.730320342</v>
      </c>
      <c r="K52" s="1">
        <v>0.117440397</v>
      </c>
    </row>
    <row r="53" ht="15.75" customHeight="1">
      <c r="A53" s="1">
        <v>64.0</v>
      </c>
      <c r="B53" s="1"/>
      <c r="C53" s="1">
        <v>3.0</v>
      </c>
      <c r="D53" s="1">
        <v>7.4030555</v>
      </c>
      <c r="E53" s="1">
        <v>0.285947667</v>
      </c>
      <c r="F53" s="1">
        <v>0.508705535</v>
      </c>
      <c r="G53" s="1">
        <v>0.024866639</v>
      </c>
      <c r="H53" s="1">
        <v>68.0915347</v>
      </c>
      <c r="I53" s="1">
        <v>1.21541997</v>
      </c>
      <c r="J53" s="1">
        <v>7.880823929</v>
      </c>
      <c r="K53" s="1">
        <v>0.114438169</v>
      </c>
    </row>
    <row r="54" ht="15.75" customHeight="1">
      <c r="A54" s="1">
        <v>142.0</v>
      </c>
      <c r="B54" s="1"/>
      <c r="C54" s="1">
        <v>3.0</v>
      </c>
      <c r="D54" s="1">
        <v>7.3472368</v>
      </c>
      <c r="E54" s="1">
        <v>0.27804323</v>
      </c>
      <c r="F54" s="1">
        <v>0.660141912</v>
      </c>
      <c r="G54" s="1">
        <v>0.046658095</v>
      </c>
      <c r="H54" s="1">
        <v>44.3819511</v>
      </c>
      <c r="I54" s="1">
        <v>2.3201418</v>
      </c>
      <c r="J54" s="1">
        <v>6.894429991</v>
      </c>
      <c r="K54" s="1">
        <v>0.083169177</v>
      </c>
    </row>
    <row r="55" ht="15.75" customHeight="1">
      <c r="A55" s="1">
        <v>112.0</v>
      </c>
      <c r="B55" s="1"/>
      <c r="C55" s="1">
        <v>3.0</v>
      </c>
      <c r="D55" s="1">
        <v>7.2861562</v>
      </c>
      <c r="E55" s="1">
        <v>0.450922142</v>
      </c>
      <c r="F55" s="1">
        <v>0.494732639</v>
      </c>
      <c r="G55" s="1">
        <v>0.032147615</v>
      </c>
      <c r="H55" s="1">
        <v>24.3058847</v>
      </c>
      <c r="I55" s="1">
        <v>0.20958018</v>
      </c>
      <c r="J55" s="1">
        <v>3.242626207</v>
      </c>
      <c r="K55" s="1">
        <v>0.052800651</v>
      </c>
    </row>
    <row r="56" ht="15.75" customHeight="1">
      <c r="A56" s="1">
        <v>111.0</v>
      </c>
      <c r="B56" s="1"/>
      <c r="C56" s="1">
        <v>3.0</v>
      </c>
      <c r="D56" s="1">
        <v>7.2557832</v>
      </c>
      <c r="E56" s="1">
        <v>0.233141372</v>
      </c>
      <c r="F56" s="1">
        <v>0.716863085</v>
      </c>
      <c r="G56" s="1">
        <v>0.027174216</v>
      </c>
      <c r="H56" s="1">
        <v>40.2919404</v>
      </c>
      <c r="I56" s="1">
        <v>1.8616596</v>
      </c>
      <c r="J56" s="1">
        <v>9.210795842</v>
      </c>
      <c r="K56" s="1">
        <v>0.558486281</v>
      </c>
    </row>
    <row r="57" ht="15.75" customHeight="1">
      <c r="A57" s="1">
        <v>171.0</v>
      </c>
      <c r="B57" s="1"/>
      <c r="C57" s="1">
        <v>3.0</v>
      </c>
      <c r="D57" s="1">
        <v>7.2554602</v>
      </c>
      <c r="E57" s="1">
        <v>0.041746401</v>
      </c>
      <c r="F57" s="1">
        <v>1.578548895</v>
      </c>
      <c r="G57" s="1">
        <v>0.03925082</v>
      </c>
      <c r="H57" s="1">
        <v>48.6703469</v>
      </c>
      <c r="I57" s="1">
        <v>0.7076506</v>
      </c>
      <c r="J57" s="1">
        <v>8.227313841</v>
      </c>
      <c r="K57" s="1">
        <v>0.171697191</v>
      </c>
    </row>
    <row r="58" ht="15.75" customHeight="1">
      <c r="A58" s="1">
        <v>6.0</v>
      </c>
      <c r="B58" s="1"/>
      <c r="C58" s="1">
        <v>3.0</v>
      </c>
      <c r="D58" s="1">
        <v>7.1506155</v>
      </c>
      <c r="E58" s="1">
        <v>0.047268746</v>
      </c>
      <c r="F58" s="1">
        <v>0.195845253</v>
      </c>
      <c r="G58" s="1">
        <v>0.034106832</v>
      </c>
      <c r="H58" s="1">
        <v>5.4411723</v>
      </c>
      <c r="I58" s="1">
        <v>0.23134616</v>
      </c>
      <c r="J58" s="1">
        <v>0.517540695</v>
      </c>
      <c r="K58" s="1">
        <v>0.045647093</v>
      </c>
    </row>
    <row r="59" ht="15.75" customHeight="1">
      <c r="A59" s="1">
        <v>23.0</v>
      </c>
      <c r="B59" s="1"/>
      <c r="C59" s="1">
        <v>3.0</v>
      </c>
      <c r="D59" s="1">
        <v>7.0865795</v>
      </c>
      <c r="E59" s="1">
        <v>2.287953033</v>
      </c>
      <c r="F59" s="1">
        <v>0.576530978</v>
      </c>
      <c r="G59" s="1">
        <v>0.137380519</v>
      </c>
      <c r="H59" s="1">
        <v>1.0998056</v>
      </c>
      <c r="I59" s="1">
        <v>2.40448799</v>
      </c>
      <c r="J59" s="1">
        <v>0.579701821</v>
      </c>
      <c r="K59" s="1">
        <v>0.144622152</v>
      </c>
    </row>
    <row r="60" ht="15.75" customHeight="1">
      <c r="A60" s="1">
        <v>3.0</v>
      </c>
      <c r="B60" s="1"/>
      <c r="C60" s="1">
        <v>3.0</v>
      </c>
      <c r="D60" s="1">
        <v>7.0826419</v>
      </c>
      <c r="E60" s="1">
        <v>0.148719173</v>
      </c>
      <c r="F60" s="1">
        <v>0.071273287</v>
      </c>
      <c r="G60" s="1">
        <v>0.025261865</v>
      </c>
      <c r="H60" s="1">
        <v>4.1290468</v>
      </c>
      <c r="I60" s="1">
        <v>0.40115593</v>
      </c>
      <c r="J60" s="1">
        <v>0.332653788</v>
      </c>
      <c r="K60" s="1">
        <v>0.030091892</v>
      </c>
    </row>
    <row r="61" ht="15.75" customHeight="1">
      <c r="A61" s="1">
        <v>116.0</v>
      </c>
      <c r="B61" s="1"/>
      <c r="C61" s="1">
        <v>3.0</v>
      </c>
      <c r="D61" s="1">
        <v>7.0773549</v>
      </c>
      <c r="E61" s="1">
        <v>0.111377374</v>
      </c>
      <c r="F61" s="1">
        <v>0.334638656</v>
      </c>
      <c r="G61" s="1">
        <v>0.026053252</v>
      </c>
      <c r="H61" s="1">
        <v>4.8390605</v>
      </c>
      <c r="I61" s="1">
        <v>0.20764139</v>
      </c>
      <c r="J61" s="1">
        <v>0.375421031</v>
      </c>
      <c r="K61" s="1">
        <v>0.04198634</v>
      </c>
    </row>
    <row r="62" ht="15.75" customHeight="1">
      <c r="A62" s="1">
        <v>66.0</v>
      </c>
      <c r="B62" s="1"/>
      <c r="C62" s="1">
        <v>3.0</v>
      </c>
      <c r="D62" s="1">
        <v>7.0306716</v>
      </c>
      <c r="E62" s="1">
        <v>0.205576424</v>
      </c>
      <c r="F62" s="1">
        <v>0.555559099</v>
      </c>
      <c r="G62" s="1">
        <v>0.019769314</v>
      </c>
      <c r="H62" s="1">
        <v>38.1791004</v>
      </c>
      <c r="I62" s="1">
        <v>0.90845801</v>
      </c>
      <c r="J62" s="1">
        <v>3.954432398</v>
      </c>
      <c r="K62" s="1">
        <v>0.085480517</v>
      </c>
    </row>
    <row r="63" ht="15.75" customHeight="1">
      <c r="A63" s="1">
        <v>121.0</v>
      </c>
      <c r="B63" s="1"/>
      <c r="C63" s="1">
        <v>3.0</v>
      </c>
      <c r="D63" s="1">
        <v>6.995391</v>
      </c>
      <c r="E63" s="1">
        <v>0.241014669</v>
      </c>
      <c r="F63" s="1">
        <v>0.467190293</v>
      </c>
      <c r="G63" s="1">
        <v>0.043390342</v>
      </c>
      <c r="H63" s="1">
        <v>15.2261078</v>
      </c>
      <c r="I63" s="1">
        <v>0.50448398</v>
      </c>
      <c r="J63" s="1">
        <v>2.54773581</v>
      </c>
      <c r="K63" s="1">
        <v>0.122510926</v>
      </c>
    </row>
    <row r="64" ht="15.75" customHeight="1">
      <c r="A64" s="1">
        <v>134.0</v>
      </c>
      <c r="B64" s="1"/>
      <c r="C64" s="1">
        <v>3.0</v>
      </c>
      <c r="D64" s="1">
        <v>6.9191491</v>
      </c>
      <c r="E64" s="1">
        <v>0.051830988</v>
      </c>
      <c r="F64" s="1">
        <v>0.933848287</v>
      </c>
      <c r="G64" s="1">
        <v>0.01150278</v>
      </c>
      <c r="H64" s="1">
        <v>5.4237397</v>
      </c>
      <c r="I64" s="1">
        <v>0.23170433</v>
      </c>
      <c r="J64" s="1">
        <v>1.006535948</v>
      </c>
      <c r="K64" s="1">
        <v>0.016661697</v>
      </c>
    </row>
    <row r="65" ht="15.75" customHeight="1">
      <c r="A65" s="1">
        <v>83.0</v>
      </c>
      <c r="B65" s="1"/>
      <c r="C65" s="1">
        <v>3.0</v>
      </c>
      <c r="D65" s="1">
        <v>6.847</v>
      </c>
      <c r="E65" s="1">
        <v>0.118424378</v>
      </c>
      <c r="F65" s="1">
        <v>1.377590548</v>
      </c>
      <c r="G65" s="1">
        <v>0.04089894</v>
      </c>
      <c r="H65" s="1">
        <v>0.8428889</v>
      </c>
      <c r="I65" s="1">
        <v>0.39089927</v>
      </c>
      <c r="J65" s="1">
        <v>0.080379625</v>
      </c>
      <c r="K65" s="1">
        <v>0.024514784</v>
      </c>
    </row>
    <row r="66" ht="15.75" customHeight="1">
      <c r="A66" s="1">
        <v>49.0</v>
      </c>
      <c r="B66" s="1"/>
      <c r="C66" s="1">
        <v>3.0</v>
      </c>
      <c r="D66" s="1">
        <v>6.7570716</v>
      </c>
      <c r="E66" s="1">
        <v>0.160190495</v>
      </c>
      <c r="F66" s="1">
        <v>0.022346346</v>
      </c>
      <c r="G66" s="1">
        <v>0.019143295</v>
      </c>
      <c r="H66" s="1">
        <v>29.2753073</v>
      </c>
      <c r="I66" s="1">
        <v>2.42982435</v>
      </c>
      <c r="J66" s="1">
        <v>2.822557089</v>
      </c>
      <c r="K66" s="1">
        <v>0.641522923</v>
      </c>
    </row>
    <row r="67" ht="15.75" customHeight="1">
      <c r="A67" s="1">
        <v>69.0</v>
      </c>
      <c r="B67" s="1"/>
      <c r="C67" s="1">
        <v>3.0</v>
      </c>
      <c r="D67" s="1">
        <v>6.7324605</v>
      </c>
      <c r="E67" s="1">
        <v>0.133228013</v>
      </c>
      <c r="F67" s="1">
        <v>0.286940754</v>
      </c>
      <c r="G67" s="1">
        <v>0.01845083</v>
      </c>
      <c r="H67" s="1">
        <v>9.2685568</v>
      </c>
      <c r="I67" s="1">
        <v>0.1400644</v>
      </c>
      <c r="J67" s="1">
        <v>0.786610642</v>
      </c>
      <c r="K67" s="1">
        <v>0.013246928</v>
      </c>
    </row>
    <row r="68" ht="15.75" customHeight="1">
      <c r="A68" s="1">
        <v>100.0</v>
      </c>
      <c r="B68" s="1"/>
      <c r="C68" s="1">
        <v>3.0</v>
      </c>
      <c r="D68" s="1">
        <v>6.5532876</v>
      </c>
      <c r="E68" s="1">
        <v>0.683385265</v>
      </c>
      <c r="F68" s="1">
        <v>0.848917751</v>
      </c>
      <c r="G68" s="1">
        <v>0.167945001</v>
      </c>
      <c r="H68" s="1">
        <v>26.1145028</v>
      </c>
      <c r="I68" s="1">
        <v>6.22130115</v>
      </c>
      <c r="J68" s="1">
        <v>4.938993062</v>
      </c>
      <c r="K68" s="1">
        <v>1.697246722</v>
      </c>
    </row>
    <row r="69" ht="15.75" customHeight="1">
      <c r="A69" s="1">
        <v>41.0</v>
      </c>
      <c r="B69" s="1"/>
      <c r="C69" s="1">
        <v>3.0</v>
      </c>
      <c r="D69" s="1">
        <v>6.5451814</v>
      </c>
      <c r="E69" s="1">
        <v>0.169036491</v>
      </c>
      <c r="F69" s="1">
        <v>0.519826459</v>
      </c>
      <c r="G69" s="1">
        <v>0.032655666</v>
      </c>
      <c r="H69" s="1">
        <v>42.4842254</v>
      </c>
      <c r="I69" s="1">
        <v>1.8536834</v>
      </c>
      <c r="J69" s="1">
        <v>4.51395338</v>
      </c>
      <c r="K69" s="1">
        <v>0.125488056</v>
      </c>
    </row>
    <row r="70" ht="15.75" customHeight="1">
      <c r="A70" s="1">
        <v>65.0</v>
      </c>
      <c r="B70" s="1"/>
      <c r="C70" s="1">
        <v>3.0</v>
      </c>
      <c r="D70" s="1">
        <v>6.4696525</v>
      </c>
      <c r="E70" s="1">
        <v>0.21576566</v>
      </c>
      <c r="F70" s="1">
        <v>0.524723639</v>
      </c>
      <c r="G70" s="1">
        <v>0.056076424</v>
      </c>
      <c r="H70" s="1">
        <v>57.4249885</v>
      </c>
      <c r="I70" s="1">
        <v>1.86636452</v>
      </c>
      <c r="J70" s="1">
        <v>7.661181973</v>
      </c>
      <c r="K70" s="1">
        <v>0.203839511</v>
      </c>
    </row>
    <row r="71" ht="15.75" customHeight="1">
      <c r="A71" s="1">
        <v>47.0</v>
      </c>
      <c r="B71" s="1"/>
      <c r="C71" s="1">
        <v>3.0</v>
      </c>
      <c r="D71" s="1">
        <v>6.3869217</v>
      </c>
      <c r="E71" s="1">
        <v>1.702212654</v>
      </c>
      <c r="F71" s="1">
        <v>0.278710504</v>
      </c>
      <c r="G71" s="1">
        <v>0.124946592</v>
      </c>
      <c r="H71" s="1">
        <v>5.8568932</v>
      </c>
      <c r="I71" s="1">
        <v>1.60192301</v>
      </c>
      <c r="J71" s="1">
        <v>0.924329343</v>
      </c>
      <c r="K71" s="1">
        <v>0.043095407</v>
      </c>
    </row>
    <row r="72" ht="15.75" customHeight="1">
      <c r="A72" s="1">
        <v>77.0</v>
      </c>
      <c r="B72" s="1"/>
      <c r="C72" s="1">
        <v>3.0</v>
      </c>
      <c r="D72" s="1">
        <v>6.2416672</v>
      </c>
      <c r="E72" s="1">
        <v>0.065554943</v>
      </c>
      <c r="F72" s="1">
        <v>0.4063233</v>
      </c>
      <c r="G72" s="1">
        <v>0.029521125</v>
      </c>
      <c r="H72" s="1">
        <v>2.8752446</v>
      </c>
      <c r="I72" s="1">
        <v>0.25419577</v>
      </c>
      <c r="J72" s="1">
        <v>0.230486056</v>
      </c>
      <c r="K72" s="1">
        <v>0.037645878</v>
      </c>
    </row>
    <row r="73" ht="15.75" customHeight="1">
      <c r="A73" s="1">
        <v>101.0</v>
      </c>
      <c r="B73" s="1"/>
      <c r="C73" s="1">
        <v>3.0</v>
      </c>
      <c r="D73" s="1">
        <v>6.1631916</v>
      </c>
      <c r="E73" s="1">
        <v>0.699257268</v>
      </c>
      <c r="F73" s="1">
        <v>0.758368326</v>
      </c>
      <c r="G73" s="1">
        <v>0.188844234</v>
      </c>
      <c r="H73" s="1">
        <v>20.1575458</v>
      </c>
      <c r="I73" s="1">
        <v>5.55414884</v>
      </c>
      <c r="J73" s="1">
        <v>3.227195711</v>
      </c>
      <c r="K73" s="1">
        <v>1.746211376</v>
      </c>
    </row>
    <row r="74" ht="15.75" customHeight="1">
      <c r="A74" s="1">
        <v>176.0</v>
      </c>
      <c r="B74" s="1"/>
      <c r="C74" s="1">
        <v>3.0</v>
      </c>
      <c r="D74" s="1">
        <v>6.1002772</v>
      </c>
      <c r="E74" s="1">
        <v>0.192464388</v>
      </c>
      <c r="F74" s="1">
        <v>0.442933537</v>
      </c>
      <c r="G74" s="1">
        <v>0.010751884</v>
      </c>
      <c r="H74" s="1">
        <v>2.4889252</v>
      </c>
      <c r="I74" s="1">
        <v>0.43062604</v>
      </c>
      <c r="J74" s="1">
        <v>0.258112823</v>
      </c>
      <c r="K74" s="1">
        <v>0.039917868</v>
      </c>
    </row>
    <row r="75" ht="15.75" customHeight="1">
      <c r="A75" s="1">
        <v>17.0</v>
      </c>
      <c r="B75" s="1"/>
      <c r="C75" s="1">
        <v>3.0</v>
      </c>
      <c r="D75" s="1">
        <v>6.0555368</v>
      </c>
      <c r="E75" s="1">
        <v>0.092392922</v>
      </c>
      <c r="F75" s="1">
        <v>0.426256039</v>
      </c>
      <c r="G75" s="1">
        <v>0.082899934</v>
      </c>
      <c r="H75" s="1">
        <v>7.9545561</v>
      </c>
      <c r="I75" s="1">
        <v>2.07157536</v>
      </c>
      <c r="J75" s="1">
        <v>0.747232951</v>
      </c>
      <c r="K75" s="1">
        <v>0.216474311</v>
      </c>
    </row>
    <row r="76" ht="15.75" customHeight="1">
      <c r="A76" s="1">
        <v>119.0</v>
      </c>
      <c r="B76" s="1"/>
      <c r="C76" s="1">
        <v>3.0</v>
      </c>
      <c r="D76" s="1">
        <v>6.0229581</v>
      </c>
      <c r="E76" s="1">
        <v>0.054003813</v>
      </c>
      <c r="F76" s="1">
        <v>0.462825388</v>
      </c>
      <c r="G76" s="1">
        <v>0.061079592</v>
      </c>
      <c r="H76" s="1">
        <v>4.3936041</v>
      </c>
      <c r="I76" s="1">
        <v>0.3080207</v>
      </c>
      <c r="J76" s="1">
        <v>0.22423674</v>
      </c>
      <c r="K76" s="1">
        <v>0.043374541</v>
      </c>
    </row>
    <row r="77" ht="15.75" customHeight="1">
      <c r="A77" s="1">
        <v>70.0</v>
      </c>
      <c r="B77" s="1"/>
      <c r="C77" s="1">
        <v>3.0</v>
      </c>
      <c r="D77" s="1">
        <v>5.8451135</v>
      </c>
      <c r="E77" s="1">
        <v>0.066728272</v>
      </c>
      <c r="F77" s="1">
        <v>0.643943836</v>
      </c>
      <c r="G77" s="1">
        <v>0.020709501</v>
      </c>
      <c r="H77" s="1">
        <v>25.3600685</v>
      </c>
      <c r="I77" s="1">
        <v>2.37964448</v>
      </c>
      <c r="J77" s="1">
        <v>1.689910738</v>
      </c>
      <c r="K77" s="1">
        <v>0.123980133</v>
      </c>
    </row>
    <row r="78" ht="15.75" customHeight="1">
      <c r="A78" s="1">
        <v>175.0</v>
      </c>
      <c r="B78" s="1"/>
      <c r="C78" s="1">
        <v>3.0</v>
      </c>
      <c r="D78" s="1">
        <v>5.6800041</v>
      </c>
      <c r="E78" s="1">
        <v>0.110904278</v>
      </c>
      <c r="F78" s="1">
        <v>0.515559481</v>
      </c>
      <c r="G78" s="1">
        <v>0.046998821</v>
      </c>
      <c r="H78" s="1">
        <v>5.4201595</v>
      </c>
      <c r="I78" s="1">
        <v>0.0668183</v>
      </c>
      <c r="J78" s="1">
        <v>0.587288266</v>
      </c>
      <c r="K78" s="1">
        <v>0.044343132</v>
      </c>
    </row>
    <row r="79" ht="15.75" customHeight="1">
      <c r="A79" s="1">
        <v>51.0</v>
      </c>
      <c r="B79" s="1"/>
      <c r="C79" s="1">
        <v>3.0</v>
      </c>
      <c r="D79" s="1">
        <v>5.6235526</v>
      </c>
      <c r="E79" s="1">
        <v>0.185372378</v>
      </c>
      <c r="F79" s="1">
        <v>-0.072686852</v>
      </c>
      <c r="G79" s="1">
        <v>0.025683377</v>
      </c>
      <c r="H79" s="1">
        <v>2.2869612</v>
      </c>
      <c r="I79" s="1">
        <v>0.06154602</v>
      </c>
      <c r="J79" s="1">
        <v>0.178132734</v>
      </c>
      <c r="K79" s="1">
        <v>0.016115677</v>
      </c>
    </row>
    <row r="80" ht="15.75" customHeight="1">
      <c r="A80" s="1">
        <v>90.0</v>
      </c>
      <c r="B80" s="1"/>
      <c r="C80" s="1">
        <v>3.0</v>
      </c>
      <c r="D80" s="1">
        <v>5.5362222</v>
      </c>
      <c r="E80" s="1">
        <v>0.054133695</v>
      </c>
      <c r="F80" s="1">
        <v>0.798542513</v>
      </c>
      <c r="G80" s="1">
        <v>0.037814888</v>
      </c>
      <c r="H80" s="1">
        <v>7.5593334</v>
      </c>
      <c r="I80" s="1">
        <v>0.18566286</v>
      </c>
      <c r="J80" s="1">
        <v>0.907708698</v>
      </c>
      <c r="K80" s="1">
        <v>0.031955374</v>
      </c>
    </row>
    <row r="81" ht="15.75" customHeight="1">
      <c r="A81" s="1">
        <v>46.0</v>
      </c>
      <c r="B81" s="1"/>
      <c r="C81" s="1">
        <v>3.0</v>
      </c>
      <c r="D81" s="1">
        <v>5.4815112</v>
      </c>
      <c r="E81" s="1">
        <v>0.07507237</v>
      </c>
      <c r="F81" s="1">
        <v>0.379866406</v>
      </c>
      <c r="G81" s="1">
        <v>0.027332159</v>
      </c>
      <c r="H81" s="1">
        <v>19.590705</v>
      </c>
      <c r="I81" s="1">
        <v>0.23899156</v>
      </c>
      <c r="J81" s="1">
        <v>2.542160067</v>
      </c>
      <c r="K81" s="1">
        <v>0.093970103</v>
      </c>
    </row>
    <row r="82" ht="15.75" customHeight="1">
      <c r="A82" s="1">
        <v>115.0</v>
      </c>
      <c r="B82" s="1"/>
      <c r="C82" s="1">
        <v>3.0</v>
      </c>
      <c r="D82" s="1">
        <v>5.4250242</v>
      </c>
      <c r="E82" s="1">
        <v>0.031371482</v>
      </c>
      <c r="F82" s="1">
        <v>0.453853085</v>
      </c>
      <c r="G82" s="1">
        <v>0.067891925</v>
      </c>
      <c r="H82" s="1">
        <v>5.0908891</v>
      </c>
      <c r="I82" s="1">
        <v>0.26416372</v>
      </c>
      <c r="J82" s="1">
        <v>0.638355745</v>
      </c>
      <c r="K82" s="1">
        <v>0.028631502</v>
      </c>
    </row>
    <row r="83" ht="15.75" customHeight="1">
      <c r="A83" s="1">
        <v>57.0</v>
      </c>
      <c r="B83" s="1"/>
      <c r="C83" s="1">
        <v>3.0</v>
      </c>
      <c r="D83" s="1">
        <v>5.3345555</v>
      </c>
      <c r="E83" s="1">
        <v>0.285763596</v>
      </c>
      <c r="F83" s="1">
        <v>0.316119505</v>
      </c>
      <c r="G83" s="1">
        <v>0.027984674</v>
      </c>
      <c r="H83" s="1">
        <v>2.0813334</v>
      </c>
      <c r="I83" s="1">
        <v>0.40041538</v>
      </c>
      <c r="J83" s="1">
        <v>0.345935017</v>
      </c>
      <c r="K83" s="1">
        <v>0.003647634</v>
      </c>
    </row>
    <row r="84" ht="15.75" customHeight="1">
      <c r="A84" s="1">
        <v>113.0</v>
      </c>
      <c r="B84" s="1"/>
      <c r="C84" s="1">
        <v>3.0</v>
      </c>
      <c r="D84" s="1">
        <v>5.2991101</v>
      </c>
      <c r="E84" s="1">
        <v>0.182113274</v>
      </c>
      <c r="F84" s="1">
        <v>0.363765267</v>
      </c>
      <c r="G84" s="1">
        <v>0.009976102</v>
      </c>
      <c r="H84" s="1">
        <v>17.2174029</v>
      </c>
      <c r="I84" s="1">
        <v>0.56050525</v>
      </c>
      <c r="J84" s="1">
        <v>1.414406667</v>
      </c>
      <c r="K84" s="1">
        <v>0.0067727</v>
      </c>
    </row>
    <row r="85" ht="15.75" customHeight="1">
      <c r="A85" s="1">
        <v>122.0</v>
      </c>
      <c r="B85" s="1"/>
      <c r="C85" s="1">
        <v>3.0</v>
      </c>
      <c r="D85" s="1">
        <v>5.1325162</v>
      </c>
      <c r="E85" s="1">
        <v>0.036024893</v>
      </c>
      <c r="F85" s="1">
        <v>1.060110913</v>
      </c>
      <c r="G85" s="1">
        <v>0.003079483</v>
      </c>
      <c r="H85" s="1">
        <v>8.3680097</v>
      </c>
      <c r="I85" s="1">
        <v>0.30464662</v>
      </c>
      <c r="J85" s="1">
        <v>1.331154684</v>
      </c>
      <c r="K85" s="1">
        <v>0.036160419</v>
      </c>
    </row>
    <row r="86" ht="15.75" customHeight="1">
      <c r="A86" s="1">
        <v>97.0</v>
      </c>
      <c r="B86" s="1"/>
      <c r="C86" s="1">
        <v>3.0</v>
      </c>
      <c r="D86" s="1">
        <v>5.1152222</v>
      </c>
      <c r="E86" s="1">
        <v>0.256676203</v>
      </c>
      <c r="F86" s="1">
        <v>1.370206275</v>
      </c>
      <c r="G86" s="1">
        <v>0.043376582</v>
      </c>
      <c r="H86" s="1">
        <v>8.6781111</v>
      </c>
      <c r="I86" s="1">
        <v>0.3874218</v>
      </c>
      <c r="J86" s="1">
        <v>1.725377687</v>
      </c>
      <c r="K86" s="1">
        <v>0.083291686</v>
      </c>
    </row>
    <row r="87" ht="15.75" customHeight="1">
      <c r="A87" s="1">
        <v>27.0</v>
      </c>
      <c r="B87" s="1"/>
      <c r="C87" s="1">
        <v>3.0</v>
      </c>
      <c r="D87" s="1">
        <v>5.0896889</v>
      </c>
      <c r="E87" s="1">
        <v>0.275426827</v>
      </c>
      <c r="F87" s="1">
        <v>1.435976268</v>
      </c>
      <c r="G87" s="1">
        <v>0.027175118</v>
      </c>
      <c r="H87" s="1">
        <v>77.2711277</v>
      </c>
      <c r="I87" s="1">
        <v>3.12647919</v>
      </c>
      <c r="J87" s="1">
        <v>10.210733549</v>
      </c>
      <c r="K87" s="1">
        <v>0.184738565</v>
      </c>
    </row>
    <row r="88" ht="15.75" customHeight="1">
      <c r="A88" s="1">
        <v>161.0</v>
      </c>
      <c r="B88" s="1"/>
      <c r="C88" s="1">
        <v>3.0</v>
      </c>
      <c r="D88" s="1">
        <v>5.0322676</v>
      </c>
      <c r="E88" s="1">
        <v>0.233765184</v>
      </c>
      <c r="F88" s="1">
        <v>0.572308968</v>
      </c>
      <c r="G88" s="1">
        <v>0.030287967</v>
      </c>
      <c r="H88" s="1">
        <v>11.9975449</v>
      </c>
      <c r="I88" s="1">
        <v>0.63698262</v>
      </c>
      <c r="J88" s="1">
        <v>2.007742536</v>
      </c>
      <c r="K88" s="1">
        <v>0.068750823</v>
      </c>
    </row>
    <row r="89" ht="15.75" customHeight="1">
      <c r="A89" s="1">
        <v>53.0</v>
      </c>
      <c r="B89" s="1"/>
      <c r="C89" s="1">
        <v>3.0</v>
      </c>
      <c r="D89" s="1">
        <v>5.0015894</v>
      </c>
      <c r="E89" s="1">
        <v>0.204496694</v>
      </c>
      <c r="F89" s="1">
        <v>0.440454932</v>
      </c>
      <c r="G89" s="1">
        <v>0.033659286</v>
      </c>
      <c r="H89" s="1">
        <v>22.8454454</v>
      </c>
      <c r="I89" s="1">
        <v>0.69558257</v>
      </c>
      <c r="J89" s="1">
        <v>3.54360119</v>
      </c>
      <c r="K89" s="1">
        <v>0.035422499</v>
      </c>
    </row>
    <row r="90" ht="15.75" customHeight="1">
      <c r="A90" s="1">
        <v>145.0</v>
      </c>
      <c r="B90" s="1"/>
      <c r="C90" s="1">
        <v>1.0</v>
      </c>
      <c r="D90" s="1">
        <v>4.9309624</v>
      </c>
      <c r="E90" s="1" t="s">
        <v>8</v>
      </c>
      <c r="F90" s="1">
        <v>0.74919071</v>
      </c>
      <c r="G90" s="1" t="s">
        <v>8</v>
      </c>
      <c r="H90" s="1">
        <v>5.9246161</v>
      </c>
      <c r="I90" s="1" t="s">
        <v>8</v>
      </c>
      <c r="J90" s="1">
        <v>0.739764688</v>
      </c>
      <c r="K90" s="1" t="s">
        <v>8</v>
      </c>
    </row>
    <row r="91" ht="15.75" customHeight="1">
      <c r="A91" s="1">
        <v>80.0</v>
      </c>
      <c r="B91" s="1"/>
      <c r="C91" s="1">
        <v>3.0</v>
      </c>
      <c r="D91" s="1">
        <v>4.8468387</v>
      </c>
      <c r="E91" s="1">
        <v>0.60012355</v>
      </c>
      <c r="F91" s="1">
        <v>0.070350701</v>
      </c>
      <c r="G91" s="1">
        <v>0.044008361</v>
      </c>
      <c r="H91" s="1">
        <v>8.7747097</v>
      </c>
      <c r="I91" s="1">
        <v>0.87923581</v>
      </c>
      <c r="J91" s="1">
        <v>0.75931684</v>
      </c>
      <c r="K91" s="1">
        <v>0.113217279</v>
      </c>
    </row>
    <row r="92" ht="15.75" customHeight="1">
      <c r="A92" s="1">
        <v>118.0</v>
      </c>
      <c r="B92" s="1"/>
      <c r="C92" s="1">
        <v>2.0</v>
      </c>
      <c r="D92" s="1">
        <v>4.8210378</v>
      </c>
      <c r="E92" s="1">
        <v>0.1524526</v>
      </c>
      <c r="F92" s="1">
        <v>0.460759397</v>
      </c>
      <c r="G92" s="1">
        <v>0.019585593</v>
      </c>
      <c r="H92" s="1">
        <v>9.5356534</v>
      </c>
      <c r="I92" s="1">
        <v>0.14114715</v>
      </c>
      <c r="J92" s="1">
        <v>1.347155874</v>
      </c>
      <c r="K92" s="1">
        <v>0.010023007</v>
      </c>
    </row>
    <row r="93" ht="15.75" customHeight="1">
      <c r="A93" s="1">
        <v>30.0</v>
      </c>
      <c r="B93" s="1"/>
      <c r="C93" s="1">
        <v>3.0</v>
      </c>
      <c r="D93" s="1">
        <v>4.7664632</v>
      </c>
      <c r="E93" s="1">
        <v>0.104119575</v>
      </c>
      <c r="F93" s="1">
        <v>2.399545474</v>
      </c>
      <c r="G93" s="1">
        <v>0.129881244</v>
      </c>
      <c r="H93" s="1">
        <v>52.3993239</v>
      </c>
      <c r="I93" s="1">
        <v>10.35735853</v>
      </c>
      <c r="J93" s="1">
        <v>11.033522628</v>
      </c>
      <c r="K93" s="1">
        <v>1.643129617</v>
      </c>
    </row>
    <row r="94" ht="15.75" customHeight="1">
      <c r="A94" s="1">
        <v>94.0</v>
      </c>
      <c r="B94" s="1"/>
      <c r="C94" s="1">
        <v>3.0</v>
      </c>
      <c r="D94" s="1">
        <v>4.6932222</v>
      </c>
      <c r="E94" s="1">
        <v>0.193845893</v>
      </c>
      <c r="F94" s="1">
        <v>0.292441411</v>
      </c>
      <c r="G94" s="1">
        <v>0.017917254</v>
      </c>
      <c r="H94" s="1">
        <v>19.0123334</v>
      </c>
      <c r="I94" s="1">
        <v>0.99618485</v>
      </c>
      <c r="J94" s="1">
        <v>2.248232616</v>
      </c>
      <c r="K94" s="1">
        <v>0.139091735</v>
      </c>
    </row>
    <row r="95" ht="15.75" customHeight="1">
      <c r="A95" s="1">
        <v>165.0</v>
      </c>
      <c r="B95" s="1"/>
      <c r="C95" s="1">
        <v>3.0</v>
      </c>
      <c r="D95" s="1">
        <v>4.6592124</v>
      </c>
      <c r="E95" s="1">
        <v>0.193274179</v>
      </c>
      <c r="F95" s="1">
        <v>3.399687898</v>
      </c>
      <c r="G95" s="1">
        <v>0.079233322</v>
      </c>
      <c r="H95" s="1">
        <v>59.6735368</v>
      </c>
      <c r="I95" s="1">
        <v>0.47410023</v>
      </c>
      <c r="J95" s="1">
        <v>8.127001598</v>
      </c>
      <c r="K95" s="1">
        <v>0.133034441</v>
      </c>
    </row>
    <row r="96" ht="15.75" customHeight="1">
      <c r="A96" s="1">
        <v>105.0</v>
      </c>
      <c r="B96" s="1"/>
      <c r="C96" s="1">
        <v>3.0</v>
      </c>
      <c r="D96" s="1">
        <v>4.5520503</v>
      </c>
      <c r="E96" s="1">
        <v>0.107190052</v>
      </c>
      <c r="F96" s="1">
        <v>0.491072617</v>
      </c>
      <c r="G96" s="1">
        <v>0.016500832</v>
      </c>
      <c r="H96" s="1">
        <v>6.4959625</v>
      </c>
      <c r="I96" s="1">
        <v>0.30488918</v>
      </c>
      <c r="J96" s="1">
        <v>0.746286229</v>
      </c>
      <c r="K96" s="1">
        <v>0.031453654</v>
      </c>
    </row>
    <row r="97" ht="15.75" customHeight="1">
      <c r="A97" s="1">
        <v>10.0</v>
      </c>
      <c r="B97" s="1"/>
      <c r="C97" s="1">
        <v>3.0</v>
      </c>
      <c r="D97" s="1">
        <v>4.5225809</v>
      </c>
      <c r="E97" s="1">
        <v>0.055059112</v>
      </c>
      <c r="F97" s="1">
        <v>3.487225193</v>
      </c>
      <c r="G97" s="1">
        <v>0.01200669</v>
      </c>
      <c r="H97" s="1">
        <v>21.0280717</v>
      </c>
      <c r="I97" s="1">
        <v>0.68678033</v>
      </c>
      <c r="J97" s="1">
        <v>4.480491186</v>
      </c>
      <c r="K97" s="1">
        <v>0.098687118</v>
      </c>
    </row>
    <row r="98" ht="15.75" customHeight="1">
      <c r="A98" s="1">
        <v>131.0</v>
      </c>
      <c r="B98" s="1"/>
      <c r="C98" s="1">
        <v>3.0</v>
      </c>
      <c r="D98" s="1">
        <v>4.5191363</v>
      </c>
      <c r="E98" s="1">
        <v>0.037839775</v>
      </c>
      <c r="F98" s="1">
        <v>0.269790896</v>
      </c>
      <c r="G98" s="1">
        <v>0.013880931</v>
      </c>
      <c r="H98" s="1">
        <v>5.7817552</v>
      </c>
      <c r="I98" s="1">
        <v>0.06784544</v>
      </c>
      <c r="J98" s="1">
        <v>0.871040954</v>
      </c>
      <c r="K98" s="1">
        <v>0.018404526</v>
      </c>
    </row>
    <row r="99" ht="15.75" customHeight="1">
      <c r="A99" s="1">
        <v>7.0</v>
      </c>
      <c r="B99" s="1"/>
      <c r="C99" s="1">
        <v>3.0</v>
      </c>
      <c r="D99" s="1">
        <v>4.5138906</v>
      </c>
      <c r="E99" s="1">
        <v>0.05644447</v>
      </c>
      <c r="F99" s="1">
        <v>1.20397534</v>
      </c>
      <c r="G99" s="1">
        <v>0.023731813</v>
      </c>
      <c r="H99" s="1">
        <v>14.2638871</v>
      </c>
      <c r="I99" s="1">
        <v>0.17805108</v>
      </c>
      <c r="J99" s="1">
        <v>2.208333333</v>
      </c>
      <c r="K99" s="1">
        <v>0.073698973</v>
      </c>
    </row>
    <row r="100" ht="15.75" customHeight="1">
      <c r="A100" s="1">
        <v>48.0</v>
      </c>
      <c r="B100" s="1"/>
      <c r="C100" s="1">
        <v>3.0</v>
      </c>
      <c r="D100" s="1">
        <v>4.4919088</v>
      </c>
      <c r="E100" s="1">
        <v>0.076988733</v>
      </c>
      <c r="F100" s="1">
        <v>0.005815378</v>
      </c>
      <c r="G100" s="1">
        <v>0.01463979</v>
      </c>
      <c r="H100" s="1">
        <v>4.7947196</v>
      </c>
      <c r="I100" s="1">
        <v>0.09981987</v>
      </c>
      <c r="J100" s="1">
        <v>0.41695206</v>
      </c>
      <c r="K100" s="1">
        <v>0.02774164</v>
      </c>
    </row>
    <row r="101" ht="15.75" customHeight="1">
      <c r="A101" s="1">
        <v>76.0</v>
      </c>
      <c r="B101" s="1"/>
      <c r="C101" s="1">
        <v>3.0</v>
      </c>
      <c r="D101" s="1">
        <v>4.450259</v>
      </c>
      <c r="E101" s="1">
        <v>1.909118024</v>
      </c>
      <c r="F101" s="1">
        <v>0.400084702</v>
      </c>
      <c r="G101" s="1">
        <v>0.131575774</v>
      </c>
      <c r="H101" s="1">
        <v>9.3660444</v>
      </c>
      <c r="I101" s="1">
        <v>1.72441852</v>
      </c>
      <c r="J101" s="1">
        <v>0.860209799</v>
      </c>
      <c r="K101" s="1">
        <v>0.076518535</v>
      </c>
    </row>
    <row r="102" ht="15.75" customHeight="1">
      <c r="A102" s="1">
        <v>45.0</v>
      </c>
      <c r="B102" s="1"/>
      <c r="C102" s="1">
        <v>3.0</v>
      </c>
      <c r="D102" s="1">
        <v>4.4415766</v>
      </c>
      <c r="E102" s="1">
        <v>0.445516932</v>
      </c>
      <c r="F102" s="1">
        <v>0.410112181</v>
      </c>
      <c r="G102" s="1">
        <v>0.158155335</v>
      </c>
      <c r="H102" s="1">
        <v>13.243721</v>
      </c>
      <c r="I102" s="1">
        <v>1.80171542</v>
      </c>
      <c r="J102" s="1">
        <v>1.199943313</v>
      </c>
      <c r="K102" s="1">
        <v>0.198294607</v>
      </c>
    </row>
    <row r="103" ht="15.75" customHeight="1">
      <c r="A103" s="1">
        <v>146.0</v>
      </c>
      <c r="B103" s="1"/>
      <c r="C103" s="1">
        <v>3.0</v>
      </c>
      <c r="D103" s="1">
        <v>4.3371473</v>
      </c>
      <c r="E103" s="1">
        <v>0.081432149</v>
      </c>
      <c r="F103" s="1">
        <v>0.414414388</v>
      </c>
      <c r="G103" s="1">
        <v>0.01722871</v>
      </c>
      <c r="H103" s="1">
        <v>3.4639945</v>
      </c>
      <c r="I103" s="1">
        <v>0.25331347</v>
      </c>
      <c r="J103" s="1">
        <v>0.40270764</v>
      </c>
      <c r="K103" s="1">
        <v>0.054423301</v>
      </c>
    </row>
    <row r="104" ht="15.75" customHeight="1">
      <c r="A104" s="1">
        <v>87.0</v>
      </c>
      <c r="B104" s="1"/>
      <c r="C104" s="1">
        <v>3.0</v>
      </c>
      <c r="D104" s="1">
        <v>4.2125574</v>
      </c>
      <c r="E104" s="1">
        <v>0.067403587</v>
      </c>
      <c r="F104" s="1">
        <v>0.365259317</v>
      </c>
      <c r="G104" s="1">
        <v>0.042152733</v>
      </c>
      <c r="H104" s="1">
        <v>12.0141929</v>
      </c>
      <c r="I104" s="1">
        <v>0.70215737</v>
      </c>
      <c r="J104" s="1">
        <v>0.813461037</v>
      </c>
      <c r="K104" s="1">
        <v>0.074780985</v>
      </c>
    </row>
    <row r="105" ht="15.75" customHeight="1">
      <c r="A105" s="1">
        <v>91.0</v>
      </c>
      <c r="B105" s="1"/>
      <c r="C105" s="1">
        <v>3.0</v>
      </c>
      <c r="D105" s="1">
        <v>4.1491549</v>
      </c>
      <c r="E105" s="1">
        <v>0.153419071</v>
      </c>
      <c r="F105" s="1">
        <v>0.689308053</v>
      </c>
      <c r="G105" s="1">
        <v>0.017510258</v>
      </c>
      <c r="H105" s="1">
        <v>3.6535965</v>
      </c>
      <c r="I105" s="1">
        <v>0.12829835</v>
      </c>
      <c r="J105" s="1">
        <v>0.38161324</v>
      </c>
      <c r="K105" s="1">
        <v>0.033249133</v>
      </c>
    </row>
    <row r="106" ht="15.75" customHeight="1">
      <c r="A106" s="1">
        <v>43.0</v>
      </c>
      <c r="B106" s="1"/>
      <c r="C106" s="1">
        <v>3.0</v>
      </c>
      <c r="D106" s="1">
        <v>4.0917072</v>
      </c>
      <c r="E106" s="1">
        <v>0.021709391</v>
      </c>
      <c r="F106" s="1">
        <v>0.658971088</v>
      </c>
      <c r="G106" s="1">
        <v>0.023655015</v>
      </c>
      <c r="H106" s="1">
        <v>55.5976556</v>
      </c>
      <c r="I106" s="1">
        <v>1.84212801</v>
      </c>
      <c r="J106" s="1">
        <v>7.873448129</v>
      </c>
      <c r="K106" s="1">
        <v>0.02733797</v>
      </c>
    </row>
    <row r="107" ht="15.75" customHeight="1">
      <c r="A107" s="1">
        <v>42.0</v>
      </c>
      <c r="B107" s="1"/>
      <c r="C107" s="1">
        <v>3.0</v>
      </c>
      <c r="D107" s="1">
        <v>4.0838326</v>
      </c>
      <c r="E107" s="1">
        <v>0.033133948</v>
      </c>
      <c r="F107" s="1">
        <v>0.103669435</v>
      </c>
      <c r="G107" s="1">
        <v>0.011825974</v>
      </c>
      <c r="H107" s="1">
        <v>8.6603099</v>
      </c>
      <c r="I107" s="1">
        <v>0.33111454</v>
      </c>
      <c r="J107" s="1">
        <v>0.914175497</v>
      </c>
      <c r="K107" s="1">
        <v>0.023175538</v>
      </c>
    </row>
    <row r="108" ht="15.75" customHeight="1">
      <c r="A108" s="1">
        <v>88.0</v>
      </c>
      <c r="B108" s="1"/>
      <c r="C108" s="1">
        <v>3.0</v>
      </c>
      <c r="D108" s="1">
        <v>4.0301888</v>
      </c>
      <c r="E108" s="1">
        <v>0.184064479</v>
      </c>
      <c r="F108" s="1">
        <v>0.286335802</v>
      </c>
      <c r="G108" s="1">
        <v>0.025821887</v>
      </c>
      <c r="H108" s="1">
        <v>11.6513002</v>
      </c>
      <c r="I108" s="1">
        <v>0.36692644</v>
      </c>
      <c r="J108" s="1">
        <v>0.694963815</v>
      </c>
      <c r="K108" s="1">
        <v>0.034668736</v>
      </c>
    </row>
    <row r="109" ht="15.75" customHeight="1">
      <c r="A109" s="1">
        <v>123.0</v>
      </c>
      <c r="B109" s="1"/>
      <c r="C109" s="1">
        <v>3.0</v>
      </c>
      <c r="D109" s="1">
        <v>3.9693677</v>
      </c>
      <c r="E109" s="1">
        <v>0.079188695</v>
      </c>
      <c r="F109" s="1">
        <v>1.047148794</v>
      </c>
      <c r="G109" s="1">
        <v>0.035548811</v>
      </c>
      <c r="H109" s="1">
        <v>92.1303186</v>
      </c>
      <c r="I109" s="1">
        <v>1.39671106</v>
      </c>
      <c r="J109" s="1">
        <v>11.064231363</v>
      </c>
      <c r="K109" s="1">
        <v>0.233782833</v>
      </c>
    </row>
    <row r="110" ht="15.75" customHeight="1">
      <c r="A110" s="1">
        <v>26.0</v>
      </c>
      <c r="B110" s="1"/>
      <c r="C110" s="1">
        <v>3.0</v>
      </c>
      <c r="D110" s="1">
        <v>3.8795729</v>
      </c>
      <c r="E110" s="1">
        <v>0.048086825</v>
      </c>
      <c r="F110" s="1">
        <v>0.550748291</v>
      </c>
      <c r="G110" s="1">
        <v>0.035426133</v>
      </c>
      <c r="H110" s="1">
        <v>6.7107657</v>
      </c>
      <c r="I110" s="1">
        <v>0.03672524</v>
      </c>
      <c r="J110" s="1">
        <v>0.727724184</v>
      </c>
      <c r="K110" s="1">
        <v>0.030348393</v>
      </c>
    </row>
    <row r="111" ht="15.75" customHeight="1">
      <c r="A111" s="1">
        <v>103.0</v>
      </c>
      <c r="B111" s="1"/>
      <c r="C111" s="1">
        <v>3.0</v>
      </c>
      <c r="D111" s="1">
        <v>3.8539059</v>
      </c>
      <c r="E111" s="1">
        <v>0.100707516</v>
      </c>
      <c r="F111" s="1">
        <v>0.285291845</v>
      </c>
      <c r="G111" s="1">
        <v>0.010322038</v>
      </c>
      <c r="H111" s="1">
        <v>33.4507275</v>
      </c>
      <c r="I111" s="1">
        <v>0.85791136</v>
      </c>
      <c r="J111" s="1">
        <v>3.464843684</v>
      </c>
      <c r="K111" s="1">
        <v>0.171163765</v>
      </c>
    </row>
    <row r="112" ht="15.75" customHeight="1">
      <c r="A112" s="1">
        <v>44.0</v>
      </c>
      <c r="B112" s="1"/>
      <c r="C112" s="1">
        <v>3.0</v>
      </c>
      <c r="D112" s="1">
        <v>3.8217177</v>
      </c>
      <c r="E112" s="1">
        <v>0.461593568</v>
      </c>
      <c r="F112" s="1">
        <v>0.145989691</v>
      </c>
      <c r="G112" s="1">
        <v>0.17979226</v>
      </c>
      <c r="H112" s="1">
        <v>15.9464997</v>
      </c>
      <c r="I112" s="1">
        <v>1.88919661</v>
      </c>
      <c r="J112" s="1">
        <v>1.358898035</v>
      </c>
      <c r="K112" s="1">
        <v>0.117957675</v>
      </c>
    </row>
    <row r="113" ht="15.75" customHeight="1">
      <c r="A113" s="1">
        <v>72.0</v>
      </c>
      <c r="B113" s="1"/>
      <c r="C113" s="1">
        <v>3.0</v>
      </c>
      <c r="D113" s="1">
        <v>3.7964066</v>
      </c>
      <c r="E113" s="1">
        <v>0.115760385</v>
      </c>
      <c r="F113" s="1">
        <v>0.350192207</v>
      </c>
      <c r="G113" s="1">
        <v>0.026988541</v>
      </c>
      <c r="H113" s="1">
        <v>11.557234</v>
      </c>
      <c r="I113" s="1">
        <v>1.2329949</v>
      </c>
      <c r="J113" s="1">
        <v>1.415510164</v>
      </c>
      <c r="K113" s="1">
        <v>0.041572856</v>
      </c>
    </row>
    <row r="114" ht="15.75" customHeight="1">
      <c r="A114" s="1">
        <v>9.0</v>
      </c>
      <c r="B114" s="1"/>
      <c r="C114" s="1">
        <v>3.0</v>
      </c>
      <c r="D114" s="1">
        <v>3.7873094</v>
      </c>
      <c r="E114" s="1">
        <v>0.101178849</v>
      </c>
      <c r="F114" s="1">
        <v>0.540614371</v>
      </c>
      <c r="G114" s="1">
        <v>0.01279652</v>
      </c>
      <c r="H114" s="1">
        <v>2.4214644</v>
      </c>
      <c r="I114" s="1">
        <v>0.07878086</v>
      </c>
      <c r="J114" s="1">
        <v>0.27371386</v>
      </c>
      <c r="K114" s="1">
        <v>0.018562767</v>
      </c>
    </row>
    <row r="115" ht="15.75" customHeight="1">
      <c r="A115" s="1">
        <v>24.0</v>
      </c>
      <c r="B115" s="1"/>
      <c r="C115" s="1">
        <v>3.0</v>
      </c>
      <c r="D115" s="1">
        <v>3.7585442</v>
      </c>
      <c r="E115" s="1">
        <v>0.131112553</v>
      </c>
      <c r="F115" s="1">
        <v>0.412508675</v>
      </c>
      <c r="G115" s="1">
        <v>0.040323679</v>
      </c>
      <c r="H115" s="1">
        <v>0.2797914</v>
      </c>
      <c r="I115" s="1">
        <v>0.13509494</v>
      </c>
      <c r="J115" s="1">
        <v>-0.028274344</v>
      </c>
      <c r="K115" s="1">
        <v>0.046727641</v>
      </c>
    </row>
    <row r="116" ht="15.75" customHeight="1">
      <c r="A116" s="1">
        <v>141.0</v>
      </c>
      <c r="B116" s="1"/>
      <c r="C116" s="1">
        <v>3.0</v>
      </c>
      <c r="D116" s="1">
        <v>3.7507464</v>
      </c>
      <c r="E116" s="1">
        <v>0.2055386</v>
      </c>
      <c r="F116" s="1">
        <v>1.08298673</v>
      </c>
      <c r="G116" s="1">
        <v>0.055524655</v>
      </c>
      <c r="H116" s="1">
        <v>61.1310901</v>
      </c>
      <c r="I116" s="1">
        <v>6.76383596</v>
      </c>
      <c r="J116" s="1">
        <v>12.025477363</v>
      </c>
      <c r="K116" s="1">
        <v>0.840843272</v>
      </c>
    </row>
    <row r="117" ht="15.75" customHeight="1">
      <c r="A117" s="1">
        <v>93.0</v>
      </c>
      <c r="B117" s="1"/>
      <c r="C117" s="1">
        <v>3.0</v>
      </c>
      <c r="D117" s="1">
        <v>3.729</v>
      </c>
      <c r="E117" s="1">
        <v>0.008896542</v>
      </c>
      <c r="F117" s="1">
        <v>0.346189231</v>
      </c>
      <c r="G117" s="1">
        <v>0.014885204</v>
      </c>
      <c r="H117" s="1">
        <v>20.3021111</v>
      </c>
      <c r="I117" s="1">
        <v>1.70715122</v>
      </c>
      <c r="J117" s="1">
        <v>2.23406934</v>
      </c>
      <c r="K117" s="1">
        <v>0.178677099</v>
      </c>
    </row>
    <row r="118" ht="15.75" customHeight="1">
      <c r="A118" s="1">
        <v>31.0</v>
      </c>
      <c r="B118" s="1"/>
      <c r="C118" s="1">
        <v>3.0</v>
      </c>
      <c r="D118" s="1">
        <v>3.6816761</v>
      </c>
      <c r="E118" s="1">
        <v>0.007216694</v>
      </c>
      <c r="F118" s="1">
        <v>0.379783186</v>
      </c>
      <c r="G118" s="1">
        <v>0.05265593</v>
      </c>
      <c r="H118" s="1">
        <v>17.144144</v>
      </c>
      <c r="I118" s="1">
        <v>0.79654621</v>
      </c>
      <c r="J118" s="1">
        <v>0.539363537</v>
      </c>
      <c r="K118" s="1">
        <v>0.084415888</v>
      </c>
    </row>
    <row r="119" ht="15.75" customHeight="1">
      <c r="A119" s="1">
        <v>37.0</v>
      </c>
      <c r="B119" s="1"/>
      <c r="C119" s="1">
        <v>3.0</v>
      </c>
      <c r="D119" s="1">
        <v>3.6811641</v>
      </c>
      <c r="E119" s="1">
        <v>0.064938207</v>
      </c>
      <c r="F119" s="1">
        <v>1.435432759</v>
      </c>
      <c r="G119" s="1">
        <v>0.053672625</v>
      </c>
      <c r="H119" s="1">
        <v>4.9561838</v>
      </c>
      <c r="I119" s="1">
        <v>0.3328012</v>
      </c>
      <c r="J119" s="1">
        <v>1.134878194</v>
      </c>
      <c r="K119" s="1">
        <v>0.122330149</v>
      </c>
    </row>
    <row r="120" ht="15.75" customHeight="1">
      <c r="A120" s="1">
        <v>125.0</v>
      </c>
      <c r="B120" s="1"/>
      <c r="C120" s="1">
        <v>3.0</v>
      </c>
      <c r="D120" s="1">
        <v>3.6296549</v>
      </c>
      <c r="E120" s="1">
        <v>0.78218842</v>
      </c>
      <c r="F120" s="1">
        <v>0.581818248</v>
      </c>
      <c r="G120" s="1">
        <v>0.233153684</v>
      </c>
      <c r="H120" s="1">
        <v>9.0501222</v>
      </c>
      <c r="I120" s="1">
        <v>2.52974563</v>
      </c>
      <c r="J120" s="1">
        <v>0.753478242</v>
      </c>
      <c r="K120" s="1">
        <v>0.264892276</v>
      </c>
    </row>
    <row r="121" ht="15.75" customHeight="1">
      <c r="A121" s="1">
        <v>162.0</v>
      </c>
      <c r="B121" s="1"/>
      <c r="C121" s="1">
        <v>3.0</v>
      </c>
      <c r="D121" s="1">
        <v>3.594351</v>
      </c>
      <c r="E121" s="1">
        <v>0.082710298</v>
      </c>
      <c r="F121" s="1">
        <v>0.767146371</v>
      </c>
      <c r="G121" s="1">
        <v>0.020463917</v>
      </c>
      <c r="H121" s="1">
        <v>41.3121502</v>
      </c>
      <c r="I121" s="1">
        <v>1.23163214</v>
      </c>
      <c r="J121" s="1">
        <v>8.626014106</v>
      </c>
      <c r="K121" s="1">
        <v>0.241538369</v>
      </c>
    </row>
    <row r="122" ht="15.75" customHeight="1">
      <c r="A122" s="1">
        <v>95.0</v>
      </c>
      <c r="B122" s="1"/>
      <c r="C122" s="1">
        <v>3.0</v>
      </c>
      <c r="D122" s="1">
        <v>3.5411111</v>
      </c>
      <c r="E122" s="1">
        <v>0.024904519</v>
      </c>
      <c r="F122" s="1">
        <v>0.605474046</v>
      </c>
      <c r="G122" s="1">
        <v>0.019270429</v>
      </c>
      <c r="H122" s="1">
        <v>1.6381111</v>
      </c>
      <c r="I122" s="1">
        <v>0.15601403</v>
      </c>
      <c r="J122" s="1">
        <v>0.304413615</v>
      </c>
      <c r="K122" s="1">
        <v>0.063950139</v>
      </c>
    </row>
    <row r="123" ht="15.75" customHeight="1">
      <c r="A123" s="1">
        <v>163.0</v>
      </c>
      <c r="B123" s="1"/>
      <c r="C123" s="1">
        <v>3.0</v>
      </c>
      <c r="D123" s="1">
        <v>3.5352554</v>
      </c>
      <c r="E123" s="1">
        <v>0.123325526</v>
      </c>
      <c r="F123" s="1">
        <v>0.381157678</v>
      </c>
      <c r="G123" s="1">
        <v>0.003877326</v>
      </c>
      <c r="H123" s="1">
        <v>2.9725765</v>
      </c>
      <c r="I123" s="1">
        <v>0.16658209</v>
      </c>
      <c r="J123" s="1">
        <v>0.325119699</v>
      </c>
      <c r="K123" s="1">
        <v>0.054493726</v>
      </c>
    </row>
    <row r="124" ht="15.75" customHeight="1">
      <c r="A124" s="1">
        <v>110.0</v>
      </c>
      <c r="B124" s="1"/>
      <c r="C124" s="1">
        <v>3.0</v>
      </c>
      <c r="D124" s="1">
        <v>3.5286736</v>
      </c>
      <c r="E124" s="1">
        <v>0.030696616</v>
      </c>
      <c r="F124" s="1">
        <v>0.350954936</v>
      </c>
      <c r="G124" s="1">
        <v>0.025238683</v>
      </c>
      <c r="H124" s="1">
        <v>15.4190677</v>
      </c>
      <c r="I124" s="1">
        <v>0.40500246</v>
      </c>
      <c r="J124" s="1">
        <v>1.099980733</v>
      </c>
      <c r="K124" s="1">
        <v>0.05423724</v>
      </c>
    </row>
    <row r="125" ht="15.75" customHeight="1">
      <c r="A125" s="1">
        <v>84.0</v>
      </c>
      <c r="B125" s="1"/>
      <c r="C125" s="1">
        <v>3.0</v>
      </c>
      <c r="D125" s="1">
        <v>3.5082135</v>
      </c>
      <c r="E125" s="1">
        <v>0.199482618</v>
      </c>
      <c r="F125" s="1">
        <v>0.655659026</v>
      </c>
      <c r="G125" s="1">
        <v>0.166351882</v>
      </c>
      <c r="H125" s="1">
        <v>3.3974505</v>
      </c>
      <c r="I125" s="1">
        <v>0.06683413</v>
      </c>
      <c r="J125" s="1">
        <v>0.11476587</v>
      </c>
      <c r="K125" s="1">
        <v>0.170013447</v>
      </c>
    </row>
    <row r="126" ht="15.75" customHeight="1">
      <c r="A126" s="1">
        <v>107.0</v>
      </c>
      <c r="B126" s="1"/>
      <c r="C126" s="1">
        <v>3.0</v>
      </c>
      <c r="D126" s="1">
        <v>3.4498779</v>
      </c>
      <c r="E126" s="1">
        <v>0.118361356</v>
      </c>
      <c r="F126" s="1">
        <v>0.337165923</v>
      </c>
      <c r="G126" s="1">
        <v>0.007988691</v>
      </c>
      <c r="H126" s="1">
        <v>4.8828228</v>
      </c>
      <c r="I126" s="1">
        <v>0.33165023</v>
      </c>
      <c r="J126" s="1">
        <v>0.556093894</v>
      </c>
      <c r="K126" s="1">
        <v>0.021599845</v>
      </c>
    </row>
    <row r="127" ht="15.75" customHeight="1">
      <c r="A127" s="1">
        <v>16.0</v>
      </c>
      <c r="B127" s="1"/>
      <c r="C127" s="1">
        <v>3.0</v>
      </c>
      <c r="D127" s="1">
        <v>3.4309677</v>
      </c>
      <c r="E127" s="1">
        <v>0.074534503</v>
      </c>
      <c r="F127" s="1">
        <v>0.360829923</v>
      </c>
      <c r="G127" s="1">
        <v>0.096000054</v>
      </c>
      <c r="H127" s="1">
        <v>1.0033065</v>
      </c>
      <c r="I127" s="1">
        <v>0.12644967</v>
      </c>
      <c r="J127" s="1">
        <v>-0.006269892</v>
      </c>
      <c r="K127" s="1">
        <v>0.104464435</v>
      </c>
    </row>
    <row r="128" ht="15.75" customHeight="1">
      <c r="A128" s="1">
        <v>96.0</v>
      </c>
      <c r="B128" s="1"/>
      <c r="C128" s="1">
        <v>3.0</v>
      </c>
      <c r="D128" s="1">
        <v>3.4023333</v>
      </c>
      <c r="E128" s="1">
        <v>0.033072884</v>
      </c>
      <c r="F128" s="1">
        <v>0.375823166</v>
      </c>
      <c r="G128" s="1">
        <v>0.00400523</v>
      </c>
      <c r="H128" s="1">
        <v>7.003</v>
      </c>
      <c r="I128" s="1">
        <v>0.38834306</v>
      </c>
      <c r="J128" s="1">
        <v>1.201505908</v>
      </c>
      <c r="K128" s="1">
        <v>0.060877846</v>
      </c>
    </row>
    <row r="129" ht="15.75" customHeight="1">
      <c r="A129" s="1">
        <v>8.0</v>
      </c>
      <c r="B129" s="1"/>
      <c r="C129" s="1">
        <v>3.0</v>
      </c>
      <c r="D129" s="1">
        <v>3.3838109</v>
      </c>
      <c r="E129" s="1">
        <v>0.013958535</v>
      </c>
      <c r="F129" s="1">
        <v>0.37002551</v>
      </c>
      <c r="G129" s="1">
        <v>0.018330523</v>
      </c>
      <c r="H129" s="1">
        <v>1.3947427</v>
      </c>
      <c r="I129" s="1">
        <v>0.06664292</v>
      </c>
      <c r="J129" s="1">
        <v>0.191634779</v>
      </c>
      <c r="K129" s="1">
        <v>0.028228771</v>
      </c>
    </row>
    <row r="130" ht="15.75" customHeight="1">
      <c r="A130" s="1">
        <v>22.0</v>
      </c>
      <c r="B130" s="1"/>
      <c r="C130" s="1">
        <v>3.0</v>
      </c>
      <c r="D130" s="1">
        <v>3.3702584</v>
      </c>
      <c r="E130" s="1">
        <v>0.050530475</v>
      </c>
      <c r="F130" s="1">
        <v>0.322002058</v>
      </c>
      <c r="G130" s="1">
        <v>0.161023744</v>
      </c>
      <c r="H130" s="1">
        <v>15.0492203</v>
      </c>
      <c r="I130" s="1">
        <v>0.71287363</v>
      </c>
      <c r="J130" s="1">
        <v>1.800791224</v>
      </c>
      <c r="K130" s="1">
        <v>0.017177783</v>
      </c>
    </row>
    <row r="131" ht="15.75" customHeight="1">
      <c r="A131" s="1">
        <v>81.0</v>
      </c>
      <c r="B131" s="1"/>
      <c r="C131" s="1">
        <v>3.0</v>
      </c>
      <c r="D131" s="1">
        <v>3.3493333</v>
      </c>
      <c r="E131" s="1">
        <v>0.014224392</v>
      </c>
      <c r="F131" s="1">
        <v>0.454278035</v>
      </c>
      <c r="G131" s="1">
        <v>0.02056249</v>
      </c>
      <c r="H131" s="1">
        <v>2.2935556</v>
      </c>
      <c r="I131" s="1">
        <v>0.06373332</v>
      </c>
      <c r="J131" s="1">
        <v>0.170504068</v>
      </c>
      <c r="K131" s="1">
        <v>0.058810621</v>
      </c>
    </row>
    <row r="132" ht="15.75" customHeight="1">
      <c r="A132" s="1">
        <v>73.0</v>
      </c>
      <c r="B132" s="1"/>
      <c r="C132" s="1">
        <v>3.0</v>
      </c>
      <c r="D132" s="1">
        <v>3.332531</v>
      </c>
      <c r="E132" s="1">
        <v>0.047784899</v>
      </c>
      <c r="F132" s="1">
        <v>0.13926896</v>
      </c>
      <c r="G132" s="1">
        <v>0.0</v>
      </c>
      <c r="H132" s="1">
        <v>3.5786664</v>
      </c>
      <c r="I132" s="1">
        <v>0.10701203</v>
      </c>
      <c r="J132" s="1">
        <v>0.427596429</v>
      </c>
      <c r="K132" s="1">
        <v>0.037223319</v>
      </c>
    </row>
    <row r="133" ht="15.75" customHeight="1">
      <c r="A133" s="1">
        <v>106.0</v>
      </c>
      <c r="B133" s="1"/>
      <c r="C133" s="1">
        <v>3.0</v>
      </c>
      <c r="D133" s="1">
        <v>3.3240332</v>
      </c>
      <c r="E133" s="1">
        <v>0.064409785</v>
      </c>
      <c r="F133" s="1">
        <v>0.295255824</v>
      </c>
      <c r="G133" s="1">
        <v>0.013332037</v>
      </c>
      <c r="H133" s="1">
        <v>5.3227085</v>
      </c>
      <c r="I133" s="1">
        <v>0.34955528</v>
      </c>
      <c r="J133" s="1">
        <v>0.54870355</v>
      </c>
      <c r="K133" s="1">
        <v>0.02514657</v>
      </c>
    </row>
    <row r="134" ht="15.75" customHeight="1">
      <c r="A134" s="1">
        <v>169.0</v>
      </c>
      <c r="B134" s="1"/>
      <c r="C134" s="1">
        <v>3.0</v>
      </c>
      <c r="D134" s="1">
        <v>3.3023944</v>
      </c>
      <c r="E134" s="1">
        <v>0.061274455</v>
      </c>
      <c r="F134" s="1">
        <v>0.641073274</v>
      </c>
      <c r="G134" s="1">
        <v>0.008334716</v>
      </c>
      <c r="H134" s="1">
        <v>18.7085122</v>
      </c>
      <c r="I134" s="1">
        <v>0.31424262</v>
      </c>
      <c r="J134" s="1">
        <v>3.218372731</v>
      </c>
      <c r="K134" s="1">
        <v>0.032957499</v>
      </c>
    </row>
    <row r="135" ht="15.75" customHeight="1">
      <c r="A135" s="1">
        <v>71.0</v>
      </c>
      <c r="B135" s="1"/>
      <c r="C135" s="1">
        <v>3.0</v>
      </c>
      <c r="D135" s="1">
        <v>3.2954118</v>
      </c>
      <c r="E135" s="1">
        <v>0.143151119</v>
      </c>
      <c r="F135" s="1">
        <v>0.226590486</v>
      </c>
      <c r="G135" s="1">
        <v>0.002992669</v>
      </c>
      <c r="H135" s="1">
        <v>7.5280642</v>
      </c>
      <c r="I135" s="1">
        <v>1.20404409</v>
      </c>
      <c r="J135" s="1">
        <v>0.757759806</v>
      </c>
      <c r="K135" s="1">
        <v>0.048439054</v>
      </c>
    </row>
    <row r="136" ht="15.75" customHeight="1">
      <c r="A136" s="1">
        <v>11.0</v>
      </c>
      <c r="B136" s="1"/>
      <c r="C136" s="1">
        <v>3.0</v>
      </c>
      <c r="D136" s="1">
        <v>3.2857166</v>
      </c>
      <c r="E136" s="1">
        <v>0.098404416</v>
      </c>
      <c r="F136" s="1">
        <v>0.348980895</v>
      </c>
      <c r="G136" s="1">
        <v>0.017182339</v>
      </c>
      <c r="H136" s="1">
        <v>4.4438474</v>
      </c>
      <c r="I136" s="1">
        <v>0.13074087</v>
      </c>
      <c r="J136" s="1">
        <v>0.463673732</v>
      </c>
      <c r="K136" s="1">
        <v>0.00730153</v>
      </c>
    </row>
    <row r="137" ht="15.75" customHeight="1">
      <c r="A137" s="1">
        <v>117.0</v>
      </c>
      <c r="B137" s="1"/>
      <c r="C137" s="1">
        <v>3.0</v>
      </c>
      <c r="D137" s="1">
        <v>3.2283363</v>
      </c>
      <c r="E137" s="1">
        <v>0.018542102</v>
      </c>
      <c r="F137" s="1">
        <v>3.644829025</v>
      </c>
      <c r="G137" s="1">
        <v>0.08523001</v>
      </c>
      <c r="H137" s="1">
        <v>9.8640831</v>
      </c>
      <c r="I137" s="1">
        <v>0.35707562</v>
      </c>
      <c r="J137" s="1">
        <v>1.754557458</v>
      </c>
      <c r="K137" s="1">
        <v>0.074265402</v>
      </c>
    </row>
    <row r="138" ht="15.75" customHeight="1">
      <c r="A138" s="1">
        <v>25.0</v>
      </c>
      <c r="B138" s="1"/>
      <c r="C138" s="1">
        <v>3.0</v>
      </c>
      <c r="D138" s="1">
        <v>3.1796209</v>
      </c>
      <c r="E138" s="1">
        <v>0.038887259</v>
      </c>
      <c r="F138" s="1">
        <v>1.354164466</v>
      </c>
      <c r="G138" s="1">
        <v>0.042889751</v>
      </c>
      <c r="H138" s="1">
        <v>14.7417879</v>
      </c>
      <c r="I138" s="1">
        <v>3.22635203</v>
      </c>
      <c r="J138" s="1">
        <v>2.933780155</v>
      </c>
      <c r="K138" s="1">
        <v>0.343397455</v>
      </c>
    </row>
    <row r="139" ht="15.75" customHeight="1">
      <c r="A139" s="1">
        <v>109.0</v>
      </c>
      <c r="B139" s="1"/>
      <c r="C139" s="1">
        <v>3.0</v>
      </c>
      <c r="D139" s="1">
        <v>3.1717184</v>
      </c>
      <c r="E139" s="1">
        <v>0.038952911</v>
      </c>
      <c r="F139" s="1">
        <v>0.280472885</v>
      </c>
      <c r="G139" s="1">
        <v>0.01224506</v>
      </c>
      <c r="H139" s="1">
        <v>6.476044</v>
      </c>
      <c r="I139" s="1">
        <v>2.02581327</v>
      </c>
      <c r="J139" s="1">
        <v>0.423828025</v>
      </c>
      <c r="K139" s="1">
        <v>0.186649436</v>
      </c>
    </row>
    <row r="140" ht="15.75" customHeight="1">
      <c r="A140" s="1">
        <v>172.0</v>
      </c>
      <c r="B140" s="1"/>
      <c r="C140" s="1">
        <v>3.0</v>
      </c>
      <c r="D140" s="1">
        <v>3.1699516</v>
      </c>
      <c r="E140" s="1">
        <v>0.048903793</v>
      </c>
      <c r="F140" s="1">
        <v>0.462817906</v>
      </c>
      <c r="G140" s="1">
        <v>0.048484185</v>
      </c>
      <c r="H140" s="1">
        <v>12.8403644</v>
      </c>
      <c r="I140" s="1">
        <v>0.18617844</v>
      </c>
      <c r="J140" s="1">
        <v>2.052079067</v>
      </c>
      <c r="K140" s="1">
        <v>0.080443991</v>
      </c>
    </row>
    <row r="141" ht="15.75" customHeight="1">
      <c r="A141" s="1">
        <v>98.0</v>
      </c>
      <c r="B141" s="1"/>
      <c r="C141" s="1">
        <v>3.0</v>
      </c>
      <c r="D141" s="1">
        <v>3.1642262</v>
      </c>
      <c r="E141" s="1">
        <v>0.018427072</v>
      </c>
      <c r="F141" s="1">
        <v>0.271627013</v>
      </c>
      <c r="G141" s="1">
        <v>0.014501235</v>
      </c>
      <c r="H141" s="1">
        <v>5.4466186</v>
      </c>
      <c r="I141" s="1">
        <v>0.24957273</v>
      </c>
      <c r="J141" s="1">
        <v>0.396360772</v>
      </c>
      <c r="K141" s="1">
        <v>0.060852321</v>
      </c>
    </row>
    <row r="142" ht="15.75" customHeight="1">
      <c r="A142" s="1">
        <v>104.0</v>
      </c>
      <c r="B142" s="1"/>
      <c r="C142" s="1">
        <v>3.0</v>
      </c>
      <c r="D142" s="1">
        <v>3.120205</v>
      </c>
      <c r="E142" s="1">
        <v>0.128131339</v>
      </c>
      <c r="F142" s="1">
        <v>0.203072371</v>
      </c>
      <c r="G142" s="1">
        <v>0.012793383</v>
      </c>
      <c r="H142" s="1">
        <v>11.9479187</v>
      </c>
      <c r="I142" s="1">
        <v>0.50007206</v>
      </c>
      <c r="J142" s="1">
        <v>1.22693674</v>
      </c>
      <c r="K142" s="1">
        <v>0.08457469</v>
      </c>
    </row>
    <row r="143" ht="15.75" customHeight="1">
      <c r="A143" s="1">
        <v>99.0</v>
      </c>
      <c r="B143" s="1"/>
      <c r="C143" s="1">
        <v>3.0</v>
      </c>
      <c r="D143" s="1">
        <v>3.1095849</v>
      </c>
      <c r="E143" s="1">
        <v>0.142487883</v>
      </c>
      <c r="F143" s="1">
        <v>0.247140938</v>
      </c>
      <c r="G143" s="1">
        <v>0.015624255</v>
      </c>
      <c r="H143" s="1">
        <v>3.2229208</v>
      </c>
      <c r="I143" s="1">
        <v>0.23097219</v>
      </c>
      <c r="J143" s="1">
        <v>0.205030537</v>
      </c>
      <c r="K143" s="1">
        <v>0.028930359</v>
      </c>
    </row>
    <row r="144" ht="15.75" customHeight="1">
      <c r="A144" s="1">
        <v>79.0</v>
      </c>
      <c r="B144" s="1"/>
      <c r="C144" s="1">
        <v>3.0</v>
      </c>
      <c r="D144" s="1">
        <v>3.0729267</v>
      </c>
      <c r="E144" s="1">
        <v>0.013040098</v>
      </c>
      <c r="F144" s="1">
        <v>0.272401027</v>
      </c>
      <c r="G144" s="1">
        <v>0.007471313</v>
      </c>
      <c r="H144" s="1">
        <v>22.1447559</v>
      </c>
      <c r="I144" s="1">
        <v>0.26074162</v>
      </c>
      <c r="J144" s="1">
        <v>1.560213254</v>
      </c>
      <c r="K144" s="1">
        <v>0.06823603</v>
      </c>
    </row>
    <row r="145" ht="15.75" customHeight="1">
      <c r="A145" s="1">
        <v>36.0</v>
      </c>
      <c r="B145" s="1"/>
      <c r="C145" s="1">
        <v>3.0</v>
      </c>
      <c r="D145" s="1">
        <v>3.0696212</v>
      </c>
      <c r="E145" s="1">
        <v>0.13846543</v>
      </c>
      <c r="F145" s="1">
        <v>1.171717172</v>
      </c>
      <c r="G145" s="1">
        <v>0.063278463</v>
      </c>
      <c r="H145" s="1">
        <v>2.2401804</v>
      </c>
      <c r="I145" s="1">
        <v>0.44066698</v>
      </c>
      <c r="J145" s="1">
        <v>0.537730243</v>
      </c>
      <c r="K145" s="1">
        <v>0.094370551</v>
      </c>
    </row>
    <row r="146" ht="15.75" customHeight="1">
      <c r="A146" s="1">
        <v>32.0</v>
      </c>
      <c r="B146" s="1"/>
      <c r="C146" s="1">
        <v>3.0</v>
      </c>
      <c r="D146" s="1">
        <v>3.0636505</v>
      </c>
      <c r="E146" s="1">
        <v>0.045995418</v>
      </c>
      <c r="F146" s="1">
        <v>0.553957563</v>
      </c>
      <c r="G146" s="1">
        <v>0.010038721</v>
      </c>
      <c r="H146" s="1">
        <v>8.3140432</v>
      </c>
      <c r="I146" s="1">
        <v>0.33169983</v>
      </c>
      <c r="J146" s="1">
        <v>0.802407995</v>
      </c>
      <c r="K146" s="1">
        <v>0.048619057</v>
      </c>
    </row>
    <row r="147" ht="15.75" customHeight="1">
      <c r="A147" s="1">
        <v>14.0</v>
      </c>
      <c r="B147" s="1"/>
      <c r="C147" s="1">
        <v>3.0</v>
      </c>
      <c r="D147" s="1">
        <v>3.0611019</v>
      </c>
      <c r="E147" s="1">
        <v>0.864359331</v>
      </c>
      <c r="F147" s="1">
        <v>0.441764185</v>
      </c>
      <c r="G147" s="1">
        <v>0.017937517</v>
      </c>
      <c r="H147" s="1">
        <v>3.3329549</v>
      </c>
      <c r="I147" s="1">
        <v>0.87139388</v>
      </c>
      <c r="J147" s="1">
        <v>0.608239404</v>
      </c>
      <c r="K147" s="1">
        <v>0.018544272</v>
      </c>
    </row>
    <row r="148" ht="15.75" customHeight="1">
      <c r="A148" s="1">
        <v>74.0</v>
      </c>
      <c r="B148" s="1"/>
      <c r="C148" s="1">
        <v>3.0</v>
      </c>
      <c r="D148" s="1">
        <v>3.0069881</v>
      </c>
      <c r="E148" s="1">
        <v>0.077203739</v>
      </c>
      <c r="F148" s="1">
        <v>0.236545478</v>
      </c>
      <c r="G148" s="1">
        <v>0.049553429</v>
      </c>
      <c r="H148" s="1">
        <v>5.249725</v>
      </c>
      <c r="I148" s="1">
        <v>0.45493173</v>
      </c>
      <c r="J148" s="1">
        <v>0.580906307</v>
      </c>
      <c r="K148" s="1">
        <v>0.09969624</v>
      </c>
    </row>
    <row r="149" ht="15.75" customHeight="1">
      <c r="A149" s="1">
        <v>124.0</v>
      </c>
      <c r="B149" s="1"/>
      <c r="C149" s="1">
        <v>3.0</v>
      </c>
      <c r="D149" s="1">
        <v>2.9245779</v>
      </c>
      <c r="E149" s="1">
        <v>0.888465802</v>
      </c>
      <c r="F149" s="1">
        <v>0.289565917</v>
      </c>
      <c r="G149" s="1">
        <v>0.263223577</v>
      </c>
      <c r="H149" s="1">
        <v>6.0526436</v>
      </c>
      <c r="I149" s="1">
        <v>2.37791225</v>
      </c>
      <c r="J149" s="1">
        <v>0.516917491</v>
      </c>
      <c r="K149" s="1">
        <v>0.237130895</v>
      </c>
    </row>
    <row r="150" ht="15.75" customHeight="1">
      <c r="A150" s="1">
        <v>38.0</v>
      </c>
      <c r="B150" s="1"/>
      <c r="C150" s="1">
        <v>3.0</v>
      </c>
      <c r="D150" s="1">
        <v>2.9194339</v>
      </c>
      <c r="E150" s="1">
        <v>0.035470197</v>
      </c>
      <c r="F150" s="1">
        <v>0.488585138</v>
      </c>
      <c r="G150" s="1">
        <v>0.005073658</v>
      </c>
      <c r="H150" s="1">
        <v>17.7037404</v>
      </c>
      <c r="I150" s="1">
        <v>0.10907959</v>
      </c>
      <c r="J150" s="1">
        <v>1.678882726</v>
      </c>
      <c r="K150" s="1">
        <v>0.035621437</v>
      </c>
    </row>
    <row r="151" ht="15.75" customHeight="1">
      <c r="A151" s="1">
        <v>13.0</v>
      </c>
      <c r="B151" s="1"/>
      <c r="C151" s="1">
        <v>3.0</v>
      </c>
      <c r="D151" s="1">
        <v>2.8971584</v>
      </c>
      <c r="E151" s="1">
        <v>0.048691082</v>
      </c>
      <c r="F151" s="1">
        <v>1.850097949</v>
      </c>
      <c r="G151" s="1">
        <v>0.053307824</v>
      </c>
      <c r="H151" s="1">
        <v>11.1336162</v>
      </c>
      <c r="I151" s="1">
        <v>0.44750325</v>
      </c>
      <c r="J151" s="1">
        <v>2.62260081</v>
      </c>
      <c r="K151" s="1">
        <v>0.152773286</v>
      </c>
    </row>
    <row r="152" ht="15.75" customHeight="1">
      <c r="A152" s="1">
        <v>12.0</v>
      </c>
      <c r="B152" s="1"/>
      <c r="C152" s="1">
        <v>3.0</v>
      </c>
      <c r="D152" s="1">
        <v>2.8434216</v>
      </c>
      <c r="E152" s="1">
        <v>0.183569434</v>
      </c>
      <c r="F152" s="1">
        <v>0.223546179</v>
      </c>
      <c r="G152" s="1">
        <v>0.004323321</v>
      </c>
      <c r="H152" s="1">
        <v>3.1888411</v>
      </c>
      <c r="I152" s="1">
        <v>0.23138524</v>
      </c>
      <c r="J152" s="1">
        <v>0.397558439</v>
      </c>
      <c r="K152" s="1">
        <v>0.033928719</v>
      </c>
    </row>
    <row r="153" ht="15.75" customHeight="1">
      <c r="A153" s="1">
        <v>164.0</v>
      </c>
      <c r="B153" s="1"/>
      <c r="C153" s="1">
        <v>3.0</v>
      </c>
      <c r="D153" s="1">
        <v>2.8245112</v>
      </c>
      <c r="E153" s="1">
        <v>0.078049898</v>
      </c>
      <c r="F153" s="1">
        <v>0.268184824</v>
      </c>
      <c r="G153" s="1">
        <v>0.054135483</v>
      </c>
      <c r="H153" s="1">
        <v>1.1695907</v>
      </c>
      <c r="I153" s="1">
        <v>0.06367164</v>
      </c>
      <c r="J153" s="1">
        <v>0.087693818</v>
      </c>
      <c r="K153" s="1">
        <v>0.040785038</v>
      </c>
    </row>
    <row r="154" ht="15.75" customHeight="1">
      <c r="A154" s="1">
        <v>85.0</v>
      </c>
      <c r="B154" s="1"/>
      <c r="C154" s="1">
        <v>3.0</v>
      </c>
      <c r="D154" s="1">
        <v>2.7534243</v>
      </c>
      <c r="E154" s="1">
        <v>0.04056241</v>
      </c>
      <c r="F154" s="1">
        <v>0.769970029</v>
      </c>
      <c r="G154" s="1">
        <v>0.027363098</v>
      </c>
      <c r="H154" s="1">
        <v>1.9403002</v>
      </c>
      <c r="I154" s="1">
        <v>0.06353874</v>
      </c>
      <c r="J154" s="1">
        <v>0.161193641</v>
      </c>
      <c r="K154" s="1">
        <v>0.026547078</v>
      </c>
    </row>
    <row r="155" ht="15.75" customHeight="1">
      <c r="A155" s="1">
        <v>28.0</v>
      </c>
      <c r="B155" s="1"/>
      <c r="C155" s="1">
        <v>3.0</v>
      </c>
      <c r="D155" s="1">
        <v>2.6564911</v>
      </c>
      <c r="E155" s="1">
        <v>0.035773695</v>
      </c>
      <c r="F155" s="1">
        <v>1.120551594</v>
      </c>
      <c r="G155" s="1">
        <v>0.217006132</v>
      </c>
      <c r="H155" s="1">
        <v>19.644235</v>
      </c>
      <c r="I155" s="1">
        <v>0.50973139</v>
      </c>
      <c r="J155" s="1">
        <v>2.761603288</v>
      </c>
      <c r="K155" s="1">
        <v>0.223630902</v>
      </c>
    </row>
    <row r="156" ht="15.75" customHeight="1">
      <c r="A156" s="1">
        <v>19.0</v>
      </c>
      <c r="B156" s="1"/>
      <c r="C156" s="1">
        <v>3.0</v>
      </c>
      <c r="D156" s="1">
        <v>2.5573537</v>
      </c>
      <c r="E156" s="1">
        <v>0.072975992</v>
      </c>
      <c r="F156" s="1">
        <v>0.927840509</v>
      </c>
      <c r="G156" s="1">
        <v>0.006885795</v>
      </c>
      <c r="H156" s="1">
        <v>10.280878</v>
      </c>
      <c r="I156" s="1">
        <v>1.07576484</v>
      </c>
      <c r="J156" s="1">
        <v>1.53209742</v>
      </c>
      <c r="K156" s="1">
        <v>0.168333073</v>
      </c>
    </row>
    <row r="157" ht="15.75" customHeight="1">
      <c r="A157" s="1">
        <v>39.0</v>
      </c>
      <c r="B157" s="1"/>
      <c r="C157" s="1">
        <v>3.0</v>
      </c>
      <c r="D157" s="1">
        <v>2.5012286</v>
      </c>
      <c r="E157" s="1">
        <v>0.027248486</v>
      </c>
      <c r="F157" s="1">
        <v>0.23852736</v>
      </c>
      <c r="G157" s="1">
        <v>0.013820049</v>
      </c>
      <c r="H157" s="1">
        <v>6.8599583</v>
      </c>
      <c r="I157" s="1">
        <v>0.1229177</v>
      </c>
      <c r="J157" s="1">
        <v>0.541303486</v>
      </c>
      <c r="K157" s="1">
        <v>0.040206893</v>
      </c>
    </row>
    <row r="158" ht="15.75" customHeight="1">
      <c r="A158" s="1">
        <v>168.0</v>
      </c>
      <c r="B158" s="1"/>
      <c r="C158" s="1">
        <v>3.0</v>
      </c>
      <c r="D158" s="1">
        <v>2.3634817</v>
      </c>
      <c r="E158" s="1">
        <v>0.16250704</v>
      </c>
      <c r="F158" s="1">
        <v>0.357633403</v>
      </c>
      <c r="G158" s="1">
        <v>0.203231964</v>
      </c>
      <c r="H158" s="1">
        <v>1.5934028</v>
      </c>
      <c r="I158" s="1">
        <v>0.18801457</v>
      </c>
      <c r="J158" s="1">
        <v>0.100698711</v>
      </c>
      <c r="K158" s="1">
        <v>0.241505678</v>
      </c>
    </row>
    <row r="159" ht="15.75" customHeight="1">
      <c r="A159" s="1">
        <v>143.0</v>
      </c>
      <c r="B159" s="1"/>
      <c r="C159" s="1">
        <v>3.0</v>
      </c>
      <c r="D159" s="1">
        <v>2.2062964</v>
      </c>
      <c r="E159" s="1">
        <v>0.037895672</v>
      </c>
      <c r="F159" s="1">
        <v>0.239871937</v>
      </c>
      <c r="G159" s="1">
        <v>0.00579469</v>
      </c>
      <c r="H159" s="1">
        <v>8.797766</v>
      </c>
      <c r="I159" s="1">
        <v>0.50820832</v>
      </c>
      <c r="J159" s="1">
        <v>1.170187233</v>
      </c>
      <c r="K159" s="1">
        <v>0.116399406</v>
      </c>
    </row>
    <row r="160" ht="15.75" customHeight="1">
      <c r="A160" s="1">
        <v>20.0</v>
      </c>
      <c r="B160" s="1"/>
      <c r="C160" s="1">
        <v>3.0</v>
      </c>
      <c r="D160" s="1">
        <v>2.1700938</v>
      </c>
      <c r="E160" s="1">
        <v>0.034116838</v>
      </c>
      <c r="F160" s="1">
        <v>0.352669491</v>
      </c>
      <c r="G160" s="1">
        <v>0.002518065</v>
      </c>
      <c r="H160" s="1">
        <v>2.8124275</v>
      </c>
      <c r="I160" s="1">
        <v>0.43424822</v>
      </c>
      <c r="J160" s="1">
        <v>0.506150238</v>
      </c>
      <c r="K160" s="1">
        <v>0.058061145</v>
      </c>
    </row>
    <row r="161" ht="15.75" customHeight="1">
      <c r="A161" s="1">
        <v>15.0</v>
      </c>
      <c r="B161" s="1"/>
      <c r="C161" s="1">
        <v>3.0</v>
      </c>
      <c r="D161" s="1">
        <v>2.0414875</v>
      </c>
      <c r="E161" s="1">
        <v>0.030253385</v>
      </c>
      <c r="F161" s="1">
        <v>0.346076531</v>
      </c>
      <c r="G161" s="1">
        <v>0.015833714</v>
      </c>
      <c r="H161" s="1">
        <v>2.1794481</v>
      </c>
      <c r="I161" s="1">
        <v>0.2061279</v>
      </c>
      <c r="J161" s="1">
        <v>0.445652954</v>
      </c>
      <c r="K161" s="1">
        <v>0.007333168</v>
      </c>
    </row>
    <row r="162" ht="15.75" customHeight="1">
      <c r="A162" s="1">
        <v>82.0</v>
      </c>
      <c r="B162" s="1"/>
      <c r="C162" s="1">
        <v>3.0</v>
      </c>
      <c r="D162" s="1">
        <v>2.0237194</v>
      </c>
      <c r="E162" s="1">
        <v>0.018009926</v>
      </c>
      <c r="F162" s="1">
        <v>0.076459483</v>
      </c>
      <c r="G162" s="1">
        <v>0.0</v>
      </c>
      <c r="H162" s="1">
        <v>4.5951349</v>
      </c>
      <c r="I162" s="1">
        <v>1.79657964</v>
      </c>
      <c r="J162" s="1">
        <v>0.275720463</v>
      </c>
      <c r="K162" s="1">
        <v>0.085732587</v>
      </c>
    </row>
    <row r="163" ht="15.75" customHeight="1">
      <c r="A163" s="1">
        <v>29.0</v>
      </c>
      <c r="B163" s="1"/>
      <c r="C163" s="1">
        <v>3.0</v>
      </c>
      <c r="D163" s="1">
        <v>1.9996481</v>
      </c>
      <c r="E163" s="1">
        <v>0.016271157</v>
      </c>
      <c r="F163" s="1">
        <v>0.204787846</v>
      </c>
      <c r="G163" s="1">
        <v>0.040233079</v>
      </c>
      <c r="H163" s="1">
        <v>4.7164356</v>
      </c>
      <c r="I163" s="1">
        <v>0.34080382</v>
      </c>
      <c r="J163" s="1">
        <v>0.610368573</v>
      </c>
      <c r="K163" s="1">
        <v>0.124266119</v>
      </c>
    </row>
    <row r="164" ht="15.75" customHeight="1">
      <c r="A164" s="1">
        <v>21.0</v>
      </c>
      <c r="B164" s="1"/>
      <c r="C164" s="1">
        <v>3.0</v>
      </c>
      <c r="D164" s="1">
        <v>1.8570395</v>
      </c>
      <c r="E164" s="1">
        <v>0.043533142</v>
      </c>
      <c r="F164" s="1">
        <v>0.281618685</v>
      </c>
      <c r="G164" s="1">
        <v>0.012775099</v>
      </c>
      <c r="H164" s="1">
        <v>1.1030222</v>
      </c>
      <c r="I164" s="1">
        <v>0.07075602</v>
      </c>
      <c r="J164" s="1">
        <v>0.194964941</v>
      </c>
      <c r="K164" s="1">
        <v>0.028852139</v>
      </c>
    </row>
    <row r="165" ht="15.75" customHeight="1">
      <c r="A165" s="1">
        <v>173.0</v>
      </c>
      <c r="B165" s="1"/>
      <c r="C165" s="1">
        <v>3.0</v>
      </c>
      <c r="D165" s="1">
        <v>0.9243531</v>
      </c>
      <c r="E165" s="1">
        <v>0.027069326</v>
      </c>
      <c r="F165" s="1">
        <v>0.154401439</v>
      </c>
      <c r="G165" s="1">
        <v>0.0</v>
      </c>
      <c r="H165" s="1">
        <v>0.8966128</v>
      </c>
      <c r="I165" s="1">
        <v>0.1341702</v>
      </c>
      <c r="J165" s="1">
        <v>0.0</v>
      </c>
      <c r="K165" s="1">
        <v>0.0</v>
      </c>
    </row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89"/>
    <col customWidth="1" min="2" max="2" width="11.0"/>
    <col customWidth="1" min="3" max="3" width="29.67"/>
    <col customWidth="1" min="4" max="4" width="55.11"/>
    <col customWidth="1" min="5" max="26" width="11.0"/>
  </cols>
  <sheetData>
    <row r="1" ht="15.75" customHeight="1">
      <c r="A1" s="2" t="s">
        <v>9</v>
      </c>
      <c r="B1" s="3" t="s">
        <v>10</v>
      </c>
      <c r="C1" s="3" t="s">
        <v>11</v>
      </c>
      <c r="D1" s="3" t="s">
        <v>12</v>
      </c>
    </row>
    <row r="2" ht="15.75" customHeight="1">
      <c r="A2" s="2" t="s">
        <v>13</v>
      </c>
      <c r="B2" s="3" t="s">
        <v>14</v>
      </c>
      <c r="C2" s="4">
        <v>6.225130169957756</v>
      </c>
      <c r="D2" s="4">
        <v>6.159956916340007</v>
      </c>
    </row>
    <row r="3" ht="15.75" customHeight="1">
      <c r="A3" s="2" t="s">
        <v>13</v>
      </c>
      <c r="B3" s="3" t="s">
        <v>14</v>
      </c>
      <c r="C3" s="4">
        <v>6.419648295510365</v>
      </c>
      <c r="D3" s="4">
        <v>5.970141611046367</v>
      </c>
    </row>
    <row r="4" ht="15.75" customHeight="1">
      <c r="A4" s="2" t="s">
        <v>13</v>
      </c>
      <c r="B4" s="3" t="s">
        <v>14</v>
      </c>
      <c r="C4" s="4">
        <v>6.368562727183416</v>
      </c>
      <c r="D4" s="4">
        <v>6.062842108980471</v>
      </c>
    </row>
    <row r="5" ht="15.75" customHeight="1">
      <c r="A5" s="2" t="s">
        <v>13</v>
      </c>
      <c r="B5" s="3" t="s">
        <v>15</v>
      </c>
      <c r="C5" s="4">
        <v>0.6495333529816288</v>
      </c>
      <c r="D5" s="4">
        <v>0.08145283751809866</v>
      </c>
    </row>
    <row r="6" ht="15.75" customHeight="1">
      <c r="A6" s="2" t="s">
        <v>13</v>
      </c>
      <c r="B6" s="3" t="s">
        <v>15</v>
      </c>
      <c r="C6" s="4">
        <v>0.6170547205029964</v>
      </c>
      <c r="D6" s="4">
        <v>0.08145283751809866</v>
      </c>
    </row>
    <row r="7" ht="15.75" customHeight="1">
      <c r="A7" s="2" t="s">
        <v>13</v>
      </c>
      <c r="B7" s="3" t="s">
        <v>15</v>
      </c>
      <c r="C7" s="4">
        <v>0.6349936143039591</v>
      </c>
      <c r="D7" s="4">
        <v>0.08145283751809866</v>
      </c>
    </row>
    <row r="8" ht="15.75" customHeight="1">
      <c r="A8" s="2" t="s">
        <v>13</v>
      </c>
      <c r="B8" s="3" t="s">
        <v>16</v>
      </c>
      <c r="C8" s="4">
        <v>4.90083505255919</v>
      </c>
      <c r="D8" s="4">
        <v>0.7281491683441043</v>
      </c>
    </row>
    <row r="9" ht="15.75" customHeight="1">
      <c r="A9" s="2" t="s">
        <v>13</v>
      </c>
      <c r="B9" s="3" t="s">
        <v>16</v>
      </c>
      <c r="C9" s="4">
        <v>4.877257097946752</v>
      </c>
      <c r="D9" s="4">
        <v>0.7570628950806935</v>
      </c>
    </row>
    <row r="10" ht="15.75" customHeight="1">
      <c r="A10" s="2" t="s">
        <v>13</v>
      </c>
      <c r="B10" s="3" t="s">
        <v>16</v>
      </c>
      <c r="C10" s="4">
        <v>5.0147951665193045</v>
      </c>
      <c r="D10" s="4">
        <v>0.7623600663912137</v>
      </c>
    </row>
    <row r="11" ht="15.75" customHeight="1">
      <c r="A11" s="2" t="s">
        <v>13</v>
      </c>
      <c r="B11" s="3" t="s">
        <v>17</v>
      </c>
      <c r="C11" s="4">
        <v>4.336928971411729</v>
      </c>
      <c r="D11" s="4">
        <v>0.3666172264011018</v>
      </c>
    </row>
    <row r="12" ht="15.75" customHeight="1">
      <c r="A12" s="2" t="s">
        <v>13</v>
      </c>
      <c r="B12" s="3" t="s">
        <v>17</v>
      </c>
      <c r="C12" s="4">
        <v>4.3153158463503285</v>
      </c>
      <c r="D12" s="4">
        <v>0.3873644807006391</v>
      </c>
    </row>
    <row r="13" ht="15.75" customHeight="1">
      <c r="A13" s="2" t="s">
        <v>13</v>
      </c>
      <c r="B13" s="3" t="s">
        <v>17</v>
      </c>
      <c r="C13" s="4">
        <v>4.431240789861479</v>
      </c>
      <c r="D13" s="4">
        <v>0.3871437652293675</v>
      </c>
    </row>
    <row r="14" ht="15.75" customHeight="1">
      <c r="A14" s="2" t="s">
        <v>13</v>
      </c>
      <c r="B14" s="3" t="s">
        <v>18</v>
      </c>
      <c r="C14" s="4">
        <v>4.439100108065626</v>
      </c>
      <c r="D14" s="4">
        <v>0.4696913514849736</v>
      </c>
    </row>
    <row r="15" ht="15.75" customHeight="1">
      <c r="A15" s="2" t="s">
        <v>13</v>
      </c>
      <c r="B15" s="3" t="s">
        <v>18</v>
      </c>
      <c r="C15" s="4">
        <v>4.444994596718734</v>
      </c>
      <c r="D15" s="4">
        <v>0.4025938482183847</v>
      </c>
    </row>
    <row r="16" ht="15.75" customHeight="1">
      <c r="A16" s="2" t="s">
        <v>13</v>
      </c>
      <c r="B16" s="3" t="s">
        <v>18</v>
      </c>
      <c r="C16" s="4">
        <v>4.509833971902937</v>
      </c>
      <c r="D16" s="4">
        <v>0.4359218843804075</v>
      </c>
    </row>
    <row r="17" ht="15.75" customHeight="1">
      <c r="A17" s="2" t="s">
        <v>13</v>
      </c>
      <c r="B17" s="3" t="s">
        <v>19</v>
      </c>
      <c r="C17" s="4">
        <v>4.165988800471559</v>
      </c>
      <c r="D17" s="4">
        <v>0.42687255005826885</v>
      </c>
    </row>
    <row r="18" ht="15.75" customHeight="1">
      <c r="A18" s="2" t="s">
        <v>13</v>
      </c>
      <c r="B18" s="3" t="s">
        <v>19</v>
      </c>
      <c r="C18" s="4">
        <v>4.183672266430887</v>
      </c>
      <c r="D18" s="4">
        <v>0.43172829042624566</v>
      </c>
    </row>
    <row r="19" ht="15.75" customHeight="1">
      <c r="A19" s="2" t="s">
        <v>13</v>
      </c>
      <c r="B19" s="3" t="s">
        <v>19</v>
      </c>
      <c r="C19" s="4">
        <v>4.207250221043324</v>
      </c>
      <c r="D19" s="4">
        <v>0.42179609421902037</v>
      </c>
    </row>
    <row r="20" ht="15.75" customHeight="1">
      <c r="A20" s="2" t="s">
        <v>13</v>
      </c>
      <c r="B20" s="3" t="s">
        <v>20</v>
      </c>
      <c r="C20" s="4">
        <v>10.88570586501621</v>
      </c>
      <c r="D20" s="4">
        <v>1.522945580393403</v>
      </c>
    </row>
    <row r="21" ht="15.75" customHeight="1">
      <c r="A21" s="2" t="s">
        <v>13</v>
      </c>
      <c r="B21" s="3" t="s">
        <v>20</v>
      </c>
      <c r="C21" s="4">
        <v>10.693152569014638</v>
      </c>
      <c r="D21" s="4">
        <v>1.4902796906451954</v>
      </c>
    </row>
    <row r="22" ht="15.75" customHeight="1">
      <c r="A22" s="2" t="s">
        <v>13</v>
      </c>
      <c r="B22" s="3" t="s">
        <v>20</v>
      </c>
      <c r="C22" s="4">
        <v>10.987877001670105</v>
      </c>
      <c r="D22" s="4">
        <v>1.4536409224140974</v>
      </c>
    </row>
    <row r="23" ht="15.75" customHeight="1">
      <c r="A23" s="2" t="s">
        <v>13</v>
      </c>
      <c r="B23" s="3" t="s">
        <v>21</v>
      </c>
      <c r="C23" s="4">
        <v>7.66731506041851</v>
      </c>
      <c r="D23" s="4">
        <v>0.8839742910619062</v>
      </c>
    </row>
    <row r="24" ht="15.75" customHeight="1">
      <c r="A24" s="2" t="s">
        <v>13</v>
      </c>
      <c r="B24" s="3" t="s">
        <v>21</v>
      </c>
      <c r="C24" s="4">
        <v>7.616229492091562</v>
      </c>
      <c r="D24" s="4">
        <v>0.9064872691316168</v>
      </c>
    </row>
    <row r="25" ht="15.75" customHeight="1">
      <c r="A25" s="2" t="s">
        <v>13</v>
      </c>
      <c r="B25" s="3" t="s">
        <v>21</v>
      </c>
      <c r="C25" s="4">
        <v>7.578897730621868</v>
      </c>
      <c r="D25" s="4">
        <v>0.8769113959812126</v>
      </c>
    </row>
    <row r="26" ht="15.75" customHeight="1">
      <c r="A26" s="2" t="s">
        <v>13</v>
      </c>
      <c r="B26" s="3" t="s">
        <v>22</v>
      </c>
      <c r="C26" s="4">
        <v>7.7184006287454565</v>
      </c>
      <c r="D26" s="4">
        <v>0.7416128120916763</v>
      </c>
    </row>
    <row r="27" ht="15.75" customHeight="1">
      <c r="A27" s="2" t="s">
        <v>13</v>
      </c>
      <c r="B27" s="3" t="s">
        <v>22</v>
      </c>
      <c r="C27" s="4">
        <v>7.641772276255035</v>
      </c>
      <c r="D27" s="4">
        <v>0.774278701839884</v>
      </c>
    </row>
    <row r="28" ht="15.75" customHeight="1">
      <c r="A28" s="2" t="s">
        <v>13</v>
      </c>
      <c r="B28" s="3" t="s">
        <v>22</v>
      </c>
      <c r="C28" s="4">
        <v>7.5278121622949214</v>
      </c>
      <c r="D28" s="4">
        <v>0.7775894339089592</v>
      </c>
    </row>
    <row r="29" ht="15.75" customHeight="1">
      <c r="A29" s="2" t="s">
        <v>13</v>
      </c>
      <c r="B29" s="3" t="s">
        <v>23</v>
      </c>
      <c r="C29" s="4">
        <v>8.121190686707928</v>
      </c>
      <c r="D29" s="4">
        <v>0.7630222128050287</v>
      </c>
    </row>
    <row r="30" ht="15.75" customHeight="1">
      <c r="A30" s="2" t="s">
        <v>13</v>
      </c>
      <c r="B30" s="3" t="s">
        <v>23</v>
      </c>
      <c r="C30" s="4">
        <v>8.079929266136164</v>
      </c>
      <c r="D30" s="4">
        <v>0.8429212134053748</v>
      </c>
    </row>
    <row r="31" ht="15.75" customHeight="1">
      <c r="A31" s="2" t="s">
        <v>13</v>
      </c>
      <c r="B31" s="3" t="s">
        <v>23</v>
      </c>
      <c r="C31" s="4">
        <v>8.25872875528048</v>
      </c>
      <c r="D31" s="4">
        <v>0.7873009146449128</v>
      </c>
    </row>
    <row r="32" ht="15.75" customHeight="1">
      <c r="A32" s="2" t="s">
        <v>13</v>
      </c>
      <c r="B32" s="3" t="s">
        <v>14</v>
      </c>
      <c r="C32" s="4">
        <v>5.840023577954613</v>
      </c>
      <c r="D32" s="4">
        <v>5.703075890807641</v>
      </c>
    </row>
    <row r="33" ht="15.75" customHeight="1">
      <c r="A33" s="2" t="s">
        <v>13</v>
      </c>
      <c r="B33" s="3" t="s">
        <v>14</v>
      </c>
      <c r="C33" s="4">
        <v>5.7791138618724816</v>
      </c>
      <c r="D33" s="4">
        <v>5.692040117244058</v>
      </c>
    </row>
    <row r="34" ht="15.75" customHeight="1">
      <c r="A34" s="2" t="s">
        <v>13</v>
      </c>
      <c r="B34" s="3" t="s">
        <v>14</v>
      </c>
      <c r="C34" s="4">
        <v>5.824304941546321</v>
      </c>
      <c r="D34" s="4">
        <v>5.7141116643712255</v>
      </c>
    </row>
    <row r="35" ht="15.75" customHeight="1">
      <c r="A35" s="2" t="s">
        <v>13</v>
      </c>
      <c r="B35" s="3" t="s">
        <v>15</v>
      </c>
      <c r="C35" s="4">
        <v>0.6304745063365753</v>
      </c>
      <c r="D35" s="4">
        <v>0.08145283751809866</v>
      </c>
    </row>
    <row r="36" ht="15.75" customHeight="1">
      <c r="A36" s="2" t="s">
        <v>13</v>
      </c>
      <c r="B36" s="3" t="s">
        <v>15</v>
      </c>
      <c r="C36" s="4">
        <v>0.626741330189606</v>
      </c>
      <c r="D36" s="4">
        <v>0.08145283751809866</v>
      </c>
    </row>
    <row r="37" ht="15.75" customHeight="1">
      <c r="A37" s="2" t="s">
        <v>13</v>
      </c>
      <c r="B37" s="3" t="s">
        <v>15</v>
      </c>
      <c r="C37" s="4">
        <v>0.6285096767855389</v>
      </c>
      <c r="D37" s="4">
        <v>0.08145283751809866</v>
      </c>
    </row>
    <row r="38" ht="15.75" customHeight="1">
      <c r="A38" s="2" t="s">
        <v>24</v>
      </c>
      <c r="B38" s="3" t="s">
        <v>15</v>
      </c>
      <c r="C38" s="4">
        <v>0.06002423147216461</v>
      </c>
      <c r="D38" s="4">
        <v>0.16089119001997634</v>
      </c>
    </row>
    <row r="39" ht="15.75" customHeight="1">
      <c r="A39" s="2" t="s">
        <v>24</v>
      </c>
      <c r="B39" s="3" t="s">
        <v>15</v>
      </c>
      <c r="C39" s="4">
        <v>0.06002423147216461</v>
      </c>
      <c r="D39" s="4">
        <v>0.16089119001997634</v>
      </c>
    </row>
    <row r="40" ht="15.75" customHeight="1">
      <c r="A40" s="2" t="s">
        <v>24</v>
      </c>
      <c r="B40" s="3" t="s">
        <v>15</v>
      </c>
      <c r="C40" s="4">
        <v>0.06002423147216461</v>
      </c>
      <c r="D40" s="4">
        <v>0.16089119001997634</v>
      </c>
    </row>
    <row r="41" ht="15.75" customHeight="1">
      <c r="A41" s="2" t="s">
        <v>24</v>
      </c>
      <c r="B41" s="3" t="s">
        <v>14</v>
      </c>
      <c r="C41" s="4">
        <v>22.812965891122655</v>
      </c>
      <c r="D41" s="4">
        <v>23.862428146275835</v>
      </c>
    </row>
    <row r="42" ht="15.75" customHeight="1">
      <c r="A42" s="2" t="s">
        <v>24</v>
      </c>
      <c r="B42" s="3" t="s">
        <v>14</v>
      </c>
      <c r="C42" s="4">
        <v>22.196911514056307</v>
      </c>
      <c r="D42" s="4">
        <v>23.184658975090706</v>
      </c>
    </row>
    <row r="43" ht="15.75" customHeight="1">
      <c r="A43" s="2" t="s">
        <v>24</v>
      </c>
      <c r="B43" s="3" t="s">
        <v>14</v>
      </c>
      <c r="C43" s="4">
        <v>22.525473848491693</v>
      </c>
      <c r="D43" s="4">
        <v>23.99492437522932</v>
      </c>
    </row>
    <row r="44" ht="15.75" customHeight="1">
      <c r="A44" s="2" t="s">
        <v>24</v>
      </c>
      <c r="B44" s="3" t="s">
        <v>25</v>
      </c>
      <c r="C44" s="4">
        <v>0.9243485224962523</v>
      </c>
      <c r="D44" s="4">
        <v>0.16089119001997634</v>
      </c>
    </row>
    <row r="45" ht="15.75" customHeight="1">
      <c r="A45" s="2" t="s">
        <v>24</v>
      </c>
      <c r="B45" s="3" t="s">
        <v>25</v>
      </c>
      <c r="C45" s="4">
        <v>0.9159291126763456</v>
      </c>
      <c r="D45" s="4">
        <v>0.16089119001997634</v>
      </c>
    </row>
    <row r="46" ht="15.75" customHeight="1">
      <c r="A46" s="2" t="s">
        <v>24</v>
      </c>
      <c r="B46" s="3" t="s">
        <v>25</v>
      </c>
      <c r="C46" s="4">
        <v>0.9185986816436331</v>
      </c>
      <c r="D46" s="4">
        <v>0.16089119001997634</v>
      </c>
    </row>
    <row r="47" ht="15.75" customHeight="1">
      <c r="A47" s="2" t="s">
        <v>24</v>
      </c>
      <c r="B47" s="3" t="s">
        <v>26</v>
      </c>
      <c r="C47" s="4">
        <v>23.88079347803766</v>
      </c>
      <c r="D47" s="4">
        <v>7.753944310815769</v>
      </c>
    </row>
    <row r="48" ht="15.75" customHeight="1">
      <c r="A48" s="2" t="s">
        <v>24</v>
      </c>
      <c r="B48" s="3" t="s">
        <v>26</v>
      </c>
      <c r="C48" s="4">
        <v>24.76380475183276</v>
      </c>
      <c r="D48" s="4">
        <v>8.001100737902075</v>
      </c>
    </row>
    <row r="49" ht="15.75" customHeight="1">
      <c r="A49" s="2" t="s">
        <v>24</v>
      </c>
      <c r="B49" s="3" t="s">
        <v>26</v>
      </c>
      <c r="C49" s="4">
        <v>24.312031541984105</v>
      </c>
      <c r="D49" s="4">
        <v>7.967976680663704</v>
      </c>
    </row>
    <row r="50" ht="15.75" customHeight="1">
      <c r="A50" s="2" t="s">
        <v>24</v>
      </c>
      <c r="B50" s="3" t="s">
        <v>27</v>
      </c>
      <c r="C50" s="4">
        <v>24.312031541984105</v>
      </c>
      <c r="D50" s="4">
        <v>7.578132007012108</v>
      </c>
    </row>
    <row r="51" ht="15.75" customHeight="1">
      <c r="A51" s="2" t="s">
        <v>24</v>
      </c>
      <c r="B51" s="3" t="s">
        <v>27</v>
      </c>
      <c r="C51" s="4">
        <v>25.236113107583627</v>
      </c>
      <c r="D51" s="4">
        <v>7.69279220514493</v>
      </c>
    </row>
    <row r="52" ht="15.75" customHeight="1">
      <c r="A52" s="2" t="s">
        <v>24</v>
      </c>
      <c r="B52" s="3" t="s">
        <v>27</v>
      </c>
      <c r="C52" s="4">
        <v>24.825410189539394</v>
      </c>
      <c r="D52" s="4">
        <v>7.634188103877043</v>
      </c>
    </row>
    <row r="53" ht="15.75" customHeight="1">
      <c r="A53" s="2" t="s">
        <v>24</v>
      </c>
      <c r="B53" s="3" t="s">
        <v>28</v>
      </c>
      <c r="C53" s="4">
        <v>25.5441402961168</v>
      </c>
      <c r="D53" s="4">
        <v>8.120856944840801</v>
      </c>
    </row>
    <row r="54" ht="15.75" customHeight="1">
      <c r="A54" s="2" t="s">
        <v>24</v>
      </c>
      <c r="B54" s="3" t="s">
        <v>28</v>
      </c>
      <c r="C54" s="4">
        <v>25.092367086268148</v>
      </c>
      <c r="D54" s="4">
        <v>8.248257164988381</v>
      </c>
    </row>
    <row r="55" ht="15.75" customHeight="1">
      <c r="A55" s="2" t="s">
        <v>24</v>
      </c>
      <c r="B55" s="3" t="s">
        <v>28</v>
      </c>
      <c r="C55" s="4">
        <v>25.97537836006325</v>
      </c>
      <c r="D55" s="4">
        <v>8.044416812752253</v>
      </c>
    </row>
    <row r="56" ht="15.75" customHeight="1">
      <c r="A56" s="2" t="s">
        <v>24</v>
      </c>
      <c r="B56" s="3" t="s">
        <v>29</v>
      </c>
      <c r="C56" s="4">
        <v>7.625171981846932</v>
      </c>
      <c r="D56" s="4">
        <v>1.3085123731093804</v>
      </c>
    </row>
    <row r="57" ht="15.75" customHeight="1">
      <c r="A57" s="2" t="s">
        <v>24</v>
      </c>
      <c r="B57" s="3" t="s">
        <v>29</v>
      </c>
      <c r="C57" s="4">
        <v>7.621064952666488</v>
      </c>
      <c r="D57" s="4">
        <v>1.3905581148844226</v>
      </c>
    </row>
    <row r="58" ht="15.75" customHeight="1">
      <c r="A58" s="2" t="s">
        <v>24</v>
      </c>
      <c r="B58" s="3" t="s">
        <v>29</v>
      </c>
      <c r="C58" s="4">
        <v>7.869540218083249</v>
      </c>
      <c r="D58" s="4">
        <v>1.4244465734436786</v>
      </c>
    </row>
    <row r="59" ht="15.75" customHeight="1">
      <c r="A59" s="2" t="s">
        <v>24</v>
      </c>
      <c r="B59" s="3" t="s">
        <v>30</v>
      </c>
      <c r="C59" s="4">
        <v>8.015339753988952</v>
      </c>
      <c r="D59" s="4">
        <v>1.3385788250642094</v>
      </c>
    </row>
    <row r="60" ht="15.75" customHeight="1">
      <c r="A60" s="2" t="s">
        <v>24</v>
      </c>
      <c r="B60" s="3" t="s">
        <v>30</v>
      </c>
      <c r="C60" s="4">
        <v>7.982483520545412</v>
      </c>
      <c r="D60" s="4">
        <v>1.3722124831831706</v>
      </c>
    </row>
    <row r="61" ht="15.75" customHeight="1">
      <c r="A61" s="2" t="s">
        <v>24</v>
      </c>
      <c r="B61" s="3" t="s">
        <v>30</v>
      </c>
      <c r="C61" s="4">
        <v>8.142657658582664</v>
      </c>
      <c r="D61" s="4">
        <v>1.4782094663459577</v>
      </c>
    </row>
    <row r="62" ht="15.75" customHeight="1">
      <c r="A62" s="2" t="s">
        <v>24</v>
      </c>
      <c r="B62" s="3" t="s">
        <v>31</v>
      </c>
      <c r="C62" s="4">
        <v>7.947573772511652</v>
      </c>
      <c r="D62" s="4">
        <v>1.3477516409148356</v>
      </c>
    </row>
    <row r="63" ht="15.75" customHeight="1">
      <c r="A63" s="2" t="s">
        <v>24</v>
      </c>
      <c r="B63" s="3" t="s">
        <v>31</v>
      </c>
      <c r="C63" s="4">
        <v>7.890075363985461</v>
      </c>
      <c r="D63" s="4">
        <v>1.3143727832361696</v>
      </c>
    </row>
    <row r="64" ht="15.75" customHeight="1">
      <c r="A64" s="2" t="s">
        <v>24</v>
      </c>
      <c r="B64" s="3" t="s">
        <v>31</v>
      </c>
      <c r="C64" s="4">
        <v>8.052303016612933</v>
      </c>
      <c r="D64" s="4">
        <v>1.3525928492804433</v>
      </c>
    </row>
    <row r="65" ht="15.75" customHeight="1">
      <c r="A65" s="2" t="s">
        <v>24</v>
      </c>
      <c r="B65" s="3" t="s">
        <v>32</v>
      </c>
      <c r="C65" s="4">
        <v>23.223668809166888</v>
      </c>
      <c r="D65" s="4">
        <v>1.5360491662929592</v>
      </c>
    </row>
    <row r="66" ht="15.75" customHeight="1">
      <c r="A66" s="2" t="s">
        <v>24</v>
      </c>
      <c r="B66" s="3" t="s">
        <v>32</v>
      </c>
      <c r="C66" s="4">
        <v>22.895106474731502</v>
      </c>
      <c r="D66" s="4">
        <v>1.543438379061519</v>
      </c>
    </row>
    <row r="67" ht="15.75" customHeight="1">
      <c r="A67" s="2" t="s">
        <v>24</v>
      </c>
      <c r="B67" s="3" t="s">
        <v>32</v>
      </c>
      <c r="C67" s="4">
        <v>23.408485122286795</v>
      </c>
      <c r="D67" s="4">
        <v>1.5872640547922867</v>
      </c>
    </row>
    <row r="68" ht="15.75" customHeight="1">
      <c r="A68" s="2" t="s">
        <v>24</v>
      </c>
      <c r="B68" s="3" t="s">
        <v>33</v>
      </c>
      <c r="C68" s="4">
        <v>23.49062570589564</v>
      </c>
      <c r="D68" s="4">
        <v>2.0290880182640953</v>
      </c>
    </row>
    <row r="69" ht="15.75" customHeight="1">
      <c r="A69" s="2" t="s">
        <v>24</v>
      </c>
      <c r="B69" s="3" t="s">
        <v>33</v>
      </c>
      <c r="C69" s="4">
        <v>23.73704745672218</v>
      </c>
      <c r="D69" s="4">
        <v>1.9011781972359247</v>
      </c>
    </row>
    <row r="70" ht="15.75" customHeight="1">
      <c r="A70" s="2" t="s">
        <v>24</v>
      </c>
      <c r="B70" s="3" t="s">
        <v>33</v>
      </c>
      <c r="C70" s="4">
        <v>24.435242417397376</v>
      </c>
      <c r="D70" s="4">
        <v>1.7121162705369155</v>
      </c>
    </row>
    <row r="71" ht="15.75" customHeight="1">
      <c r="A71" s="2" t="s">
        <v>24</v>
      </c>
      <c r="B71" s="3" t="s">
        <v>34</v>
      </c>
      <c r="C71" s="4">
        <v>23.47009055999343</v>
      </c>
      <c r="D71" s="4">
        <v>1.6122344979412122</v>
      </c>
    </row>
    <row r="72" ht="15.75" customHeight="1">
      <c r="A72" s="2" t="s">
        <v>24</v>
      </c>
      <c r="B72" s="3" t="s">
        <v>34</v>
      </c>
      <c r="C72" s="4">
        <v>23.038852496046985</v>
      </c>
      <c r="D72" s="4">
        <v>1.6879102287088752</v>
      </c>
    </row>
    <row r="73" ht="15.75" customHeight="1">
      <c r="A73" s="2" t="s">
        <v>24</v>
      </c>
      <c r="B73" s="3" t="s">
        <v>34</v>
      </c>
      <c r="C73" s="4">
        <v>22.99778220424256</v>
      </c>
      <c r="D73" s="4">
        <v>1.6183497085082963</v>
      </c>
    </row>
    <row r="74" ht="15.75" customHeight="1">
      <c r="A74" s="2" t="s">
        <v>24</v>
      </c>
      <c r="B74" s="3" t="s">
        <v>35</v>
      </c>
      <c r="C74" s="4">
        <v>5.520319526870239</v>
      </c>
      <c r="D74" s="4">
        <v>0.5400342451791756</v>
      </c>
    </row>
    <row r="75" ht="15.75" customHeight="1">
      <c r="A75" s="2" t="s">
        <v>24</v>
      </c>
      <c r="B75" s="3" t="s">
        <v>35</v>
      </c>
      <c r="C75" s="4">
        <v>5.362198903423209</v>
      </c>
      <c r="D75" s="4">
        <v>0.5145542011496596</v>
      </c>
    </row>
    <row r="76" ht="15.75" customHeight="1">
      <c r="A76" s="2" t="s">
        <v>24</v>
      </c>
      <c r="B76" s="3" t="s">
        <v>35</v>
      </c>
      <c r="C76" s="4">
        <v>5.534694129001787</v>
      </c>
      <c r="D76" s="4">
        <v>0.5318806310897305</v>
      </c>
    </row>
    <row r="77" ht="15.75" customHeight="1">
      <c r="A77" s="2" t="s">
        <v>24</v>
      </c>
      <c r="B77" s="3" t="s">
        <v>36</v>
      </c>
      <c r="C77" s="4">
        <v>4.7132882929133215</v>
      </c>
      <c r="D77" s="4">
        <v>0.5540482693954094</v>
      </c>
    </row>
    <row r="78" ht="15.75" customHeight="1">
      <c r="A78" s="2" t="s">
        <v>24</v>
      </c>
      <c r="B78" s="3" t="s">
        <v>36</v>
      </c>
      <c r="C78" s="4">
        <v>4.705074234552437</v>
      </c>
      <c r="D78" s="4">
        <v>0.5543030698357047</v>
      </c>
    </row>
    <row r="79" ht="15.75" customHeight="1">
      <c r="A79" s="2" t="s">
        <v>24</v>
      </c>
      <c r="B79" s="3" t="s">
        <v>36</v>
      </c>
      <c r="C79" s="4">
        <v>4.608559048812042</v>
      </c>
      <c r="D79" s="4">
        <v>0.5642402870072158</v>
      </c>
    </row>
    <row r="80" ht="15.75" customHeight="1">
      <c r="A80" s="2" t="s">
        <v>24</v>
      </c>
      <c r="B80" s="3" t="s">
        <v>37</v>
      </c>
      <c r="C80" s="4">
        <v>4.840606197507034</v>
      </c>
      <c r="D80" s="4">
        <v>0.6123975702230012</v>
      </c>
    </row>
    <row r="81" ht="15.75" customHeight="1">
      <c r="A81" s="2" t="s">
        <v>24</v>
      </c>
      <c r="B81" s="3" t="s">
        <v>37</v>
      </c>
      <c r="C81" s="4">
        <v>5.002833850134506</v>
      </c>
      <c r="D81" s="4">
        <v>0.6330364058869095</v>
      </c>
    </row>
    <row r="82" ht="15.75" customHeight="1">
      <c r="A82" s="2" t="s">
        <v>24</v>
      </c>
      <c r="B82" s="3" t="s">
        <v>37</v>
      </c>
      <c r="C82" s="4">
        <v>5.002833850134506</v>
      </c>
      <c r="D82" s="4">
        <v>0.6462860287822577</v>
      </c>
    </row>
    <row r="83" ht="15.75" customHeight="1">
      <c r="A83" s="2" t="s">
        <v>24</v>
      </c>
      <c r="B83" s="3" t="s">
        <v>38</v>
      </c>
      <c r="C83" s="4">
        <v>16.227344600283384</v>
      </c>
      <c r="D83" s="4">
        <v>0.8666884096375719</v>
      </c>
    </row>
    <row r="84" ht="15.75" customHeight="1">
      <c r="A84" s="2" t="s">
        <v>24</v>
      </c>
      <c r="B84" s="3" t="s">
        <v>38</v>
      </c>
      <c r="C84" s="4">
        <v>16.757151364560446</v>
      </c>
      <c r="D84" s="4">
        <v>0.8702556158017041</v>
      </c>
    </row>
    <row r="85" ht="15.75" customHeight="1">
      <c r="A85" s="2" t="s">
        <v>24</v>
      </c>
      <c r="B85" s="3" t="s">
        <v>38</v>
      </c>
      <c r="C85" s="4">
        <v>16.705813499804915</v>
      </c>
      <c r="D85" s="4">
        <v>0.8712748175628847</v>
      </c>
    </row>
    <row r="86" ht="15.75" customHeight="1">
      <c r="A86" s="2" t="s">
        <v>24</v>
      </c>
      <c r="B86" s="3" t="s">
        <v>39</v>
      </c>
      <c r="C86" s="4">
        <v>17.289011643427727</v>
      </c>
      <c r="D86" s="4">
        <v>0.9841514126136409</v>
      </c>
    </row>
    <row r="87" ht="15.75" customHeight="1">
      <c r="A87" s="2" t="s">
        <v>24</v>
      </c>
      <c r="B87" s="3" t="s">
        <v>39</v>
      </c>
      <c r="C87" s="4">
        <v>17.870156272460317</v>
      </c>
      <c r="D87" s="4">
        <v>0.9917954258224958</v>
      </c>
    </row>
    <row r="88" ht="15.75" customHeight="1">
      <c r="A88" s="2" t="s">
        <v>24</v>
      </c>
      <c r="B88" s="3" t="s">
        <v>39</v>
      </c>
      <c r="C88" s="4">
        <v>17.61346694868267</v>
      </c>
      <c r="D88" s="4">
        <v>1.0093766562028619</v>
      </c>
    </row>
    <row r="89" ht="15.75" customHeight="1">
      <c r="A89" s="2" t="s">
        <v>24</v>
      </c>
      <c r="B89" s="3" t="s">
        <v>40</v>
      </c>
      <c r="C89" s="4">
        <v>16.935807133909687</v>
      </c>
      <c r="D89" s="4">
        <v>0.9897570223001345</v>
      </c>
    </row>
    <row r="90" ht="15.75" customHeight="1">
      <c r="A90" s="2" t="s">
        <v>24</v>
      </c>
      <c r="B90" s="3" t="s">
        <v>40</v>
      </c>
      <c r="C90" s="4">
        <v>16.43064254471528</v>
      </c>
      <c r="D90" s="4">
        <v>1.0272126870235232</v>
      </c>
    </row>
    <row r="91" ht="15.75" customHeight="1">
      <c r="A91" s="2" t="s">
        <v>24</v>
      </c>
      <c r="B91" s="3" t="s">
        <v>40</v>
      </c>
      <c r="C91" s="4">
        <v>16.582602624391644</v>
      </c>
      <c r="D91" s="4">
        <v>1.025174283501162</v>
      </c>
    </row>
    <row r="92" ht="15.75" customHeight="1">
      <c r="A92" s="2" t="s">
        <v>24</v>
      </c>
      <c r="B92" s="3" t="s">
        <v>15</v>
      </c>
      <c r="C92" s="4">
        <v>0.06002423147216461</v>
      </c>
      <c r="D92" s="4">
        <v>0.16089119001997634</v>
      </c>
    </row>
    <row r="93" ht="15.75" customHeight="1">
      <c r="A93" s="2" t="s">
        <v>24</v>
      </c>
      <c r="B93" s="3" t="s">
        <v>15</v>
      </c>
      <c r="C93" s="4">
        <v>0.06002423147216461</v>
      </c>
      <c r="D93" s="4">
        <v>0.16089119001997634</v>
      </c>
    </row>
    <row r="94" ht="15.75" customHeight="1">
      <c r="A94" s="2" t="s">
        <v>24</v>
      </c>
      <c r="B94" s="3" t="s">
        <v>15</v>
      </c>
      <c r="C94" s="4">
        <v>0.06002423147216461</v>
      </c>
      <c r="D94" s="4">
        <v>0.16089119001997634</v>
      </c>
    </row>
    <row r="95" ht="15.75" customHeight="1">
      <c r="A95" s="2" t="s">
        <v>24</v>
      </c>
      <c r="B95" s="3" t="s">
        <v>14</v>
      </c>
      <c r="C95" s="4">
        <v>22.85403618292708</v>
      </c>
      <c r="D95" s="4">
        <v>24.34654898283664</v>
      </c>
    </row>
    <row r="96" ht="15.75" customHeight="1">
      <c r="A96" s="2" t="s">
        <v>24</v>
      </c>
      <c r="B96" s="3" t="s">
        <v>14</v>
      </c>
      <c r="C96" s="4">
        <v>23.531695997700062</v>
      </c>
      <c r="D96" s="4">
        <v>24.05607648090016</v>
      </c>
    </row>
    <row r="97" ht="15.75" customHeight="1">
      <c r="A97" s="2" t="s">
        <v>24</v>
      </c>
      <c r="B97" s="3" t="s">
        <v>14</v>
      </c>
      <c r="C97" s="4">
        <v>23.44955541409122</v>
      </c>
      <c r="D97" s="4">
        <v>24.856149863426964</v>
      </c>
    </row>
    <row r="98" ht="15.75" customHeight="1">
      <c r="A98" s="2" t="s">
        <v>24</v>
      </c>
      <c r="B98" s="3" t="s">
        <v>41</v>
      </c>
      <c r="C98" s="4">
        <v>9.986713760601269</v>
      </c>
      <c r="D98" s="4">
        <v>0.8009498960414203</v>
      </c>
    </row>
    <row r="99" ht="15.75" customHeight="1">
      <c r="A99" s="2" t="s">
        <v>24</v>
      </c>
      <c r="B99" s="3" t="s">
        <v>41</v>
      </c>
      <c r="C99" s="4">
        <v>10.34197178470953</v>
      </c>
      <c r="D99" s="4">
        <v>0.6679440662073464</v>
      </c>
    </row>
    <row r="100" ht="15.75" customHeight="1">
      <c r="A100" s="2" t="s">
        <v>24</v>
      </c>
      <c r="B100" s="3" t="s">
        <v>41</v>
      </c>
      <c r="C100" s="4">
        <v>10.132513296506971</v>
      </c>
      <c r="D100" s="4">
        <v>0.6804292877818093</v>
      </c>
    </row>
    <row r="101" ht="15.75" customHeight="1">
      <c r="A101" s="2" t="s">
        <v>24</v>
      </c>
      <c r="B101" s="3" t="s">
        <v>42</v>
      </c>
      <c r="C101" s="4">
        <v>10.04010513994702</v>
      </c>
      <c r="D101" s="4">
        <v>0.7851522687431204</v>
      </c>
    </row>
    <row r="102" ht="15.75" customHeight="1">
      <c r="A102" s="2" t="s">
        <v>24</v>
      </c>
      <c r="B102" s="3" t="s">
        <v>42</v>
      </c>
      <c r="C102" s="4">
        <v>9.93537589584574</v>
      </c>
      <c r="D102" s="4">
        <v>0.791012678869909</v>
      </c>
    </row>
    <row r="103" ht="15.75" customHeight="1">
      <c r="A103" s="2" t="s">
        <v>24</v>
      </c>
      <c r="B103" s="3" t="s">
        <v>42</v>
      </c>
      <c r="C103" s="4">
        <v>9.818325564203134</v>
      </c>
      <c r="D103" s="4">
        <v>0.751263810183864</v>
      </c>
    </row>
    <row r="104" ht="15.75" customHeight="1">
      <c r="A104" s="2" t="s">
        <v>24</v>
      </c>
      <c r="B104" s="3" t="s">
        <v>43</v>
      </c>
      <c r="C104" s="4">
        <v>9.888145060270652</v>
      </c>
      <c r="D104" s="4">
        <v>0.846559174854254</v>
      </c>
    </row>
    <row r="105" ht="15.75" customHeight="1">
      <c r="A105" s="2" t="s">
        <v>24</v>
      </c>
      <c r="B105" s="3" t="s">
        <v>43</v>
      </c>
      <c r="C105" s="4">
        <v>9.63556276567345</v>
      </c>
      <c r="D105" s="4">
        <v>0.8521647845407477</v>
      </c>
    </row>
    <row r="106" ht="15.75" customHeight="1">
      <c r="A106" s="2" t="s">
        <v>24</v>
      </c>
      <c r="B106" s="3" t="s">
        <v>43</v>
      </c>
      <c r="C106" s="4">
        <v>9.615027619771238</v>
      </c>
      <c r="D106" s="4">
        <v>0.7869358718251864</v>
      </c>
    </row>
    <row r="107" ht="15.75" customHeight="1">
      <c r="A107" s="2" t="s">
        <v>24</v>
      </c>
      <c r="B107" s="3" t="s">
        <v>44</v>
      </c>
      <c r="C107" s="4">
        <v>3.4791260241904016</v>
      </c>
      <c r="D107" s="4">
        <v>0.7454034000570753</v>
      </c>
    </row>
    <row r="108" ht="15.75" customHeight="1">
      <c r="A108" s="2" t="s">
        <v>24</v>
      </c>
      <c r="B108" s="3" t="s">
        <v>44</v>
      </c>
      <c r="C108" s="4">
        <v>3.374396780089123</v>
      </c>
      <c r="D108" s="4">
        <v>0.7204329569081496</v>
      </c>
    </row>
    <row r="109" ht="15.75" customHeight="1">
      <c r="A109" s="2" t="s">
        <v>24</v>
      </c>
      <c r="B109" s="3" t="s">
        <v>44</v>
      </c>
      <c r="C109" s="4">
        <v>3.438055732385979</v>
      </c>
      <c r="D109" s="4">
        <v>0.7143177463410657</v>
      </c>
    </row>
    <row r="110" ht="15.75" customHeight="1">
      <c r="A110" s="2" t="s">
        <v>24</v>
      </c>
      <c r="B110" s="3" t="s">
        <v>45</v>
      </c>
      <c r="C110" s="4">
        <v>3.67010288108097</v>
      </c>
      <c r="D110" s="4">
        <v>0.8055363039667331</v>
      </c>
    </row>
    <row r="111" ht="15.75" customHeight="1">
      <c r="A111" s="2" t="s">
        <v>24</v>
      </c>
      <c r="B111" s="3" t="s">
        <v>45</v>
      </c>
      <c r="C111" s="4">
        <v>3.6084974433743358</v>
      </c>
      <c r="D111" s="4">
        <v>0.7991662929593542</v>
      </c>
    </row>
    <row r="112" ht="15.75" customHeight="1">
      <c r="A112" s="2" t="s">
        <v>24</v>
      </c>
      <c r="B112" s="3" t="s">
        <v>45</v>
      </c>
      <c r="C112" s="4">
        <v>3.6906380269831818</v>
      </c>
      <c r="D112" s="4">
        <v>0.7408169921317623</v>
      </c>
    </row>
    <row r="113" ht="15.75" customHeight="1">
      <c r="A113" s="2" t="s">
        <v>24</v>
      </c>
      <c r="B113" s="3" t="s">
        <v>46</v>
      </c>
      <c r="C113" s="4">
        <v>3.725547775016942</v>
      </c>
      <c r="D113" s="4">
        <v>0.7690998410045252</v>
      </c>
    </row>
    <row r="114" ht="15.75" customHeight="1">
      <c r="A114" s="2" t="s">
        <v>24</v>
      </c>
      <c r="B114" s="3" t="s">
        <v>46</v>
      </c>
      <c r="C114" s="4">
        <v>3.68653099780274</v>
      </c>
      <c r="D114" s="4">
        <v>0.8012046964817154</v>
      </c>
    </row>
    <row r="115" ht="15.75" customHeight="1">
      <c r="A115" s="2" t="s">
        <v>24</v>
      </c>
      <c r="B115" s="3" t="s">
        <v>46</v>
      </c>
      <c r="C115" s="4">
        <v>3.6762634248516335</v>
      </c>
      <c r="D115" s="4">
        <v>0.80833910880998</v>
      </c>
    </row>
    <row r="116" ht="15.75" customHeight="1">
      <c r="A116" s="2" t="s">
        <v>24</v>
      </c>
      <c r="B116" s="3" t="s">
        <v>47</v>
      </c>
      <c r="C116" s="4">
        <v>3.312791342382488</v>
      </c>
      <c r="D116" s="4">
        <v>0.39586815606017367</v>
      </c>
    </row>
    <row r="117" ht="15.75" customHeight="1">
      <c r="A117" s="2" t="s">
        <v>24</v>
      </c>
      <c r="B117" s="3" t="s">
        <v>47</v>
      </c>
      <c r="C117" s="4">
        <v>3.296363225660718</v>
      </c>
      <c r="D117" s="4">
        <v>0.3985690407273023</v>
      </c>
    </row>
    <row r="118" ht="15.75" customHeight="1">
      <c r="A118" s="2" t="s">
        <v>24</v>
      </c>
      <c r="B118" s="3" t="s">
        <v>47</v>
      </c>
      <c r="C118" s="4">
        <v>3.267614021397622</v>
      </c>
      <c r="D118" s="4">
        <v>0.34136634188103876</v>
      </c>
    </row>
    <row r="119" ht="15.75" customHeight="1">
      <c r="A119" s="2" t="s">
        <v>24</v>
      </c>
      <c r="B119" s="3" t="s">
        <v>48</v>
      </c>
      <c r="C119" s="4">
        <v>3.6659958519005276</v>
      </c>
      <c r="D119" s="4">
        <v>0.39224998980798237</v>
      </c>
    </row>
    <row r="120" ht="15.75" customHeight="1">
      <c r="A120" s="2" t="s">
        <v>24</v>
      </c>
      <c r="B120" s="3" t="s">
        <v>48</v>
      </c>
      <c r="C120" s="4">
        <v>3.7604575230507016</v>
      </c>
      <c r="D120" s="4">
        <v>0.3938297525378124</v>
      </c>
    </row>
    <row r="121" ht="15.75" customHeight="1">
      <c r="A121" s="2" t="s">
        <v>24</v>
      </c>
      <c r="B121" s="3" t="s">
        <v>48</v>
      </c>
      <c r="C121" s="4">
        <v>3.653674764359201</v>
      </c>
      <c r="D121" s="4">
        <v>0.3802488890700803</v>
      </c>
    </row>
    <row r="122" ht="15.75" customHeight="1">
      <c r="A122" s="2" t="s">
        <v>24</v>
      </c>
      <c r="B122" s="3" t="s">
        <v>49</v>
      </c>
      <c r="C122" s="4">
        <v>3.614657987144999</v>
      </c>
      <c r="D122" s="4">
        <v>0.38659342003342984</v>
      </c>
    </row>
    <row r="123" ht="15.75" customHeight="1">
      <c r="A123" s="2" t="s">
        <v>24</v>
      </c>
      <c r="B123" s="3" t="s">
        <v>49</v>
      </c>
      <c r="C123" s="4">
        <v>3.637246647637432</v>
      </c>
      <c r="D123" s="4">
        <v>0.3645022218598394</v>
      </c>
    </row>
    <row r="124" ht="15.75" customHeight="1">
      <c r="A124" s="2" t="s">
        <v>24</v>
      </c>
      <c r="B124" s="3" t="s">
        <v>49</v>
      </c>
      <c r="C124" s="4">
        <v>3.6084974433743358</v>
      </c>
      <c r="D124" s="4">
        <v>0.3771912837865384</v>
      </c>
    </row>
    <row r="125" ht="15.75" customHeight="1">
      <c r="A125" s="2" t="s">
        <v>24</v>
      </c>
      <c r="B125" s="3" t="s">
        <v>50</v>
      </c>
      <c r="C125" s="4">
        <v>2.649506129741052</v>
      </c>
      <c r="D125" s="4">
        <v>0.355991887153981</v>
      </c>
    </row>
    <row r="126" ht="15.75" customHeight="1">
      <c r="A126" s="2" t="s">
        <v>24</v>
      </c>
      <c r="B126" s="3" t="s">
        <v>50</v>
      </c>
      <c r="C126" s="4">
        <v>2.6618272172823785</v>
      </c>
      <c r="D126" s="4">
        <v>0.27017509886257085</v>
      </c>
    </row>
    <row r="127" ht="15.75" customHeight="1">
      <c r="A127" s="2" t="s">
        <v>24</v>
      </c>
      <c r="B127" s="3" t="s">
        <v>50</v>
      </c>
      <c r="C127" s="4">
        <v>2.727539684169456</v>
      </c>
      <c r="D127" s="4">
        <v>0.30161747319499366</v>
      </c>
    </row>
    <row r="128" ht="15.75" customHeight="1">
      <c r="A128" s="2" t="s">
        <v>24</v>
      </c>
      <c r="B128" s="3" t="s">
        <v>51</v>
      </c>
      <c r="C128" s="4">
        <v>2.904141938928476</v>
      </c>
      <c r="D128" s="4">
        <v>0.31392433446124995</v>
      </c>
    </row>
    <row r="129" ht="15.75" customHeight="1">
      <c r="A129" s="2" t="s">
        <v>24</v>
      </c>
      <c r="B129" s="3" t="s">
        <v>51</v>
      </c>
      <c r="C129" s="4">
        <v>2.9267305994209094</v>
      </c>
      <c r="D129" s="4">
        <v>0.34572342941008605</v>
      </c>
    </row>
    <row r="130" ht="15.75" customHeight="1">
      <c r="A130" s="2" t="s">
        <v>24</v>
      </c>
      <c r="B130" s="3" t="s">
        <v>51</v>
      </c>
      <c r="C130" s="4">
        <v>3.010924697619976</v>
      </c>
      <c r="D130" s="4">
        <v>0.3435576256675771</v>
      </c>
    </row>
    <row r="131" ht="15.75" customHeight="1">
      <c r="A131" s="2" t="s">
        <v>24</v>
      </c>
      <c r="B131" s="3" t="s">
        <v>52</v>
      </c>
      <c r="C131" s="4">
        <v>2.80557323859786</v>
      </c>
      <c r="D131" s="4">
        <v>0.16089119001997634</v>
      </c>
    </row>
    <row r="132" ht="15.75" customHeight="1">
      <c r="A132" s="2" t="s">
        <v>24</v>
      </c>
      <c r="B132" s="3" t="s">
        <v>52</v>
      </c>
      <c r="C132" s="4">
        <v>2.861018132533832</v>
      </c>
      <c r="D132" s="4">
        <v>0.16089119001997634</v>
      </c>
    </row>
    <row r="133" ht="15.75" customHeight="1">
      <c r="A133" s="2" t="s">
        <v>24</v>
      </c>
      <c r="B133" s="3" t="s">
        <v>52</v>
      </c>
      <c r="C133" s="4">
        <v>2.8733392200751586</v>
      </c>
      <c r="D133" s="4">
        <v>0.16089119001997634</v>
      </c>
    </row>
    <row r="134" ht="15.75" customHeight="1">
      <c r="A134" s="2" t="s">
        <v>24</v>
      </c>
      <c r="B134" s="3" t="s">
        <v>53</v>
      </c>
      <c r="C134" s="4">
        <v>4.2841037435570986</v>
      </c>
      <c r="D134" s="4">
        <v>3.2057564515471477</v>
      </c>
    </row>
    <row r="135" ht="15.75" customHeight="1">
      <c r="A135" s="2" t="s">
        <v>24</v>
      </c>
      <c r="B135" s="3" t="s">
        <v>53</v>
      </c>
      <c r="C135" s="4">
        <v>4.308745918639753</v>
      </c>
      <c r="D135" s="4">
        <v>3.2286884911737124</v>
      </c>
    </row>
    <row r="136" ht="15.75" customHeight="1">
      <c r="A136" s="2" t="s">
        <v>24</v>
      </c>
      <c r="B136" s="3" t="s">
        <v>53</v>
      </c>
      <c r="C136" s="4">
        <v>4.429903279462801</v>
      </c>
      <c r="D136" s="4">
        <v>3.297484610053406</v>
      </c>
    </row>
    <row r="137" ht="15.75" customHeight="1">
      <c r="A137" s="2" t="s">
        <v>24</v>
      </c>
      <c r="B137" s="3" t="s">
        <v>54</v>
      </c>
      <c r="C137" s="4">
        <v>4.538739552744523</v>
      </c>
      <c r="D137" s="4">
        <v>3.577765094378083</v>
      </c>
    </row>
    <row r="138" ht="15.75" customHeight="1">
      <c r="A138" s="2" t="s">
        <v>24</v>
      </c>
      <c r="B138" s="3" t="s">
        <v>54</v>
      </c>
      <c r="C138" s="4">
        <v>4.832392139146148</v>
      </c>
      <c r="D138" s="4">
        <v>3.4299808390068898</v>
      </c>
    </row>
    <row r="139" ht="15.75" customHeight="1">
      <c r="A139" s="2" t="s">
        <v>24</v>
      </c>
      <c r="B139" s="3" t="s">
        <v>54</v>
      </c>
      <c r="C139" s="4">
        <v>4.5140973776618685</v>
      </c>
      <c r="D139" s="4">
        <v>3.5013249622895346</v>
      </c>
    </row>
    <row r="140" ht="15.75" customHeight="1">
      <c r="A140" s="2" t="s">
        <v>24</v>
      </c>
      <c r="B140" s="3" t="s">
        <v>55</v>
      </c>
      <c r="C140" s="4">
        <v>4.918639751935438</v>
      </c>
      <c r="D140" s="4">
        <v>3.3764727465449056</v>
      </c>
    </row>
    <row r="141" ht="15.75" customHeight="1">
      <c r="A141" s="2" t="s">
        <v>24</v>
      </c>
      <c r="B141" s="3" t="s">
        <v>55</v>
      </c>
      <c r="C141" s="4">
        <v>5.095242006694458</v>
      </c>
      <c r="D141" s="4">
        <v>3.473296913857067</v>
      </c>
    </row>
    <row r="142" ht="15.75" customHeight="1">
      <c r="A142" s="2" t="s">
        <v>24</v>
      </c>
      <c r="B142" s="3" t="s">
        <v>55</v>
      </c>
      <c r="C142" s="4">
        <v>5.01104790849539</v>
      </c>
      <c r="D142" s="4">
        <v>3.506420971095438</v>
      </c>
    </row>
    <row r="143" ht="15.75" customHeight="1">
      <c r="A143" s="2" t="s">
        <v>24</v>
      </c>
      <c r="B143" s="3" t="s">
        <v>56</v>
      </c>
      <c r="C143" s="4">
        <v>105.323182126209</v>
      </c>
      <c r="D143" s="4">
        <v>20.16017774878715</v>
      </c>
    </row>
    <row r="144" ht="15.75" customHeight="1">
      <c r="A144" s="2" t="s">
        <v>24</v>
      </c>
      <c r="B144" s="3" t="s">
        <v>56</v>
      </c>
      <c r="C144" s="4">
        <v>106.86331806887488</v>
      </c>
      <c r="D144" s="4">
        <v>20.076093603489745</v>
      </c>
    </row>
    <row r="145" ht="15.75" customHeight="1">
      <c r="A145" s="2" t="s">
        <v>24</v>
      </c>
      <c r="B145" s="3" t="s">
        <v>56</v>
      </c>
      <c r="C145" s="4">
        <v>106.78117748526603</v>
      </c>
      <c r="D145" s="4">
        <v>20.343634065799662</v>
      </c>
    </row>
    <row r="146" ht="15.75" customHeight="1">
      <c r="A146" s="2" t="s">
        <v>24</v>
      </c>
      <c r="B146" s="3" t="s">
        <v>57</v>
      </c>
      <c r="C146" s="4">
        <v>101.2161529457667</v>
      </c>
      <c r="D146" s="4">
        <v>19.51553263484039</v>
      </c>
    </row>
    <row r="147" ht="15.75" customHeight="1">
      <c r="A147" s="2" t="s">
        <v>24</v>
      </c>
      <c r="B147" s="3" t="s">
        <v>57</v>
      </c>
      <c r="C147" s="4">
        <v>99.61441156539418</v>
      </c>
      <c r="D147" s="4">
        <v>19.665864894614536</v>
      </c>
    </row>
    <row r="148" ht="15.75" customHeight="1">
      <c r="A148" s="2" t="s">
        <v>24</v>
      </c>
      <c r="B148" s="3" t="s">
        <v>57</v>
      </c>
      <c r="C148" s="4">
        <v>103.59822987042322</v>
      </c>
      <c r="D148" s="4">
        <v>19.89008928207428</v>
      </c>
    </row>
    <row r="149" ht="15.75" customHeight="1">
      <c r="A149" s="2" t="s">
        <v>24</v>
      </c>
      <c r="B149" s="3" t="s">
        <v>58</v>
      </c>
      <c r="C149" s="4">
        <v>107.1097398197014</v>
      </c>
      <c r="D149" s="4">
        <v>20.30541399975539</v>
      </c>
    </row>
    <row r="150" ht="15.75" customHeight="1">
      <c r="A150" s="2" t="s">
        <v>24</v>
      </c>
      <c r="B150" s="3" t="s">
        <v>58</v>
      </c>
      <c r="C150" s="4">
        <v>108.81415692958498</v>
      </c>
      <c r="D150" s="4">
        <v>20.868522972807696</v>
      </c>
    </row>
    <row r="151" ht="15.75" customHeight="1">
      <c r="A151" s="2" t="s">
        <v>24</v>
      </c>
      <c r="B151" s="3" t="s">
        <v>58</v>
      </c>
      <c r="C151" s="4">
        <v>107.84900507218103</v>
      </c>
      <c r="D151" s="4">
        <v>20.44555424191773</v>
      </c>
    </row>
    <row r="152" ht="15.75" customHeight="1">
      <c r="A152" s="2" t="s">
        <v>24</v>
      </c>
      <c r="B152" s="3" t="s">
        <v>15</v>
      </c>
      <c r="C152" s="4">
        <v>0.19637760026284987</v>
      </c>
      <c r="D152" s="4">
        <v>0.16089119001997634</v>
      </c>
    </row>
    <row r="153" ht="15.75" customHeight="1">
      <c r="A153" s="2" t="s">
        <v>24</v>
      </c>
      <c r="B153" s="3" t="s">
        <v>15</v>
      </c>
      <c r="C153" s="4">
        <v>0.18237263075754154</v>
      </c>
      <c r="D153" s="4">
        <v>0.16089119001997634</v>
      </c>
    </row>
    <row r="154" ht="15.75" customHeight="1">
      <c r="A154" s="2" t="s">
        <v>24</v>
      </c>
      <c r="B154" s="3" t="s">
        <v>15</v>
      </c>
      <c r="C154" s="4">
        <v>0.2135244470911966</v>
      </c>
      <c r="D154" s="4">
        <v>0.16089119001997634</v>
      </c>
    </row>
    <row r="155" ht="15.75" customHeight="1">
      <c r="A155" s="2" t="s">
        <v>24</v>
      </c>
      <c r="B155" s="3" t="s">
        <v>14</v>
      </c>
      <c r="C155" s="4">
        <v>23.73704745672218</v>
      </c>
      <c r="D155" s="4">
        <v>25.442190876105833</v>
      </c>
    </row>
    <row r="156" ht="15.75" customHeight="1">
      <c r="A156" s="2" t="s">
        <v>24</v>
      </c>
      <c r="B156" s="3" t="s">
        <v>14</v>
      </c>
      <c r="C156" s="4">
        <v>23.552231143602278</v>
      </c>
      <c r="D156" s="4">
        <v>25.28166659871988</v>
      </c>
    </row>
    <row r="157" ht="15.75" customHeight="1">
      <c r="A157" s="2" t="s">
        <v>24</v>
      </c>
      <c r="B157" s="3" t="s">
        <v>14</v>
      </c>
      <c r="C157" s="4">
        <v>23.71651231081997</v>
      </c>
      <c r="D157" s="4">
        <v>25.18739043581067</v>
      </c>
    </row>
    <row r="158" ht="15.75" customHeight="1">
      <c r="A158" s="2" t="s">
        <v>24</v>
      </c>
      <c r="B158" s="3" t="s">
        <v>59</v>
      </c>
      <c r="C158" s="4">
        <v>24.86648048134382</v>
      </c>
      <c r="D158" s="4">
        <v>4.212218190713034</v>
      </c>
    </row>
    <row r="159" ht="15.75" customHeight="1">
      <c r="A159" s="2" t="s">
        <v>24</v>
      </c>
      <c r="B159" s="3" t="s">
        <v>59</v>
      </c>
      <c r="C159" s="4">
        <v>25.687886317432284</v>
      </c>
      <c r="D159" s="4">
        <v>4.283562313995679</v>
      </c>
    </row>
    <row r="160" ht="15.75" customHeight="1">
      <c r="A160" s="2" t="s">
        <v>24</v>
      </c>
      <c r="B160" s="3" t="s">
        <v>59</v>
      </c>
      <c r="C160" s="4">
        <v>25.27718339938805</v>
      </c>
      <c r="D160" s="4">
        <v>4.202026173101228</v>
      </c>
    </row>
    <row r="161" ht="15.75" customHeight="1">
      <c r="A161" s="2" t="s">
        <v>24</v>
      </c>
      <c r="B161" s="3" t="s">
        <v>60</v>
      </c>
      <c r="C161" s="4">
        <v>27.412838573218064</v>
      </c>
      <c r="D161" s="4">
        <v>4.813547229809614</v>
      </c>
    </row>
    <row r="162" ht="15.75" customHeight="1">
      <c r="A162" s="2" t="s">
        <v>24</v>
      </c>
      <c r="B162" s="3" t="s">
        <v>60</v>
      </c>
      <c r="C162" s="4">
        <v>27.94675236667557</v>
      </c>
      <c r="D162" s="4">
        <v>4.714175058094501</v>
      </c>
    </row>
    <row r="163" ht="15.75" customHeight="1">
      <c r="A163" s="2" t="s">
        <v>24</v>
      </c>
      <c r="B163" s="3" t="s">
        <v>60</v>
      </c>
      <c r="C163" s="4">
        <v>28.049428096186627</v>
      </c>
      <c r="D163" s="4">
        <v>4.691243018467937</v>
      </c>
    </row>
    <row r="164" ht="15.75" customHeight="1">
      <c r="A164" s="2" t="s">
        <v>24</v>
      </c>
      <c r="B164" s="3" t="s">
        <v>61</v>
      </c>
      <c r="C164" s="4">
        <v>28.60387703554634</v>
      </c>
      <c r="D164" s="4">
        <v>4.925659423539484</v>
      </c>
    </row>
    <row r="165" ht="15.75" customHeight="1">
      <c r="A165" s="2" t="s">
        <v>24</v>
      </c>
      <c r="B165" s="3" t="s">
        <v>61</v>
      </c>
      <c r="C165" s="4">
        <v>28.911904224079514</v>
      </c>
      <c r="D165" s="4">
        <v>4.8186432386155165</v>
      </c>
    </row>
    <row r="166" ht="15.75" customHeight="1">
      <c r="A166" s="2" t="s">
        <v>24</v>
      </c>
      <c r="B166" s="3" t="s">
        <v>61</v>
      </c>
      <c r="C166" s="4">
        <v>28.295849847013166</v>
      </c>
      <c r="D166" s="4">
        <v>4.836479269436178</v>
      </c>
    </row>
    <row r="167" ht="15.75" customHeight="1">
      <c r="A167" s="2" t="s">
        <v>24</v>
      </c>
      <c r="B167" s="3" t="s">
        <v>62</v>
      </c>
      <c r="C167" s="4">
        <v>171.79544941166805</v>
      </c>
      <c r="D167" s="4">
        <v>24.3643850136573</v>
      </c>
    </row>
    <row r="168" ht="15.75" customHeight="1">
      <c r="A168" s="2" t="s">
        <v>24</v>
      </c>
      <c r="B168" s="3" t="s">
        <v>62</v>
      </c>
      <c r="C168" s="4">
        <v>178.36669610037578</v>
      </c>
      <c r="D168" s="4">
        <v>25.146622365363445</v>
      </c>
    </row>
    <row r="169" ht="15.75" customHeight="1">
      <c r="A169" s="2" t="s">
        <v>24</v>
      </c>
      <c r="B169" s="3" t="s">
        <v>62</v>
      </c>
      <c r="C169" s="4">
        <v>174.81411585929317</v>
      </c>
      <c r="D169" s="4">
        <v>24.797545762159075</v>
      </c>
    </row>
    <row r="170" ht="15.75" customHeight="1">
      <c r="A170" s="2" t="s">
        <v>24</v>
      </c>
      <c r="B170" s="3" t="s">
        <v>63</v>
      </c>
      <c r="C170" s="4">
        <v>185.57453231205207</v>
      </c>
      <c r="D170" s="4">
        <v>25.69189530759509</v>
      </c>
    </row>
    <row r="171" ht="15.75" customHeight="1">
      <c r="A171" s="2" t="s">
        <v>24</v>
      </c>
      <c r="B171" s="3" t="s">
        <v>63</v>
      </c>
      <c r="C171" s="4">
        <v>192.24845473027085</v>
      </c>
      <c r="D171" s="4">
        <v>26.558216804598636</v>
      </c>
    </row>
    <row r="172" ht="15.75" customHeight="1">
      <c r="A172" s="2" t="s">
        <v>24</v>
      </c>
      <c r="B172" s="3" t="s">
        <v>63</v>
      </c>
      <c r="C172" s="4">
        <v>188.16196069573073</v>
      </c>
      <c r="D172" s="4">
        <v>26.27793632027396</v>
      </c>
    </row>
    <row r="173" ht="15.75" customHeight="1">
      <c r="A173" s="2" t="s">
        <v>24</v>
      </c>
      <c r="B173" s="3" t="s">
        <v>64</v>
      </c>
      <c r="C173" s="4">
        <v>188.20303098753516</v>
      </c>
      <c r="D173" s="4">
        <v>25.946695747890253</v>
      </c>
    </row>
    <row r="174" ht="15.75" customHeight="1">
      <c r="A174" s="2" t="s">
        <v>24</v>
      </c>
      <c r="B174" s="3" t="s">
        <v>64</v>
      </c>
      <c r="C174" s="4">
        <v>189.20925313674354</v>
      </c>
      <c r="D174" s="4">
        <v>25.81929552774267</v>
      </c>
    </row>
    <row r="175" ht="15.75" customHeight="1">
      <c r="A175" s="2" t="s">
        <v>24</v>
      </c>
      <c r="B175" s="3" t="s">
        <v>64</v>
      </c>
      <c r="C175" s="4">
        <v>192.22791958436864</v>
      </c>
      <c r="D175" s="4">
        <v>26.481776672510087</v>
      </c>
    </row>
    <row r="176" ht="15.75" customHeight="1">
      <c r="A176" s="2" t="s">
        <v>24</v>
      </c>
      <c r="B176" s="3" t="s">
        <v>65</v>
      </c>
      <c r="C176" s="4">
        <v>16.352608990286875</v>
      </c>
      <c r="D176" s="4">
        <v>2.4270863060051364</v>
      </c>
    </row>
    <row r="177" ht="15.75" customHeight="1">
      <c r="A177" s="2" t="s">
        <v>24</v>
      </c>
      <c r="B177" s="3" t="s">
        <v>65</v>
      </c>
      <c r="C177" s="4">
        <v>15.93163849929154</v>
      </c>
      <c r="D177" s="4">
        <v>2.3776550205878753</v>
      </c>
    </row>
    <row r="178" ht="15.75" customHeight="1">
      <c r="A178" s="2" t="s">
        <v>24</v>
      </c>
      <c r="B178" s="3" t="s">
        <v>65</v>
      </c>
      <c r="C178" s="4">
        <v>16.492247982421915</v>
      </c>
      <c r="D178" s="4">
        <v>2.392943047005585</v>
      </c>
    </row>
    <row r="179" ht="15.75" customHeight="1">
      <c r="A179" s="2" t="s">
        <v>24</v>
      </c>
      <c r="B179" s="3" t="s">
        <v>66</v>
      </c>
      <c r="C179" s="4">
        <v>17.52516582130316</v>
      </c>
      <c r="D179" s="4">
        <v>2.7088955929715843</v>
      </c>
    </row>
    <row r="180" ht="15.75" customHeight="1">
      <c r="A180" s="2" t="s">
        <v>24</v>
      </c>
      <c r="B180" s="3" t="s">
        <v>66</v>
      </c>
      <c r="C180" s="4">
        <v>17.773641086719923</v>
      </c>
      <c r="D180" s="4">
        <v>2.6490174895022216</v>
      </c>
    </row>
    <row r="181" ht="15.75" customHeight="1">
      <c r="A181" s="2" t="s">
        <v>24</v>
      </c>
      <c r="B181" s="3" t="s">
        <v>66</v>
      </c>
      <c r="C181" s="4">
        <v>17.564182598517363</v>
      </c>
      <c r="D181" s="4">
        <v>2.561366138040686</v>
      </c>
    </row>
    <row r="182" ht="15.75" customHeight="1">
      <c r="A182" s="2" t="s">
        <v>24</v>
      </c>
      <c r="B182" s="3" t="s">
        <v>67</v>
      </c>
      <c r="C182" s="4">
        <v>17.231513234901534</v>
      </c>
      <c r="D182" s="4">
        <v>2.6169126340250313</v>
      </c>
    </row>
    <row r="183" ht="15.75" customHeight="1">
      <c r="A183" s="2" t="s">
        <v>24</v>
      </c>
      <c r="B183" s="3" t="s">
        <v>67</v>
      </c>
      <c r="C183" s="4">
        <v>16.882415754563937</v>
      </c>
      <c r="D183" s="4">
        <v>2.7190876105833905</v>
      </c>
    </row>
    <row r="184" ht="15.75" customHeight="1">
      <c r="A184" s="2" t="s">
        <v>24</v>
      </c>
      <c r="B184" s="3" t="s">
        <v>67</v>
      </c>
      <c r="C184" s="4">
        <v>17.514898248352054</v>
      </c>
      <c r="D184" s="4">
        <v>2.7674996942394716</v>
      </c>
    </row>
    <row r="185" ht="15.75" customHeight="1">
      <c r="A185" s="2" t="s">
        <v>24</v>
      </c>
      <c r="B185" s="3" t="s">
        <v>68</v>
      </c>
      <c r="C185" s="4">
        <v>45.44269667535988</v>
      </c>
      <c r="D185" s="4">
        <v>5.249255982714338</v>
      </c>
    </row>
    <row r="186" ht="15.75" customHeight="1">
      <c r="A186" s="2" t="s">
        <v>24</v>
      </c>
      <c r="B186" s="3" t="s">
        <v>68</v>
      </c>
      <c r="C186" s="4">
        <v>44.74450171468469</v>
      </c>
      <c r="D186" s="4">
        <v>5.216131925475968</v>
      </c>
    </row>
    <row r="187" ht="15.75" customHeight="1">
      <c r="A187" s="2" t="s">
        <v>24</v>
      </c>
      <c r="B187" s="3" t="s">
        <v>68</v>
      </c>
      <c r="C187" s="4">
        <v>44.60075569336921</v>
      </c>
      <c r="D187" s="4">
        <v>5.358820172041257</v>
      </c>
    </row>
    <row r="188" ht="15.75" customHeight="1">
      <c r="A188" s="2" t="s">
        <v>24</v>
      </c>
      <c r="B188" s="3" t="s">
        <v>69</v>
      </c>
      <c r="C188" s="4">
        <v>48.091730496745186</v>
      </c>
      <c r="D188" s="4">
        <v>5.53718048024787</v>
      </c>
    </row>
    <row r="189" ht="15.75" customHeight="1">
      <c r="A189" s="2" t="s">
        <v>24</v>
      </c>
      <c r="B189" s="3" t="s">
        <v>69</v>
      </c>
      <c r="C189" s="4">
        <v>49.631866439411056</v>
      </c>
      <c r="D189" s="4">
        <v>5.623812629948225</v>
      </c>
    </row>
    <row r="190" ht="15.75" customHeight="1">
      <c r="A190" s="2" t="s">
        <v>24</v>
      </c>
      <c r="B190" s="3" t="s">
        <v>69</v>
      </c>
      <c r="C190" s="4">
        <v>48.9952769164425</v>
      </c>
      <c r="D190" s="4">
        <v>5.6824167312161125</v>
      </c>
    </row>
    <row r="191" ht="15.75" customHeight="1">
      <c r="A191" s="2" t="s">
        <v>24</v>
      </c>
      <c r="B191" s="3" t="s">
        <v>70</v>
      </c>
      <c r="C191" s="4">
        <v>49.01581206234471</v>
      </c>
      <c r="D191" s="4">
        <v>5.570304537486241</v>
      </c>
    </row>
    <row r="192" ht="15.75" customHeight="1">
      <c r="A192" s="2" t="s">
        <v>24</v>
      </c>
      <c r="B192" s="3" t="s">
        <v>70</v>
      </c>
      <c r="C192" s="4">
        <v>50.309526254184036</v>
      </c>
      <c r="D192" s="4">
        <v>5.514248440621306</v>
      </c>
    </row>
    <row r="193" ht="15.75" customHeight="1">
      <c r="A193" s="2" t="s">
        <v>24</v>
      </c>
      <c r="B193" s="3" t="s">
        <v>70</v>
      </c>
      <c r="C193" s="4">
        <v>50.53541285910837</v>
      </c>
      <c r="D193" s="4">
        <v>5.611072607933467</v>
      </c>
    </row>
    <row r="194" ht="15.75" customHeight="1">
      <c r="A194" s="2" t="s">
        <v>24</v>
      </c>
      <c r="B194" s="3" t="s">
        <v>71</v>
      </c>
      <c r="C194" s="4">
        <v>17.00151960079676</v>
      </c>
      <c r="D194" s="4">
        <v>1.8402808920053815</v>
      </c>
    </row>
    <row r="195" ht="15.75" customHeight="1">
      <c r="A195" s="2" t="s">
        <v>24</v>
      </c>
      <c r="B195" s="3" t="s">
        <v>71</v>
      </c>
      <c r="C195" s="4">
        <v>16.656529149639606</v>
      </c>
      <c r="D195" s="4">
        <v>1.7997676219984506</v>
      </c>
    </row>
    <row r="196" ht="15.75" customHeight="1">
      <c r="A196" s="2" t="s">
        <v>24</v>
      </c>
      <c r="B196" s="3" t="s">
        <v>71</v>
      </c>
      <c r="C196" s="4">
        <v>17.196603486867776</v>
      </c>
      <c r="D196" s="4">
        <v>1.8249928655876717</v>
      </c>
    </row>
    <row r="197" ht="15.75" customHeight="1">
      <c r="A197" s="2" t="s">
        <v>24</v>
      </c>
      <c r="B197" s="3" t="s">
        <v>72</v>
      </c>
      <c r="C197" s="4">
        <v>17.82497895147545</v>
      </c>
      <c r="D197" s="4">
        <v>1.887418973459986</v>
      </c>
    </row>
    <row r="198" ht="15.75" customHeight="1">
      <c r="A198" s="2" t="s">
        <v>24</v>
      </c>
      <c r="B198" s="3" t="s">
        <v>72</v>
      </c>
      <c r="C198" s="4">
        <v>17.51284473376183</v>
      </c>
      <c r="D198" s="4">
        <v>1.8425740959680377</v>
      </c>
    </row>
    <row r="199" ht="15.75" customHeight="1">
      <c r="A199" s="2" t="s">
        <v>24</v>
      </c>
      <c r="B199" s="3" t="s">
        <v>72</v>
      </c>
      <c r="C199" s="4">
        <v>17.558022054746697</v>
      </c>
      <c r="D199" s="4">
        <v>1.8252476660279668</v>
      </c>
    </row>
    <row r="200" ht="15.75" customHeight="1">
      <c r="A200" s="2" t="s">
        <v>24</v>
      </c>
      <c r="B200" s="3" t="s">
        <v>73</v>
      </c>
      <c r="C200" s="4">
        <v>18.751114031665193</v>
      </c>
      <c r="D200" s="4">
        <v>1.8948081862285455</v>
      </c>
    </row>
    <row r="201" ht="15.75" customHeight="1">
      <c r="A201" s="2" t="s">
        <v>24</v>
      </c>
      <c r="B201" s="3" t="s">
        <v>73</v>
      </c>
      <c r="C201" s="4">
        <v>19.13101423085611</v>
      </c>
      <c r="D201" s="4">
        <v>1.90143299767622</v>
      </c>
    </row>
    <row r="202" ht="15.75" customHeight="1">
      <c r="A202" s="2" t="s">
        <v>24</v>
      </c>
      <c r="B202" s="3" t="s">
        <v>73</v>
      </c>
      <c r="C202" s="4">
        <v>18.92155574265355</v>
      </c>
      <c r="D202" s="4">
        <v>1.898375392392678</v>
      </c>
    </row>
    <row r="203" ht="15.75" customHeight="1">
      <c r="A203" s="2" t="s">
        <v>24</v>
      </c>
      <c r="B203" s="3" t="s">
        <v>74</v>
      </c>
      <c r="C203" s="4">
        <v>43.75881471137853</v>
      </c>
      <c r="D203" s="4">
        <v>8.984630437441396</v>
      </c>
    </row>
    <row r="204" ht="15.75" customHeight="1">
      <c r="A204" s="2" t="s">
        <v>24</v>
      </c>
      <c r="B204" s="3" t="s">
        <v>74</v>
      </c>
      <c r="C204" s="4">
        <v>42.93740887529007</v>
      </c>
      <c r="D204" s="4">
        <v>8.839394186473154</v>
      </c>
    </row>
    <row r="205" ht="15.75" customHeight="1">
      <c r="A205" s="2" t="s">
        <v>24</v>
      </c>
      <c r="B205" s="3" t="s">
        <v>74</v>
      </c>
      <c r="C205" s="4">
        <v>44.21058792122718</v>
      </c>
      <c r="D205" s="4">
        <v>8.813914142443638</v>
      </c>
    </row>
    <row r="206" ht="15.75" customHeight="1">
      <c r="A206" s="2" t="s">
        <v>24</v>
      </c>
      <c r="B206" s="3" t="s">
        <v>75</v>
      </c>
      <c r="C206" s="4">
        <v>46.98283261802575</v>
      </c>
      <c r="D206" s="4">
        <v>9.726099718700313</v>
      </c>
    </row>
    <row r="207" ht="15.75" customHeight="1">
      <c r="A207" s="2" t="s">
        <v>24</v>
      </c>
      <c r="B207" s="3" t="s">
        <v>75</v>
      </c>
      <c r="C207" s="4">
        <v>47.02390290983018</v>
      </c>
      <c r="D207" s="4">
        <v>9.822923886012475</v>
      </c>
    </row>
    <row r="208" ht="15.75" customHeight="1">
      <c r="A208" s="2" t="s">
        <v>24</v>
      </c>
      <c r="B208" s="3" t="s">
        <v>75</v>
      </c>
      <c r="C208" s="4">
        <v>48.27654680986509</v>
      </c>
      <c r="D208" s="4">
        <v>9.634371560194054</v>
      </c>
    </row>
    <row r="209" ht="15.75" customHeight="1">
      <c r="A209" s="2" t="s">
        <v>24</v>
      </c>
      <c r="B209" s="3" t="s">
        <v>76</v>
      </c>
      <c r="C209" s="4">
        <v>44.66236113107584</v>
      </c>
      <c r="D209" s="4">
        <v>9.601247502955683</v>
      </c>
    </row>
    <row r="210" ht="15.75" customHeight="1">
      <c r="A210" s="2" t="s">
        <v>24</v>
      </c>
      <c r="B210" s="3" t="s">
        <v>76</v>
      </c>
      <c r="C210" s="4">
        <v>43.04008460480112</v>
      </c>
      <c r="D210" s="4">
        <v>9.649659586611765</v>
      </c>
    </row>
    <row r="211" ht="15.75" customHeight="1">
      <c r="A211" s="2" t="s">
        <v>24</v>
      </c>
      <c r="B211" s="3" t="s">
        <v>76</v>
      </c>
      <c r="C211" s="4">
        <v>43.26597120972545</v>
      </c>
      <c r="D211" s="4">
        <v>9.46620326959925</v>
      </c>
    </row>
    <row r="212" ht="15.75" customHeight="1">
      <c r="A212" s="2" t="s">
        <v>24</v>
      </c>
      <c r="B212" s="3" t="s">
        <v>77</v>
      </c>
      <c r="C212" s="4">
        <v>6.060393864098405</v>
      </c>
      <c r="D212" s="4">
        <v>0.6473052305434385</v>
      </c>
    </row>
    <row r="213" ht="15.75" customHeight="1">
      <c r="A213" s="2" t="s">
        <v>24</v>
      </c>
      <c r="B213" s="3" t="s">
        <v>77</v>
      </c>
      <c r="C213" s="4">
        <v>5.959771649177568</v>
      </c>
      <c r="D213" s="4">
        <v>0.6353296098495659</v>
      </c>
    </row>
    <row r="214" ht="15.75" customHeight="1">
      <c r="A214" s="2" t="s">
        <v>24</v>
      </c>
      <c r="B214" s="3" t="s">
        <v>77</v>
      </c>
      <c r="C214" s="4">
        <v>6.093250097541943</v>
      </c>
      <c r="D214" s="4">
        <v>0.6238635900362834</v>
      </c>
    </row>
    <row r="215" ht="15.75" customHeight="1">
      <c r="A215" s="2" t="s">
        <v>24</v>
      </c>
      <c r="B215" s="3" t="s">
        <v>78</v>
      </c>
      <c r="C215" s="4">
        <v>6.6518060660820995</v>
      </c>
      <c r="D215" s="4">
        <v>0.6620836560805577</v>
      </c>
    </row>
    <row r="216" ht="15.75" customHeight="1">
      <c r="A216" s="2" t="s">
        <v>24</v>
      </c>
      <c r="B216" s="3" t="s">
        <v>78</v>
      </c>
      <c r="C216" s="4">
        <v>6.49368544263507</v>
      </c>
      <c r="D216" s="4">
        <v>0.6946981124383383</v>
      </c>
    </row>
    <row r="217" ht="15.75" customHeight="1">
      <c r="A217" s="2" t="s">
        <v>24</v>
      </c>
      <c r="B217" s="3" t="s">
        <v>78</v>
      </c>
      <c r="C217" s="4">
        <v>6.559397909522147</v>
      </c>
      <c r="D217" s="4">
        <v>0.6664152635655755</v>
      </c>
    </row>
    <row r="218" ht="15.75" customHeight="1">
      <c r="A218" s="2" t="s">
        <v>24</v>
      </c>
      <c r="B218" s="3" t="s">
        <v>79</v>
      </c>
      <c r="C218" s="4">
        <v>6.77707045608559</v>
      </c>
      <c r="D218" s="4">
        <v>0.7920318806310896</v>
      </c>
    </row>
    <row r="219" ht="15.75" customHeight="1">
      <c r="A219" s="2" t="s">
        <v>24</v>
      </c>
      <c r="B219" s="3" t="s">
        <v>79</v>
      </c>
      <c r="C219" s="4">
        <v>7.011171119370803</v>
      </c>
      <c r="D219" s="4">
        <v>0.8170023237800155</v>
      </c>
    </row>
    <row r="220" ht="15.75" customHeight="1">
      <c r="A220" s="2" t="s">
        <v>24</v>
      </c>
      <c r="B220" s="3" t="s">
        <v>79</v>
      </c>
      <c r="C220" s="4">
        <v>6.963940283795716</v>
      </c>
      <c r="D220" s="4">
        <v>0.8177667251009009</v>
      </c>
    </row>
    <row r="221" ht="15.75" customHeight="1">
      <c r="A221" s="2" t="s">
        <v>24</v>
      </c>
      <c r="B221" s="3" t="s">
        <v>80</v>
      </c>
      <c r="C221" s="4">
        <v>3.7276012896071626</v>
      </c>
      <c r="D221" s="4">
        <v>0.3925302702923071</v>
      </c>
    </row>
    <row r="222" ht="15.75" customHeight="1">
      <c r="A222" s="2" t="s">
        <v>24</v>
      </c>
      <c r="B222" s="3" t="s">
        <v>80</v>
      </c>
      <c r="C222" s="4">
        <v>3.7994743002649036</v>
      </c>
      <c r="D222" s="4">
        <v>0.38475885686330463</v>
      </c>
    </row>
    <row r="223" ht="15.75" customHeight="1">
      <c r="A223" s="2" t="s">
        <v>24</v>
      </c>
      <c r="B223" s="3" t="s">
        <v>80</v>
      </c>
      <c r="C223" s="4">
        <v>3.8590262233813175</v>
      </c>
      <c r="D223" s="4">
        <v>0.3472012719637979</v>
      </c>
    </row>
    <row r="224" ht="15.75" customHeight="1">
      <c r="A224" s="2" t="s">
        <v>24</v>
      </c>
      <c r="B224" s="3" t="s">
        <v>81</v>
      </c>
      <c r="C224" s="4">
        <v>4.2820502289668765</v>
      </c>
      <c r="D224" s="4">
        <v>0.35273044151820293</v>
      </c>
    </row>
    <row r="225" ht="15.75" customHeight="1">
      <c r="A225" s="2" t="s">
        <v>24</v>
      </c>
      <c r="B225" s="3" t="s">
        <v>81</v>
      </c>
      <c r="C225" s="4">
        <v>4.158839353553607</v>
      </c>
      <c r="D225" s="4">
        <v>0.36455318194789843</v>
      </c>
    </row>
    <row r="226" ht="15.75" customHeight="1">
      <c r="A226" s="2" t="s">
        <v>24</v>
      </c>
      <c r="B226" s="3" t="s">
        <v>81</v>
      </c>
      <c r="C226" s="4">
        <v>4.290264287327762</v>
      </c>
      <c r="D226" s="4">
        <v>0.378210485547719</v>
      </c>
    </row>
    <row r="227" ht="15.75" customHeight="1">
      <c r="A227" s="2" t="s">
        <v>24</v>
      </c>
      <c r="B227" s="3" t="s">
        <v>82</v>
      </c>
      <c r="C227" s="4">
        <v>3.9863441279750296</v>
      </c>
      <c r="D227" s="4">
        <v>0.321237107097721</v>
      </c>
    </row>
    <row r="228" ht="15.75" customHeight="1">
      <c r="A228" s="2" t="s">
        <v>24</v>
      </c>
      <c r="B228" s="3" t="s">
        <v>82</v>
      </c>
      <c r="C228" s="4">
        <v>3.908310573546625</v>
      </c>
      <c r="D228" s="4">
        <v>0.3300532023319336</v>
      </c>
    </row>
    <row r="229" ht="15.75" customHeight="1">
      <c r="A229" s="2" t="s">
        <v>24</v>
      </c>
      <c r="B229" s="3" t="s">
        <v>82</v>
      </c>
      <c r="C229" s="4">
        <v>3.9350062632195004</v>
      </c>
      <c r="D229" s="4">
        <v>0.33163296506176365</v>
      </c>
    </row>
    <row r="230" ht="15.75" customHeight="1">
      <c r="A230" s="2" t="s">
        <v>24</v>
      </c>
      <c r="B230" s="3" t="s">
        <v>83</v>
      </c>
      <c r="C230" s="4">
        <v>62.21991087746679</v>
      </c>
      <c r="D230" s="4">
        <v>11.193750254800438</v>
      </c>
    </row>
    <row r="231" ht="15.75" customHeight="1">
      <c r="A231" s="2" t="s">
        <v>24</v>
      </c>
      <c r="B231" s="3" t="s">
        <v>83</v>
      </c>
      <c r="C231" s="4">
        <v>63.49308992340391</v>
      </c>
      <c r="D231" s="4">
        <v>10.916017774878714</v>
      </c>
    </row>
    <row r="232" ht="15.75" customHeight="1">
      <c r="A232" s="2" t="s">
        <v>24</v>
      </c>
      <c r="B232" s="3" t="s">
        <v>83</v>
      </c>
      <c r="C232" s="4">
        <v>63.51362506930612</v>
      </c>
      <c r="D232" s="4">
        <v>11.331342492559827</v>
      </c>
    </row>
    <row r="233" ht="15.75" customHeight="1">
      <c r="A233" s="2" t="s">
        <v>24</v>
      </c>
      <c r="B233" s="3" t="s">
        <v>84</v>
      </c>
      <c r="C233" s="4">
        <v>64.78680411524324</v>
      </c>
      <c r="D233" s="4">
        <v>11.741571201435036</v>
      </c>
    </row>
    <row r="234" ht="15.75" customHeight="1">
      <c r="A234" s="2" t="s">
        <v>24</v>
      </c>
      <c r="B234" s="3" t="s">
        <v>84</v>
      </c>
      <c r="C234" s="4">
        <v>63.90379284144814</v>
      </c>
      <c r="D234" s="4">
        <v>11.499510783154632</v>
      </c>
    </row>
    <row r="235" ht="15.75" customHeight="1">
      <c r="A235" s="2" t="s">
        <v>24</v>
      </c>
      <c r="B235" s="3" t="s">
        <v>84</v>
      </c>
      <c r="C235" s="4">
        <v>65.27964761689633</v>
      </c>
      <c r="D235" s="4">
        <v>11.611622976884503</v>
      </c>
    </row>
    <row r="236" ht="15.75" customHeight="1">
      <c r="A236" s="2" t="s">
        <v>24</v>
      </c>
      <c r="B236" s="3" t="s">
        <v>85</v>
      </c>
      <c r="C236" s="4">
        <v>65.03322586606977</v>
      </c>
      <c r="D236" s="4">
        <v>11.606526968078601</v>
      </c>
    </row>
    <row r="237" ht="15.75" customHeight="1">
      <c r="A237" s="2" t="s">
        <v>24</v>
      </c>
      <c r="B237" s="3" t="s">
        <v>85</v>
      </c>
      <c r="C237" s="4">
        <v>66.26533462020248</v>
      </c>
      <c r="D237" s="4">
        <v>11.930123527253453</v>
      </c>
    </row>
    <row r="238" ht="15.75" customHeight="1">
      <c r="A238" s="2" t="s">
        <v>24</v>
      </c>
      <c r="B238" s="3" t="s">
        <v>85</v>
      </c>
      <c r="C238" s="4">
        <v>64.49931207261228</v>
      </c>
      <c r="D238" s="4">
        <v>11.909739492029841</v>
      </c>
    </row>
    <row r="239" ht="15.75" customHeight="1">
      <c r="A239" s="2" t="s">
        <v>24</v>
      </c>
      <c r="B239" s="3" t="s">
        <v>15</v>
      </c>
      <c r="C239" s="4">
        <v>0.20025874283836786</v>
      </c>
      <c r="D239" s="4">
        <v>0.16089119001997634</v>
      </c>
    </row>
    <row r="240" ht="15.75" customHeight="1">
      <c r="A240" s="2" t="s">
        <v>24</v>
      </c>
      <c r="B240" s="3" t="s">
        <v>15</v>
      </c>
      <c r="C240" s="4">
        <v>0.20177834363513153</v>
      </c>
      <c r="D240" s="4">
        <v>0.16089119001997634</v>
      </c>
    </row>
    <row r="241" ht="15.75" customHeight="1">
      <c r="A241" s="2" t="s">
        <v>24</v>
      </c>
      <c r="B241" s="3" t="s">
        <v>15</v>
      </c>
      <c r="C241" s="4">
        <v>0.22159475943076576</v>
      </c>
      <c r="D241" s="4">
        <v>0.16089119001997634</v>
      </c>
    </row>
    <row r="242" ht="15.75" customHeight="1">
      <c r="A242" s="2" t="s">
        <v>24</v>
      </c>
      <c r="B242" s="3" t="s">
        <v>14</v>
      </c>
      <c r="C242" s="4">
        <v>22.956711912438138</v>
      </c>
      <c r="D242" s="4">
        <v>24.540197317460965</v>
      </c>
    </row>
    <row r="243" ht="15.75" customHeight="1">
      <c r="A243" s="2" t="s">
        <v>24</v>
      </c>
      <c r="B243" s="3" t="s">
        <v>14</v>
      </c>
      <c r="C243" s="4">
        <v>23.921863769842084</v>
      </c>
      <c r="D243" s="4">
        <v>25.623099188715397</v>
      </c>
    </row>
    <row r="244" ht="15.75" customHeight="1">
      <c r="A244" s="2" t="s">
        <v>24</v>
      </c>
      <c r="B244" s="3" t="s">
        <v>14</v>
      </c>
      <c r="C244" s="4">
        <v>23.49062570589564</v>
      </c>
      <c r="D244" s="4">
        <v>24.856149863426964</v>
      </c>
    </row>
    <row r="245" ht="15.75" customHeight="1">
      <c r="A245" s="2" t="s">
        <v>86</v>
      </c>
      <c r="B245" s="3" t="s">
        <v>15</v>
      </c>
      <c r="C245" s="4">
        <v>-0.2372316499693314</v>
      </c>
      <c r="D245" s="4">
        <v>0.154401439354046</v>
      </c>
    </row>
    <row r="246" ht="15.75" customHeight="1">
      <c r="A246" s="2" t="s">
        <v>86</v>
      </c>
      <c r="B246" s="3" t="s">
        <v>15</v>
      </c>
      <c r="C246" s="4">
        <v>-0.24475567368636267</v>
      </c>
      <c r="D246" s="4">
        <v>0.154401439354046</v>
      </c>
    </row>
    <row r="247" ht="15.75" customHeight="1">
      <c r="A247" s="2" t="s">
        <v>86</v>
      </c>
      <c r="B247" s="3" t="s">
        <v>15</v>
      </c>
      <c r="C247" s="4">
        <v>-0.23218155796360662</v>
      </c>
      <c r="D247" s="4">
        <v>0.154401439354046</v>
      </c>
    </row>
    <row r="248" ht="15.75" customHeight="1">
      <c r="A248" s="2" t="s">
        <v>86</v>
      </c>
      <c r="B248" s="3" t="s">
        <v>14</v>
      </c>
      <c r="C248" s="4">
        <v>5.677959517481088</v>
      </c>
      <c r="D248" s="4">
        <v>6.15810953133228</v>
      </c>
    </row>
    <row r="249" ht="15.75" customHeight="1">
      <c r="A249" s="2" t="s">
        <v>86</v>
      </c>
      <c r="B249" s="3" t="s">
        <v>14</v>
      </c>
      <c r="C249" s="4">
        <v>5.491903496217542</v>
      </c>
      <c r="D249" s="4">
        <v>5.938695804809549</v>
      </c>
    </row>
    <row r="250" ht="15.75" customHeight="1">
      <c r="A250" s="2" t="s">
        <v>86</v>
      </c>
      <c r="B250" s="3" t="s">
        <v>14</v>
      </c>
      <c r="C250" s="4">
        <v>5.710672664076876</v>
      </c>
      <c r="D250" s="4">
        <v>6.042917324907846</v>
      </c>
    </row>
    <row r="251" ht="15.75" customHeight="1">
      <c r="A251" s="2" t="s">
        <v>86</v>
      </c>
      <c r="B251" s="3" t="s">
        <v>25</v>
      </c>
      <c r="C251" s="4">
        <v>0.4301574320179923</v>
      </c>
      <c r="D251" s="4">
        <v>0.154401439354046</v>
      </c>
    </row>
    <row r="252" ht="15.75" customHeight="1">
      <c r="A252" s="2" t="s">
        <v>86</v>
      </c>
      <c r="B252" s="3" t="s">
        <v>25</v>
      </c>
      <c r="C252" s="4">
        <v>0.44937640564301773</v>
      </c>
      <c r="D252" s="4">
        <v>0.154401439354046</v>
      </c>
    </row>
    <row r="253" ht="15.75" customHeight="1">
      <c r="A253" s="2" t="s">
        <v>86</v>
      </c>
      <c r="B253" s="3" t="s">
        <v>25</v>
      </c>
      <c r="C253" s="4">
        <v>0.45551012062972807</v>
      </c>
      <c r="D253" s="4">
        <v>0.154401439354046</v>
      </c>
    </row>
    <row r="254" ht="15.75" customHeight="1">
      <c r="A254" s="2" t="s">
        <v>86</v>
      </c>
      <c r="B254" s="3" t="s">
        <v>87</v>
      </c>
      <c r="C254" s="4">
        <v>4.528910243304027</v>
      </c>
      <c r="D254" s="4">
        <v>0.43141126908899424</v>
      </c>
    </row>
    <row r="255" ht="15.75" customHeight="1">
      <c r="A255" s="2" t="s">
        <v>86</v>
      </c>
      <c r="B255" s="3" t="s">
        <v>87</v>
      </c>
      <c r="C255" s="4">
        <v>4.526865671641792</v>
      </c>
      <c r="D255" s="4">
        <v>0.4294913989819203</v>
      </c>
    </row>
    <row r="256" ht="15.75" customHeight="1">
      <c r="A256" s="2" t="s">
        <v>86</v>
      </c>
      <c r="B256" s="3" t="s">
        <v>87</v>
      </c>
      <c r="C256" s="4">
        <v>4.4859742383970564</v>
      </c>
      <c r="D256" s="4">
        <v>0.5781441987010707</v>
      </c>
    </row>
    <row r="257" ht="15.75" customHeight="1">
      <c r="A257" s="2" t="s">
        <v>86</v>
      </c>
      <c r="B257" s="3" t="s">
        <v>88</v>
      </c>
      <c r="C257" s="4">
        <v>3.6374769985688</v>
      </c>
      <c r="D257" s="4">
        <v>0.482973494821836</v>
      </c>
    </row>
    <row r="258" ht="15.75" customHeight="1">
      <c r="A258" s="2" t="s">
        <v>86</v>
      </c>
      <c r="B258" s="3" t="s">
        <v>88</v>
      </c>
      <c r="C258" s="4">
        <v>3.5720507053772237</v>
      </c>
      <c r="D258" s="4">
        <v>0.5238393013866948</v>
      </c>
    </row>
    <row r="259" ht="15.75" customHeight="1">
      <c r="A259" s="2" t="s">
        <v>86</v>
      </c>
      <c r="B259" s="3" t="s">
        <v>88</v>
      </c>
      <c r="C259" s="4">
        <v>3.586362707012881</v>
      </c>
      <c r="D259" s="4">
        <v>0.532615850447604</v>
      </c>
    </row>
    <row r="260" ht="15.75" customHeight="1">
      <c r="A260" s="2" t="s">
        <v>86</v>
      </c>
      <c r="B260" s="3" t="s">
        <v>89</v>
      </c>
      <c r="C260" s="4">
        <v>3.831711306481292</v>
      </c>
      <c r="D260" s="4">
        <v>0.3554941197121292</v>
      </c>
    </row>
    <row r="261" ht="15.75" customHeight="1">
      <c r="A261" s="2" t="s">
        <v>86</v>
      </c>
      <c r="B261" s="3" t="s">
        <v>89</v>
      </c>
      <c r="C261" s="4">
        <v>3.7785524432631368</v>
      </c>
      <c r="D261" s="4">
        <v>0.42460944356678954</v>
      </c>
    </row>
    <row r="262" ht="15.75" customHeight="1">
      <c r="A262" s="2" t="s">
        <v>86</v>
      </c>
      <c r="B262" s="3" t="s">
        <v>89</v>
      </c>
      <c r="C262" s="4">
        <v>3.664056430177878</v>
      </c>
      <c r="D262" s="4">
        <v>0.36640995260663506</v>
      </c>
    </row>
    <row r="263" ht="15.75" customHeight="1">
      <c r="A263" s="2" t="s">
        <v>86</v>
      </c>
      <c r="B263" s="3" t="s">
        <v>90</v>
      </c>
      <c r="C263" s="4">
        <v>22.553854017583316</v>
      </c>
      <c r="D263" s="4">
        <v>3.9173468492188874</v>
      </c>
    </row>
    <row r="264" ht="15.75" customHeight="1">
      <c r="A264" s="2" t="s">
        <v>86</v>
      </c>
      <c r="B264" s="3" t="s">
        <v>90</v>
      </c>
      <c r="C264" s="4">
        <v>22.59474545082805</v>
      </c>
      <c r="D264" s="4">
        <v>3.8679787607512726</v>
      </c>
    </row>
    <row r="265" ht="15.75" customHeight="1">
      <c r="A265" s="2" t="s">
        <v>86</v>
      </c>
      <c r="B265" s="3" t="s">
        <v>90</v>
      </c>
      <c r="C265" s="4">
        <v>22.77875690042936</v>
      </c>
      <c r="D265" s="4">
        <v>3.8021546427944535</v>
      </c>
    </row>
    <row r="266" ht="15.75" customHeight="1">
      <c r="A266" s="2" t="s">
        <v>86</v>
      </c>
      <c r="B266" s="3" t="s">
        <v>91</v>
      </c>
      <c r="C266" s="4">
        <v>21.797362502555714</v>
      </c>
      <c r="D266" s="4">
        <v>3.9310602071265577</v>
      </c>
    </row>
    <row r="267" ht="15.75" customHeight="1">
      <c r="A267" s="2" t="s">
        <v>86</v>
      </c>
      <c r="B267" s="3" t="s">
        <v>91</v>
      </c>
      <c r="C267" s="4">
        <v>21.4293396033531</v>
      </c>
      <c r="D267" s="4">
        <v>3.8954054765666144</v>
      </c>
    </row>
    <row r="268" ht="15.75" customHeight="1">
      <c r="A268" s="2" t="s">
        <v>86</v>
      </c>
      <c r="B268" s="3" t="s">
        <v>91</v>
      </c>
      <c r="C268" s="4">
        <v>22.34939685135964</v>
      </c>
      <c r="D268" s="4">
        <v>3.955744251360365</v>
      </c>
    </row>
    <row r="269" ht="15.75" customHeight="1">
      <c r="A269" s="2" t="s">
        <v>86</v>
      </c>
      <c r="B269" s="3" t="s">
        <v>92</v>
      </c>
      <c r="C269" s="4">
        <v>21.592905336332038</v>
      </c>
      <c r="D269" s="4">
        <v>3.799411971212919</v>
      </c>
    </row>
    <row r="270" ht="15.75" customHeight="1">
      <c r="A270" s="2" t="s">
        <v>86</v>
      </c>
      <c r="B270" s="3" t="s">
        <v>92</v>
      </c>
      <c r="C270" s="4">
        <v>21.449785319975465</v>
      </c>
      <c r="D270" s="4">
        <v>3.837809373354397</v>
      </c>
    </row>
    <row r="271" ht="15.75" customHeight="1">
      <c r="A271" s="2" t="s">
        <v>86</v>
      </c>
      <c r="B271" s="3" t="s">
        <v>92</v>
      </c>
      <c r="C271" s="4">
        <v>21.552013903087303</v>
      </c>
      <c r="D271" s="4">
        <v>3.728102510093031</v>
      </c>
    </row>
    <row r="272" ht="15.75" customHeight="1">
      <c r="A272" s="2" t="s">
        <v>86</v>
      </c>
      <c r="B272" s="3" t="s">
        <v>93</v>
      </c>
      <c r="C272" s="4">
        <v>54.06070333265181</v>
      </c>
      <c r="D272" s="4">
        <v>9.465771458662454</v>
      </c>
    </row>
    <row r="273" ht="15.75" customHeight="1">
      <c r="A273" s="2" t="s">
        <v>86</v>
      </c>
      <c r="B273" s="3" t="s">
        <v>93</v>
      </c>
      <c r="C273" s="4">
        <v>55.532794929462284</v>
      </c>
      <c r="D273" s="4">
        <v>9.482227488151658</v>
      </c>
    </row>
    <row r="274" ht="15.75" customHeight="1">
      <c r="A274" s="2" t="s">
        <v>86</v>
      </c>
      <c r="B274" s="3" t="s">
        <v>93</v>
      </c>
      <c r="C274" s="4">
        <v>54.59229196483338</v>
      </c>
      <c r="D274" s="4">
        <v>9.638559768299103</v>
      </c>
    </row>
    <row r="275" ht="15.75" customHeight="1">
      <c r="A275" s="2" t="s">
        <v>86</v>
      </c>
      <c r="B275" s="3" t="s">
        <v>94</v>
      </c>
      <c r="C275" s="4">
        <v>54.71496626456758</v>
      </c>
      <c r="D275" s="4">
        <v>9.767465332631208</v>
      </c>
    </row>
    <row r="276" ht="15.75" customHeight="1">
      <c r="A276" s="2" t="s">
        <v>86</v>
      </c>
      <c r="B276" s="3" t="s">
        <v>94</v>
      </c>
      <c r="C276" s="4">
        <v>56.84132079329382</v>
      </c>
      <c r="D276" s="4">
        <v>10.049960505529224</v>
      </c>
    </row>
    <row r="277" ht="15.75" customHeight="1">
      <c r="A277" s="2" t="s">
        <v>86</v>
      </c>
      <c r="B277" s="3" t="s">
        <v>94</v>
      </c>
      <c r="C277" s="4">
        <v>56.16661214475568</v>
      </c>
      <c r="D277" s="4">
        <v>10.143211339301386</v>
      </c>
    </row>
    <row r="278" ht="15.75" customHeight="1">
      <c r="A278" s="2" t="s">
        <v>86</v>
      </c>
      <c r="B278" s="3" t="s">
        <v>95</v>
      </c>
      <c r="C278" s="4">
        <v>56.146166428133306</v>
      </c>
      <c r="D278" s="4">
        <v>10.036247147621555</v>
      </c>
    </row>
    <row r="279" ht="15.75" customHeight="1">
      <c r="A279" s="2" t="s">
        <v>86</v>
      </c>
      <c r="B279" s="3" t="s">
        <v>95</v>
      </c>
      <c r="C279" s="4">
        <v>57.45469229196485</v>
      </c>
      <c r="D279" s="4">
        <v>9.964937686501667</v>
      </c>
    </row>
    <row r="280" ht="15.75" customHeight="1">
      <c r="A280" s="2" t="s">
        <v>86</v>
      </c>
      <c r="B280" s="3" t="s">
        <v>95</v>
      </c>
      <c r="C280" s="4">
        <v>57.822715191167454</v>
      </c>
      <c r="D280" s="4">
        <v>9.704383886255924</v>
      </c>
    </row>
    <row r="281" ht="15.75" customHeight="1">
      <c r="A281" s="2" t="s">
        <v>86</v>
      </c>
      <c r="B281" s="3" t="s">
        <v>96</v>
      </c>
      <c r="C281" s="4">
        <v>15.624800654262932</v>
      </c>
      <c r="D281" s="4">
        <v>2.403117869053888</v>
      </c>
    </row>
    <row r="282" ht="15.75" customHeight="1">
      <c r="A282" s="2" t="s">
        <v>86</v>
      </c>
      <c r="B282" s="3" t="s">
        <v>96</v>
      </c>
      <c r="C282" s="4">
        <v>16.019402985074628</v>
      </c>
      <c r="D282" s="4">
        <v>2.469216254168861</v>
      </c>
    </row>
    <row r="283" ht="15.75" customHeight="1">
      <c r="A283" s="2" t="s">
        <v>86</v>
      </c>
      <c r="B283" s="3" t="s">
        <v>96</v>
      </c>
      <c r="C283" s="4">
        <v>15.825168677162132</v>
      </c>
      <c r="D283" s="4">
        <v>2.4821068106020716</v>
      </c>
    </row>
    <row r="284" ht="15.75" customHeight="1">
      <c r="A284" s="2" t="s">
        <v>86</v>
      </c>
      <c r="B284" s="3" t="s">
        <v>97</v>
      </c>
      <c r="C284" s="4">
        <v>15.892639542015946</v>
      </c>
      <c r="D284" s="4">
        <v>2.5624670879410214</v>
      </c>
    </row>
    <row r="285" ht="15.75" customHeight="1">
      <c r="A285" s="2" t="s">
        <v>86</v>
      </c>
      <c r="B285" s="3" t="s">
        <v>97</v>
      </c>
      <c r="C285" s="4">
        <v>15.855837252095686</v>
      </c>
      <c r="D285" s="4">
        <v>2.5923622081797437</v>
      </c>
    </row>
    <row r="286" ht="15.75" customHeight="1">
      <c r="A286" s="2" t="s">
        <v>86</v>
      </c>
      <c r="B286" s="3" t="s">
        <v>97</v>
      </c>
      <c r="C286" s="4">
        <v>15.661602944183192</v>
      </c>
      <c r="D286" s="4">
        <v>2.5822143233280674</v>
      </c>
    </row>
    <row r="287" ht="15.75" customHeight="1">
      <c r="A287" s="2" t="s">
        <v>86</v>
      </c>
      <c r="B287" s="3" t="s">
        <v>98</v>
      </c>
      <c r="C287" s="4">
        <v>16.377203025966057</v>
      </c>
      <c r="D287" s="4">
        <v>2.5303778304370725</v>
      </c>
    </row>
    <row r="288" ht="15.75" customHeight="1">
      <c r="A288" s="2" t="s">
        <v>86</v>
      </c>
      <c r="B288" s="3" t="s">
        <v>98</v>
      </c>
      <c r="C288" s="4">
        <v>16.293375587814353</v>
      </c>
      <c r="D288" s="4">
        <v>2.561370019308408</v>
      </c>
    </row>
    <row r="289" ht="15.75" customHeight="1">
      <c r="A289" s="2" t="s">
        <v>86</v>
      </c>
      <c r="B289" s="3" t="s">
        <v>98</v>
      </c>
      <c r="C289" s="4">
        <v>16.54281333060724</v>
      </c>
      <c r="D289" s="4">
        <v>2.450840354572582</v>
      </c>
    </row>
    <row r="290" ht="15.75" customHeight="1">
      <c r="A290" s="2" t="s">
        <v>86</v>
      </c>
      <c r="B290" s="3" t="s">
        <v>99</v>
      </c>
      <c r="C290" s="4">
        <v>2.0631568186464935</v>
      </c>
      <c r="D290" s="4">
        <v>0.154401439354046</v>
      </c>
    </row>
    <row r="291" ht="15.75" customHeight="1">
      <c r="A291" s="2" t="s">
        <v>86</v>
      </c>
      <c r="B291" s="3" t="s">
        <v>99</v>
      </c>
      <c r="C291" s="4">
        <v>2.1306276835003066</v>
      </c>
      <c r="D291" s="4">
        <v>0.154401439354046</v>
      </c>
    </row>
    <row r="292" ht="15.75" customHeight="1">
      <c r="A292" s="2" t="s">
        <v>86</v>
      </c>
      <c r="B292" s="3" t="s">
        <v>99</v>
      </c>
      <c r="C292" s="4">
        <v>2.110181966877939</v>
      </c>
      <c r="D292" s="4">
        <v>0.154401439354046</v>
      </c>
    </row>
    <row r="293" ht="15.75" customHeight="1">
      <c r="A293" s="2" t="s">
        <v>86</v>
      </c>
      <c r="B293" s="3" t="s">
        <v>100</v>
      </c>
      <c r="C293" s="4">
        <v>1.7707830709466366</v>
      </c>
      <c r="D293" s="4">
        <v>0.154401439354046</v>
      </c>
    </row>
    <row r="294" ht="15.75" customHeight="1">
      <c r="A294" s="2" t="s">
        <v>86</v>
      </c>
      <c r="B294" s="3" t="s">
        <v>100</v>
      </c>
      <c r="C294" s="4">
        <v>1.8014516458801881</v>
      </c>
      <c r="D294" s="4">
        <v>0.154401439354046</v>
      </c>
    </row>
    <row r="295" ht="15.75" customHeight="1">
      <c r="A295" s="2" t="s">
        <v>86</v>
      </c>
      <c r="B295" s="3" t="s">
        <v>100</v>
      </c>
      <c r="C295" s="4">
        <v>1.785095072582294</v>
      </c>
      <c r="D295" s="4">
        <v>0.154401439354046</v>
      </c>
    </row>
    <row r="296" ht="15.75" customHeight="1">
      <c r="A296" s="2" t="s">
        <v>86</v>
      </c>
      <c r="B296" s="3" t="s">
        <v>15</v>
      </c>
      <c r="C296" s="4">
        <v>-0.2792884890615416</v>
      </c>
      <c r="D296" s="4">
        <v>0.154401439354046</v>
      </c>
    </row>
    <row r="297" ht="15.75" customHeight="1">
      <c r="A297" s="2" t="s">
        <v>86</v>
      </c>
      <c r="B297" s="3" t="s">
        <v>15</v>
      </c>
      <c r="C297" s="4">
        <v>-0.262625230014312</v>
      </c>
      <c r="D297" s="4">
        <v>0.154401439354046</v>
      </c>
    </row>
    <row r="298" ht="15.75" customHeight="1">
      <c r="A298" s="2" t="s">
        <v>86</v>
      </c>
      <c r="B298" s="3" t="s">
        <v>15</v>
      </c>
      <c r="C298" s="4">
        <v>-0.2575138008587201</v>
      </c>
      <c r="D298" s="4">
        <v>0.154401439354046</v>
      </c>
    </row>
    <row r="299" ht="15.75" customHeight="1">
      <c r="A299" s="2" t="s">
        <v>86</v>
      </c>
      <c r="B299" s="3" t="s">
        <v>14</v>
      </c>
      <c r="C299" s="4">
        <v>5.5062154978532</v>
      </c>
      <c r="D299" s="4">
        <v>6.251360365104441</v>
      </c>
    </row>
    <row r="300" ht="15.75" customHeight="1">
      <c r="A300" s="2" t="s">
        <v>86</v>
      </c>
      <c r="B300" s="3" t="s">
        <v>14</v>
      </c>
      <c r="C300" s="4">
        <v>5.5184829278266205</v>
      </c>
      <c r="D300" s="4">
        <v>6.185536247147621</v>
      </c>
    </row>
    <row r="301" ht="15.75" customHeight="1">
      <c r="A301" s="2" t="s">
        <v>86</v>
      </c>
      <c r="B301" s="3" t="s">
        <v>14</v>
      </c>
      <c r="C301" s="4">
        <v>5.653424657534247</v>
      </c>
      <c r="D301" s="4">
        <v>6.363809899947341</v>
      </c>
    </row>
    <row r="302" ht="15.75" customHeight="1">
      <c r="A302" s="2" t="s">
        <v>86</v>
      </c>
      <c r="B302" s="3" t="s">
        <v>101</v>
      </c>
      <c r="C302" s="4">
        <v>1.5536495604170928</v>
      </c>
      <c r="D302" s="4">
        <v>0.154401439354046</v>
      </c>
    </row>
    <row r="303" ht="15.75" customHeight="1">
      <c r="A303" s="2" t="s">
        <v>86</v>
      </c>
      <c r="B303" s="3" t="s">
        <v>101</v>
      </c>
      <c r="C303" s="4">
        <v>1.582478020854631</v>
      </c>
      <c r="D303" s="4">
        <v>0.154401439354046</v>
      </c>
    </row>
    <row r="304" ht="15.75" customHeight="1">
      <c r="A304" s="2" t="s">
        <v>86</v>
      </c>
      <c r="B304" s="3" t="s">
        <v>101</v>
      </c>
      <c r="C304" s="4">
        <v>1.591269679002249</v>
      </c>
      <c r="D304" s="4">
        <v>0.154401439354046</v>
      </c>
    </row>
    <row r="305" ht="15.75" customHeight="1">
      <c r="A305" s="2" t="s">
        <v>86</v>
      </c>
      <c r="B305" s="3" t="s">
        <v>102</v>
      </c>
      <c r="C305" s="4">
        <v>55.430566346350446</v>
      </c>
      <c r="D305" s="4">
        <v>6.950741618395647</v>
      </c>
    </row>
    <row r="306" ht="15.75" customHeight="1">
      <c r="A306" s="2" t="s">
        <v>86</v>
      </c>
      <c r="B306" s="3" t="s">
        <v>102</v>
      </c>
      <c r="C306" s="4">
        <v>55.69636066244122</v>
      </c>
      <c r="D306" s="4">
        <v>6.821836054063542</v>
      </c>
    </row>
    <row r="307" ht="15.75" customHeight="1">
      <c r="A307" s="2" t="s">
        <v>86</v>
      </c>
      <c r="B307" s="3" t="s">
        <v>102</v>
      </c>
      <c r="C307" s="4">
        <v>57.18889797587406</v>
      </c>
      <c r="D307" s="4">
        <v>7.030279094260137</v>
      </c>
    </row>
    <row r="308" ht="15.75" customHeight="1">
      <c r="A308" s="2" t="s">
        <v>86</v>
      </c>
      <c r="B308" s="3" t="s">
        <v>103</v>
      </c>
      <c r="C308" s="4">
        <v>56.657309343692496</v>
      </c>
      <c r="D308" s="4">
        <v>6.909601544672634</v>
      </c>
    </row>
    <row r="309" ht="15.75" customHeight="1">
      <c r="A309" s="2" t="s">
        <v>86</v>
      </c>
      <c r="B309" s="3" t="s">
        <v>103</v>
      </c>
      <c r="C309" s="4">
        <v>57.43424657534247</v>
      </c>
      <c r="D309" s="4">
        <v>6.895888186764964</v>
      </c>
    </row>
    <row r="310" ht="15.75" customHeight="1">
      <c r="A310" s="2" t="s">
        <v>86</v>
      </c>
      <c r="B310" s="3" t="s">
        <v>103</v>
      </c>
      <c r="C310" s="4">
        <v>58.14984665712534</v>
      </c>
      <c r="D310" s="4">
        <v>7.013823064770933</v>
      </c>
    </row>
    <row r="311" ht="15.75" customHeight="1">
      <c r="A311" s="2" t="s">
        <v>86</v>
      </c>
      <c r="B311" s="3" t="s">
        <v>104</v>
      </c>
      <c r="C311" s="4">
        <v>56.04393784502147</v>
      </c>
      <c r="D311" s="4">
        <v>7.216780761804459</v>
      </c>
    </row>
    <row r="312" ht="15.75" customHeight="1">
      <c r="A312" s="2" t="s">
        <v>86</v>
      </c>
      <c r="B312" s="3" t="s">
        <v>104</v>
      </c>
      <c r="C312" s="4">
        <v>56.30973216111225</v>
      </c>
      <c r="D312" s="4">
        <v>7.192096717570651</v>
      </c>
    </row>
    <row r="313" ht="15.75" customHeight="1">
      <c r="A313" s="2" t="s">
        <v>86</v>
      </c>
      <c r="B313" s="3" t="s">
        <v>104</v>
      </c>
      <c r="C313" s="4">
        <v>56.45285217746882</v>
      </c>
      <c r="D313" s="4">
        <v>6.928800245743374</v>
      </c>
    </row>
    <row r="314" ht="15.75" customHeight="1">
      <c r="A314" s="2" t="s">
        <v>86</v>
      </c>
      <c r="B314" s="3" t="s">
        <v>105</v>
      </c>
      <c r="C314" s="4">
        <v>11.380269883459414</v>
      </c>
      <c r="D314" s="4">
        <v>1.0800530981218184</v>
      </c>
    </row>
    <row r="315" ht="15.75" customHeight="1">
      <c r="A315" s="2" t="s">
        <v>86</v>
      </c>
      <c r="B315" s="3" t="s">
        <v>105</v>
      </c>
      <c r="C315" s="4">
        <v>11.257595583725209</v>
      </c>
      <c r="D315" s="4">
        <v>1.1129651571002284</v>
      </c>
    </row>
    <row r="316" ht="15.75" customHeight="1">
      <c r="A316" s="2" t="s">
        <v>86</v>
      </c>
      <c r="B316" s="3" t="s">
        <v>105</v>
      </c>
      <c r="C316" s="4">
        <v>11.370047025148232</v>
      </c>
      <c r="D316" s="4">
        <v>1.100897402141478</v>
      </c>
    </row>
    <row r="317" ht="15.75" customHeight="1">
      <c r="A317" s="2" t="s">
        <v>86</v>
      </c>
      <c r="B317" s="3" t="s">
        <v>106</v>
      </c>
      <c r="C317" s="4">
        <v>10.979533837661009</v>
      </c>
      <c r="D317" s="4">
        <v>1.0550947867298577</v>
      </c>
    </row>
    <row r="318" ht="15.75" customHeight="1">
      <c r="A318" s="2" t="s">
        <v>86</v>
      </c>
      <c r="B318" s="3" t="s">
        <v>106</v>
      </c>
      <c r="C318" s="4">
        <v>10.875260682886935</v>
      </c>
      <c r="D318" s="4">
        <v>0.9928361418290328</v>
      </c>
    </row>
    <row r="319" ht="15.75" customHeight="1">
      <c r="A319" s="2" t="s">
        <v>86</v>
      </c>
      <c r="B319" s="3" t="s">
        <v>106</v>
      </c>
      <c r="C319" s="4">
        <v>11.00406869760785</v>
      </c>
      <c r="D319" s="4">
        <v>1.0290394067052835</v>
      </c>
    </row>
    <row r="320" ht="15.75" customHeight="1">
      <c r="A320" s="2" t="s">
        <v>86</v>
      </c>
      <c r="B320" s="3" t="s">
        <v>107</v>
      </c>
      <c r="C320" s="4">
        <v>10.78325495808628</v>
      </c>
      <c r="D320" s="4">
        <v>1.1812576794804284</v>
      </c>
    </row>
    <row r="321" ht="15.75" customHeight="1">
      <c r="A321" s="2" t="s">
        <v>86</v>
      </c>
      <c r="B321" s="3" t="s">
        <v>107</v>
      </c>
      <c r="C321" s="4">
        <v>11.196258433858107</v>
      </c>
      <c r="D321" s="4">
        <v>1.1656244514656837</v>
      </c>
    </row>
    <row r="322" ht="15.75" customHeight="1">
      <c r="A322" s="2" t="s">
        <v>86</v>
      </c>
      <c r="B322" s="3" t="s">
        <v>107</v>
      </c>
      <c r="C322" s="4">
        <v>11.05518298916377</v>
      </c>
      <c r="D322" s="4">
        <v>1.2078615938213095</v>
      </c>
    </row>
    <row r="323" ht="15.75" customHeight="1">
      <c r="A323" s="2" t="s">
        <v>86</v>
      </c>
      <c r="B323" s="3" t="s">
        <v>108</v>
      </c>
      <c r="C323" s="4">
        <v>8.186648947045594</v>
      </c>
      <c r="D323" s="4">
        <v>0.6489051255046515</v>
      </c>
    </row>
    <row r="324" ht="15.75" customHeight="1">
      <c r="A324" s="2" t="s">
        <v>86</v>
      </c>
      <c r="B324" s="3" t="s">
        <v>108</v>
      </c>
      <c r="C324" s="4">
        <v>8.364526681660191</v>
      </c>
      <c r="D324" s="4">
        <v>0.6461624539231174</v>
      </c>
    </row>
    <row r="325" ht="15.75" customHeight="1">
      <c r="A325" s="2" t="s">
        <v>86</v>
      </c>
      <c r="B325" s="3" t="s">
        <v>108</v>
      </c>
      <c r="C325" s="4">
        <v>8.489245553056634</v>
      </c>
      <c r="D325" s="4">
        <v>0.6110562576794805</v>
      </c>
    </row>
    <row r="326" ht="15.75" customHeight="1">
      <c r="A326" s="2" t="s">
        <v>86</v>
      </c>
      <c r="B326" s="3" t="s">
        <v>109</v>
      </c>
      <c r="C326" s="4">
        <v>8.916561030464118</v>
      </c>
      <c r="D326" s="4">
        <v>0.7786334913112164</v>
      </c>
    </row>
    <row r="327" ht="15.75" customHeight="1">
      <c r="A327" s="2" t="s">
        <v>86</v>
      </c>
      <c r="B327" s="3" t="s">
        <v>109</v>
      </c>
      <c r="C327" s="4">
        <v>9.143508484972399</v>
      </c>
      <c r="D327" s="4">
        <v>0.7767136212041426</v>
      </c>
    </row>
    <row r="328" ht="15.75" customHeight="1">
      <c r="A328" s="2" t="s">
        <v>86</v>
      </c>
      <c r="B328" s="3" t="s">
        <v>109</v>
      </c>
      <c r="C328" s="4">
        <v>9.139419341647924</v>
      </c>
      <c r="D328" s="4">
        <v>0.8107227488151658</v>
      </c>
    </row>
    <row r="329" ht="15.75" customHeight="1">
      <c r="A329" s="2" t="s">
        <v>86</v>
      </c>
      <c r="B329" s="3" t="s">
        <v>110</v>
      </c>
      <c r="C329" s="4">
        <v>8.260253526886117</v>
      </c>
      <c r="D329" s="4">
        <v>0.6425969808671231</v>
      </c>
    </row>
    <row r="330" ht="15.75" customHeight="1">
      <c r="A330" s="2" t="s">
        <v>86</v>
      </c>
      <c r="B330" s="3" t="s">
        <v>110</v>
      </c>
      <c r="C330" s="4">
        <v>8.282743815170722</v>
      </c>
      <c r="D330" s="4">
        <v>0.6979989468141127</v>
      </c>
    </row>
    <row r="331" ht="15.75" customHeight="1">
      <c r="A331" s="2" t="s">
        <v>86</v>
      </c>
      <c r="B331" s="3" t="s">
        <v>110</v>
      </c>
      <c r="C331" s="4">
        <v>8.519914127990186</v>
      </c>
      <c r="D331" s="4">
        <v>0.6966276110233457</v>
      </c>
    </row>
    <row r="332" ht="15.75" customHeight="1">
      <c r="A332" s="2" t="s">
        <v>86</v>
      </c>
      <c r="B332" s="3" t="s">
        <v>111</v>
      </c>
      <c r="C332" s="4">
        <v>37.888141484359025</v>
      </c>
      <c r="D332" s="4">
        <v>6.2239336492890995</v>
      </c>
    </row>
    <row r="333" ht="15.75" customHeight="1">
      <c r="A333" s="2" t="s">
        <v>86</v>
      </c>
      <c r="B333" s="3" t="s">
        <v>111</v>
      </c>
      <c r="C333" s="4">
        <v>37.49967286853404</v>
      </c>
      <c r="D333" s="4">
        <v>6.4954581358609795</v>
      </c>
    </row>
    <row r="334" ht="15.75" customHeight="1">
      <c r="A334" s="2" t="s">
        <v>86</v>
      </c>
      <c r="B334" s="3" t="s">
        <v>111</v>
      </c>
      <c r="C334" s="4">
        <v>37.3974442854222</v>
      </c>
      <c r="D334" s="4">
        <v>6.399464630507285</v>
      </c>
    </row>
    <row r="335" ht="15.75" customHeight="1">
      <c r="A335" s="2" t="s">
        <v>86</v>
      </c>
      <c r="B335" s="3" t="s">
        <v>112</v>
      </c>
      <c r="C335" s="4">
        <v>40.689204661623386</v>
      </c>
      <c r="D335" s="4">
        <v>6.753269264525189</v>
      </c>
    </row>
    <row r="336" ht="15.75" customHeight="1">
      <c r="A336" s="2" t="s">
        <v>86</v>
      </c>
      <c r="B336" s="3" t="s">
        <v>112</v>
      </c>
      <c r="C336" s="4">
        <v>41.50703332651809</v>
      </c>
      <c r="D336" s="4">
        <v>6.805380024574338</v>
      </c>
    </row>
    <row r="337" ht="15.75" customHeight="1">
      <c r="A337" s="2" t="s">
        <v>86</v>
      </c>
      <c r="B337" s="3" t="s">
        <v>112</v>
      </c>
      <c r="C337" s="4">
        <v>41.34346759353915</v>
      </c>
      <c r="D337" s="4">
        <v>6.638077058100755</v>
      </c>
    </row>
    <row r="338" ht="15.75" customHeight="1">
      <c r="A338" s="2" t="s">
        <v>86</v>
      </c>
      <c r="B338" s="3" t="s">
        <v>113</v>
      </c>
      <c r="C338" s="4">
        <v>40.44385606215498</v>
      </c>
      <c r="D338" s="4">
        <v>6.479002106371774</v>
      </c>
    </row>
    <row r="339" ht="15.75" customHeight="1">
      <c r="A339" s="2" t="s">
        <v>86</v>
      </c>
      <c r="B339" s="3" t="s">
        <v>113</v>
      </c>
      <c r="C339" s="4">
        <v>40.85277039460233</v>
      </c>
      <c r="D339" s="4">
        <v>6.492715464279446</v>
      </c>
    </row>
    <row r="340" ht="15.75" customHeight="1">
      <c r="A340" s="2" t="s">
        <v>86</v>
      </c>
      <c r="B340" s="3" t="s">
        <v>113</v>
      </c>
      <c r="C340" s="4">
        <v>41.03678184420364</v>
      </c>
      <c r="D340" s="4">
        <v>6.506428822187116</v>
      </c>
    </row>
    <row r="341" ht="15.75" customHeight="1">
      <c r="A341" s="2" t="s">
        <v>86</v>
      </c>
      <c r="B341" s="3" t="s">
        <v>114</v>
      </c>
      <c r="C341" s="4">
        <v>22.962768350030668</v>
      </c>
      <c r="D341" s="4">
        <v>2.9903238546603474</v>
      </c>
    </row>
    <row r="342" ht="15.75" customHeight="1">
      <c r="A342" s="2" t="s">
        <v>86</v>
      </c>
      <c r="B342" s="3" t="s">
        <v>114</v>
      </c>
      <c r="C342" s="4">
        <v>22.553854017583316</v>
      </c>
      <c r="D342" s="4">
        <v>3.0863173600140423</v>
      </c>
    </row>
    <row r="343" ht="15.75" customHeight="1">
      <c r="A343" s="2" t="s">
        <v>86</v>
      </c>
      <c r="B343" s="3" t="s">
        <v>114</v>
      </c>
      <c r="C343" s="4">
        <v>23.412574115722755</v>
      </c>
      <c r="D343" s="4">
        <v>3.0808320168509744</v>
      </c>
    </row>
    <row r="344" ht="15.75" customHeight="1">
      <c r="A344" s="2" t="s">
        <v>86</v>
      </c>
      <c r="B344" s="3" t="s">
        <v>115</v>
      </c>
      <c r="C344" s="4">
        <v>23.576139848701697</v>
      </c>
      <c r="D344" s="4">
        <v>3.2508776549060907</v>
      </c>
    </row>
    <row r="345" ht="15.75" customHeight="1">
      <c r="A345" s="2" t="s">
        <v>86</v>
      </c>
      <c r="B345" s="3" t="s">
        <v>115</v>
      </c>
      <c r="C345" s="4">
        <v>23.28989981598855</v>
      </c>
      <c r="D345" s="4">
        <v>3.305731086536774</v>
      </c>
    </row>
    <row r="346" ht="15.75" customHeight="1">
      <c r="A346" s="2" t="s">
        <v>86</v>
      </c>
      <c r="B346" s="3" t="s">
        <v>115</v>
      </c>
      <c r="C346" s="4">
        <v>22.86053976691883</v>
      </c>
      <c r="D346" s="4">
        <v>3.308473758118308</v>
      </c>
    </row>
    <row r="347" ht="15.75" customHeight="1">
      <c r="A347" s="2" t="s">
        <v>86</v>
      </c>
      <c r="B347" s="3" t="s">
        <v>116</v>
      </c>
      <c r="C347" s="4">
        <v>23.98505418114905</v>
      </c>
      <c r="D347" s="4">
        <v>3.319444444444444</v>
      </c>
    </row>
    <row r="348" ht="15.75" customHeight="1">
      <c r="A348" s="2" t="s">
        <v>86</v>
      </c>
      <c r="B348" s="3" t="s">
        <v>116</v>
      </c>
      <c r="C348" s="4">
        <v>24.639317113064813</v>
      </c>
      <c r="D348" s="4">
        <v>3.34961383184132</v>
      </c>
    </row>
    <row r="349" ht="15.75" customHeight="1">
      <c r="A349" s="2" t="s">
        <v>86</v>
      </c>
      <c r="B349" s="3" t="s">
        <v>116</v>
      </c>
      <c r="C349" s="4">
        <v>24.802882846043754</v>
      </c>
      <c r="D349" s="4">
        <v>3.3934965771458665</v>
      </c>
    </row>
    <row r="350" ht="15.75" customHeight="1">
      <c r="A350" s="2" t="s">
        <v>86</v>
      </c>
      <c r="B350" s="3" t="s">
        <v>117</v>
      </c>
      <c r="C350" s="4">
        <v>22.635636884072785</v>
      </c>
      <c r="D350" s="4">
        <v>3.1795681937862033</v>
      </c>
    </row>
    <row r="351" ht="15.75" customHeight="1">
      <c r="A351" s="2" t="s">
        <v>86</v>
      </c>
      <c r="B351" s="3" t="s">
        <v>117</v>
      </c>
      <c r="C351" s="4">
        <v>21.960928235534656</v>
      </c>
      <c r="D351" s="4">
        <v>3.116486747410918</v>
      </c>
    </row>
    <row r="352" ht="15.75" customHeight="1">
      <c r="A352" s="2" t="s">
        <v>86</v>
      </c>
      <c r="B352" s="3" t="s">
        <v>117</v>
      </c>
      <c r="C352" s="4">
        <v>22.124493968513594</v>
      </c>
      <c r="D352" s="4">
        <v>3.1137440758293837</v>
      </c>
    </row>
    <row r="353" ht="15.75" customHeight="1">
      <c r="A353" s="2" t="s">
        <v>86</v>
      </c>
      <c r="B353" s="3" t="s">
        <v>118</v>
      </c>
      <c r="C353" s="4">
        <v>24.373522796974033</v>
      </c>
      <c r="D353" s="4">
        <v>3.799411971212919</v>
      </c>
    </row>
    <row r="354" ht="15.75" customHeight="1">
      <c r="A354" s="2" t="s">
        <v>86</v>
      </c>
      <c r="B354" s="3" t="s">
        <v>118</v>
      </c>
      <c r="C354" s="4">
        <v>24.82332856266612</v>
      </c>
      <c r="D354" s="4">
        <v>3.689705107951554</v>
      </c>
    </row>
    <row r="355" ht="15.75" customHeight="1">
      <c r="A355" s="2" t="s">
        <v>86</v>
      </c>
      <c r="B355" s="3" t="s">
        <v>118</v>
      </c>
      <c r="C355" s="4">
        <v>24.537088529952975</v>
      </c>
      <c r="D355" s="4">
        <v>3.651307705810076</v>
      </c>
    </row>
    <row r="356" ht="15.75" customHeight="1">
      <c r="A356" s="2" t="s">
        <v>86</v>
      </c>
      <c r="B356" s="3" t="s">
        <v>15</v>
      </c>
      <c r="C356" s="4">
        <v>-0.32490288284604374</v>
      </c>
      <c r="D356" s="4">
        <v>0.154401439354046</v>
      </c>
    </row>
    <row r="357" ht="15.75" customHeight="1">
      <c r="A357" s="2" t="s">
        <v>86</v>
      </c>
      <c r="B357" s="3" t="s">
        <v>15</v>
      </c>
      <c r="C357" s="4">
        <v>-0.32490288284604374</v>
      </c>
      <c r="D357" s="4">
        <v>0.154401439354046</v>
      </c>
    </row>
    <row r="358" ht="15.75" customHeight="1">
      <c r="A358" s="2" t="s">
        <v>86</v>
      </c>
      <c r="B358" s="3" t="s">
        <v>15</v>
      </c>
      <c r="C358" s="4">
        <v>-0.32490288284604374</v>
      </c>
      <c r="D358" s="4">
        <v>0.154401439354046</v>
      </c>
    </row>
    <row r="359" ht="15.75" customHeight="1">
      <c r="A359" s="2" t="s">
        <v>86</v>
      </c>
      <c r="B359" s="3" t="s">
        <v>14</v>
      </c>
      <c r="C359" s="4">
        <v>5.577775506031487</v>
      </c>
      <c r="D359" s="4">
        <v>6.610650342285413</v>
      </c>
    </row>
    <row r="360" ht="15.75" customHeight="1">
      <c r="A360" s="2" t="s">
        <v>86</v>
      </c>
      <c r="B360" s="3" t="s">
        <v>14</v>
      </c>
      <c r="C360" s="4">
        <v>5.590042936004907</v>
      </c>
      <c r="D360" s="4">
        <v>6.564024925399333</v>
      </c>
    </row>
    <row r="361" ht="15.75" customHeight="1">
      <c r="A361" s="2" t="s">
        <v>86</v>
      </c>
      <c r="B361" s="3" t="s">
        <v>14</v>
      </c>
      <c r="C361" s="4">
        <v>5.516438356164384</v>
      </c>
      <c r="D361" s="4">
        <v>6.783438651922065</v>
      </c>
    </row>
    <row r="362" ht="15.75" customHeight="1">
      <c r="A362" s="2" t="s">
        <v>86</v>
      </c>
      <c r="B362" s="3" t="s">
        <v>119</v>
      </c>
      <c r="C362" s="4">
        <v>24.14861991412799</v>
      </c>
      <c r="D362" s="4">
        <v>3.3605845181674567</v>
      </c>
    </row>
    <row r="363" ht="15.75" customHeight="1">
      <c r="A363" s="2" t="s">
        <v>86</v>
      </c>
      <c r="B363" s="3" t="s">
        <v>119</v>
      </c>
      <c r="C363" s="4">
        <v>23.433019832345124</v>
      </c>
      <c r="D363" s="4">
        <v>3.2618483412322274</v>
      </c>
    </row>
    <row r="364" ht="15.75" customHeight="1">
      <c r="A364" s="2" t="s">
        <v>86</v>
      </c>
      <c r="B364" s="3" t="s">
        <v>119</v>
      </c>
      <c r="C364" s="4">
        <v>24.353077080351667</v>
      </c>
      <c r="D364" s="4">
        <v>3.228936282253818</v>
      </c>
    </row>
    <row r="365" ht="15.75" customHeight="1">
      <c r="A365" s="2" t="s">
        <v>86</v>
      </c>
      <c r="B365" s="3" t="s">
        <v>120</v>
      </c>
      <c r="C365" s="4">
        <v>96.73091392353302</v>
      </c>
      <c r="D365" s="4">
        <v>12.58967439002984</v>
      </c>
    </row>
    <row r="366" ht="15.75" customHeight="1">
      <c r="A366" s="2" t="s">
        <v>86</v>
      </c>
      <c r="B366" s="3" t="s">
        <v>120</v>
      </c>
      <c r="C366" s="4">
        <v>94.05252504600287</v>
      </c>
      <c r="D366" s="4">
        <v>12.866684219764789</v>
      </c>
    </row>
    <row r="367" ht="15.75" customHeight="1">
      <c r="A367" s="2" t="s">
        <v>86</v>
      </c>
      <c r="B367" s="3" t="s">
        <v>120</v>
      </c>
      <c r="C367" s="4">
        <v>97.38517685544879</v>
      </c>
      <c r="D367" s="4">
        <v>12.578703703703702</v>
      </c>
    </row>
    <row r="368" ht="15.75" customHeight="1">
      <c r="A368" s="2" t="s">
        <v>86</v>
      </c>
      <c r="B368" s="3" t="s">
        <v>121</v>
      </c>
      <c r="C368" s="4">
        <v>99.67509711715397</v>
      </c>
      <c r="D368" s="4">
        <v>13.368593119185535</v>
      </c>
    </row>
    <row r="369" ht="15.75" customHeight="1">
      <c r="A369" s="2" t="s">
        <v>86</v>
      </c>
      <c r="B369" s="3" t="s">
        <v>121</v>
      </c>
      <c r="C369" s="4">
        <v>96.64913105704356</v>
      </c>
      <c r="D369" s="4">
        <v>13.228716868527295</v>
      </c>
    </row>
    <row r="370" ht="15.75" customHeight="1">
      <c r="A370" s="2" t="s">
        <v>86</v>
      </c>
      <c r="B370" s="3" t="s">
        <v>121</v>
      </c>
      <c r="C370" s="4">
        <v>99.28662850132898</v>
      </c>
      <c r="D370" s="4">
        <v>13.286312971739513</v>
      </c>
    </row>
    <row r="371" ht="15.75" customHeight="1">
      <c r="A371" s="2" t="s">
        <v>86</v>
      </c>
      <c r="B371" s="3" t="s">
        <v>122</v>
      </c>
      <c r="C371" s="4">
        <v>96.9967082396238</v>
      </c>
      <c r="D371" s="4">
        <v>12.770690714411092</v>
      </c>
    </row>
    <row r="372" ht="15.75" customHeight="1">
      <c r="A372" s="2" t="s">
        <v>86</v>
      </c>
      <c r="B372" s="3" t="s">
        <v>122</v>
      </c>
      <c r="C372" s="4">
        <v>100.57470864853813</v>
      </c>
      <c r="D372" s="4">
        <v>13.09981130419519</v>
      </c>
    </row>
    <row r="373" ht="15.75" customHeight="1">
      <c r="A373" s="2" t="s">
        <v>86</v>
      </c>
      <c r="B373" s="3" t="s">
        <v>122</v>
      </c>
      <c r="C373" s="4">
        <v>97.40562257207115</v>
      </c>
      <c r="D373" s="4">
        <v>12.721322625943479</v>
      </c>
    </row>
    <row r="374" ht="15.75" customHeight="1">
      <c r="A374" s="2" t="s">
        <v>86</v>
      </c>
      <c r="B374" s="3" t="s">
        <v>123</v>
      </c>
      <c r="C374" s="4">
        <v>2.701063177264363</v>
      </c>
      <c r="D374" s="4">
        <v>0.154401439354046</v>
      </c>
    </row>
    <row r="375" ht="15.75" customHeight="1">
      <c r="A375" s="2" t="s">
        <v>86</v>
      </c>
      <c r="B375" s="3" t="s">
        <v>123</v>
      </c>
      <c r="C375" s="4">
        <v>2.63359231241055</v>
      </c>
      <c r="D375" s="4">
        <v>0.154401439354046</v>
      </c>
    </row>
    <row r="376" ht="15.75" customHeight="1">
      <c r="A376" s="2" t="s">
        <v>86</v>
      </c>
      <c r="B376" s="3" t="s">
        <v>123</v>
      </c>
      <c r="C376" s="4">
        <v>2.598834594152525</v>
      </c>
      <c r="D376" s="4">
        <v>0.154401439354046</v>
      </c>
    </row>
    <row r="377" ht="15.75" customHeight="1">
      <c r="A377" s="2" t="s">
        <v>86</v>
      </c>
      <c r="B377" s="3" t="s">
        <v>124</v>
      </c>
      <c r="C377" s="4">
        <v>2.369842567982008</v>
      </c>
      <c r="D377" s="4">
        <v>0.154401439354046</v>
      </c>
    </row>
    <row r="378" ht="15.75" customHeight="1">
      <c r="A378" s="2" t="s">
        <v>86</v>
      </c>
      <c r="B378" s="3" t="s">
        <v>124</v>
      </c>
      <c r="C378" s="4">
        <v>2.3534859946841133</v>
      </c>
      <c r="D378" s="4">
        <v>0.154401439354046</v>
      </c>
    </row>
    <row r="379" ht="15.75" customHeight="1">
      <c r="A379" s="2" t="s">
        <v>86</v>
      </c>
      <c r="B379" s="3" t="s">
        <v>124</v>
      </c>
      <c r="C379" s="4">
        <v>2.369842567982008</v>
      </c>
      <c r="D379" s="4">
        <v>0.154401439354046</v>
      </c>
    </row>
    <row r="380" ht="15.75" customHeight="1">
      <c r="A380" s="2" t="s">
        <v>86</v>
      </c>
      <c r="B380" s="3" t="s">
        <v>125</v>
      </c>
      <c r="C380" s="4">
        <v>2.1081373952157025</v>
      </c>
      <c r="D380" s="4">
        <v>0.7852159031068983</v>
      </c>
    </row>
    <row r="381" ht="15.75" customHeight="1">
      <c r="A381" s="2" t="s">
        <v>86</v>
      </c>
      <c r="B381" s="3" t="s">
        <v>125</v>
      </c>
      <c r="C381" s="4">
        <v>2.0468002453485994</v>
      </c>
      <c r="D381" s="4">
        <v>0.7764393540459891</v>
      </c>
    </row>
    <row r="382" ht="15.75" customHeight="1">
      <c r="A382" s="2" t="s">
        <v>86</v>
      </c>
      <c r="B382" s="3" t="s">
        <v>125</v>
      </c>
      <c r="C382" s="4">
        <v>2.0897362502555716</v>
      </c>
      <c r="D382" s="4">
        <v>0.730636738634369</v>
      </c>
    </row>
    <row r="383" ht="15.75" customHeight="1">
      <c r="A383" s="2" t="s">
        <v>86</v>
      </c>
      <c r="B383" s="3" t="s">
        <v>126</v>
      </c>
      <c r="C383" s="4">
        <v>3.2612758127172357</v>
      </c>
      <c r="D383" s="4">
        <v>0.653841934351413</v>
      </c>
    </row>
    <row r="384" ht="15.75" customHeight="1">
      <c r="A384" s="2" t="s">
        <v>86</v>
      </c>
      <c r="B384" s="3" t="s">
        <v>126</v>
      </c>
      <c r="C384" s="4">
        <v>3.291944387650788</v>
      </c>
      <c r="D384" s="4">
        <v>0.6272380200105319</v>
      </c>
    </row>
    <row r="385" ht="15.75" customHeight="1">
      <c r="A385" s="2" t="s">
        <v>86</v>
      </c>
      <c r="B385" s="3" t="s">
        <v>126</v>
      </c>
      <c r="C385" s="4">
        <v>3.373727254140258</v>
      </c>
      <c r="D385" s="4">
        <v>0.6209298753730034</v>
      </c>
    </row>
    <row r="386" ht="15.75" customHeight="1">
      <c r="A386" s="2" t="s">
        <v>86</v>
      </c>
      <c r="B386" s="3" t="s">
        <v>127</v>
      </c>
      <c r="C386" s="4">
        <v>3.4371089756695974</v>
      </c>
      <c r="D386" s="4">
        <v>0.6755090398455327</v>
      </c>
    </row>
    <row r="387" ht="15.75" customHeight="1">
      <c r="A387" s="2" t="s">
        <v>86</v>
      </c>
      <c r="B387" s="3" t="s">
        <v>127</v>
      </c>
      <c r="C387" s="4">
        <v>3.3675935391535474</v>
      </c>
      <c r="D387" s="4">
        <v>0.6225754783219238</v>
      </c>
    </row>
    <row r="388" ht="15.75" customHeight="1">
      <c r="A388" s="2" t="s">
        <v>86</v>
      </c>
      <c r="B388" s="3" t="s">
        <v>127</v>
      </c>
      <c r="C388" s="4">
        <v>3.4105295440605197</v>
      </c>
      <c r="D388" s="4">
        <v>0.6749605055292259</v>
      </c>
    </row>
    <row r="389" ht="15.75" customHeight="1">
      <c r="A389" s="2" t="s">
        <v>86</v>
      </c>
      <c r="B389" s="3" t="s">
        <v>128</v>
      </c>
      <c r="C389" s="4">
        <v>3.165180944592108</v>
      </c>
      <c r="D389" s="4">
        <v>0.6255924170616114</v>
      </c>
    </row>
    <row r="390" ht="15.75" customHeight="1">
      <c r="A390" s="2" t="s">
        <v>86</v>
      </c>
      <c r="B390" s="3" t="s">
        <v>128</v>
      </c>
      <c r="C390" s="4">
        <v>3.142690656307504</v>
      </c>
      <c r="D390" s="4">
        <v>0.6724921011058452</v>
      </c>
    </row>
    <row r="391" ht="15.75" customHeight="1">
      <c r="A391" s="2" t="s">
        <v>86</v>
      </c>
      <c r="B391" s="3" t="s">
        <v>128</v>
      </c>
      <c r="C391" s="4">
        <v>3.2714986710284197</v>
      </c>
      <c r="D391" s="4">
        <v>0.5965200982973495</v>
      </c>
    </row>
    <row r="392" ht="15.75" customHeight="1">
      <c r="A392" s="2" t="s">
        <v>86</v>
      </c>
      <c r="B392" s="3" t="s">
        <v>129</v>
      </c>
      <c r="C392" s="4">
        <v>7.38722142711102</v>
      </c>
      <c r="D392" s="4">
        <v>1.6258447428471128</v>
      </c>
    </row>
    <row r="393" ht="15.75" customHeight="1">
      <c r="A393" s="2" t="s">
        <v>86</v>
      </c>
      <c r="B393" s="3" t="s">
        <v>129</v>
      </c>
      <c r="C393" s="4">
        <v>7.278859129012471</v>
      </c>
      <c r="D393" s="4">
        <v>1.6658877479375112</v>
      </c>
    </row>
    <row r="394" ht="15.75" customHeight="1">
      <c r="A394" s="2" t="s">
        <v>86</v>
      </c>
      <c r="B394" s="3" t="s">
        <v>129</v>
      </c>
      <c r="C394" s="4">
        <v>7.02737681455735</v>
      </c>
      <c r="D394" s="4">
        <v>1.6428493066526242</v>
      </c>
    </row>
    <row r="395" ht="15.75" customHeight="1">
      <c r="A395" s="2" t="s">
        <v>86</v>
      </c>
      <c r="B395" s="3" t="s">
        <v>130</v>
      </c>
      <c r="C395" s="4">
        <v>7.327928848906153</v>
      </c>
      <c r="D395" s="4">
        <v>1.6011606986133053</v>
      </c>
    </row>
    <row r="396" ht="15.75" customHeight="1">
      <c r="A396" s="2" t="s">
        <v>86</v>
      </c>
      <c r="B396" s="3" t="s">
        <v>130</v>
      </c>
      <c r="C396" s="4">
        <v>7.264547127376813</v>
      </c>
      <c r="D396" s="4">
        <v>1.596772424082851</v>
      </c>
    </row>
    <row r="397" ht="15.75" customHeight="1">
      <c r="A397" s="2" t="s">
        <v>86</v>
      </c>
      <c r="B397" s="3" t="s">
        <v>130</v>
      </c>
      <c r="C397" s="4">
        <v>7.417890002044571</v>
      </c>
      <c r="D397" s="4">
        <v>1.547404335615236</v>
      </c>
    </row>
    <row r="398" ht="15.75" customHeight="1">
      <c r="A398" s="2" t="s">
        <v>86</v>
      </c>
      <c r="B398" s="3" t="s">
        <v>131</v>
      </c>
      <c r="C398" s="4">
        <v>7.221611122469842</v>
      </c>
      <c r="D398" s="4">
        <v>1.5350623134983326</v>
      </c>
    </row>
    <row r="399" ht="15.75" customHeight="1">
      <c r="A399" s="2" t="s">
        <v>86</v>
      </c>
      <c r="B399" s="3" t="s">
        <v>131</v>
      </c>
      <c r="C399" s="4">
        <v>7.178675117562871</v>
      </c>
      <c r="D399" s="4">
        <v>1.4903567667193263</v>
      </c>
    </row>
    <row r="400" ht="15.75" customHeight="1">
      <c r="A400" s="2" t="s">
        <v>86</v>
      </c>
      <c r="B400" s="3" t="s">
        <v>131</v>
      </c>
      <c r="C400" s="4">
        <v>7.195031690860764</v>
      </c>
      <c r="D400" s="4">
        <v>1.501601720203616</v>
      </c>
    </row>
    <row r="401" ht="15.75" customHeight="1">
      <c r="A401" s="2" t="s">
        <v>86</v>
      </c>
      <c r="B401" s="3" t="s">
        <v>15</v>
      </c>
      <c r="C401" s="4">
        <v>-0.2759967286853404</v>
      </c>
      <c r="D401" s="4">
        <v>0.154401439354046</v>
      </c>
    </row>
    <row r="402" ht="15.75" customHeight="1">
      <c r="A402" s="2" t="s">
        <v>86</v>
      </c>
      <c r="B402" s="3" t="s">
        <v>15</v>
      </c>
      <c r="C402" s="4">
        <v>-0.2497444285422204</v>
      </c>
      <c r="D402" s="4">
        <v>0.154401439354046</v>
      </c>
    </row>
    <row r="403" ht="15.75" customHeight="1">
      <c r="A403" s="2" t="s">
        <v>86</v>
      </c>
      <c r="B403" s="3" t="s">
        <v>15</v>
      </c>
      <c r="C403" s="4">
        <v>-0.25898589245553055</v>
      </c>
      <c r="D403" s="4">
        <v>0.154401439354046</v>
      </c>
    </row>
    <row r="404" ht="15.75" customHeight="1">
      <c r="A404" s="2" t="s">
        <v>86</v>
      </c>
      <c r="B404" s="3" t="s">
        <v>14</v>
      </c>
      <c r="C404" s="4">
        <v>5.469413207932939</v>
      </c>
      <c r="D404" s="4">
        <v>6.292500438827453</v>
      </c>
    </row>
    <row r="405" ht="15.75" customHeight="1">
      <c r="A405" s="2" t="s">
        <v>86</v>
      </c>
      <c r="B405" s="3" t="s">
        <v>14</v>
      </c>
      <c r="C405" s="4">
        <v>5.741341239010428</v>
      </c>
      <c r="D405" s="4">
        <v>6.443347375811831</v>
      </c>
    </row>
    <row r="406" ht="15.75" customHeight="1">
      <c r="A406" s="2" t="s">
        <v>86</v>
      </c>
      <c r="B406" s="3" t="s">
        <v>14</v>
      </c>
      <c r="C406" s="4">
        <v>5.559374361071356</v>
      </c>
      <c r="D406" s="4">
        <v>6.3171844830612605</v>
      </c>
    </row>
    <row r="407" ht="15.75" customHeight="1">
      <c r="A407" s="2" t="s">
        <v>86</v>
      </c>
      <c r="B407" s="3" t="s">
        <v>132</v>
      </c>
      <c r="C407" s="4">
        <v>3.060907789818033</v>
      </c>
      <c r="D407" s="4">
        <v>0.58692074776198</v>
      </c>
    </row>
    <row r="408" ht="15.75" customHeight="1">
      <c r="A408" s="2" t="s">
        <v>86</v>
      </c>
      <c r="B408" s="3" t="s">
        <v>132</v>
      </c>
      <c r="C408" s="4">
        <v>3.0404620731956657</v>
      </c>
      <c r="D408" s="4">
        <v>0.5397467965595928</v>
      </c>
    </row>
    <row r="409" ht="15.75" customHeight="1">
      <c r="A409" s="2" t="s">
        <v>86</v>
      </c>
      <c r="B409" s="3" t="s">
        <v>132</v>
      </c>
      <c r="C409" s="4">
        <v>3.1181557963606625</v>
      </c>
      <c r="D409" s="4">
        <v>0.5493461470949622</v>
      </c>
    </row>
    <row r="410" ht="15.75" customHeight="1">
      <c r="A410" s="2" t="s">
        <v>86</v>
      </c>
      <c r="B410" s="3" t="s">
        <v>133</v>
      </c>
      <c r="C410" s="4">
        <v>3.1386015129830303</v>
      </c>
      <c r="D410" s="4">
        <v>0.4038199929787608</v>
      </c>
    </row>
    <row r="411" ht="15.75" customHeight="1">
      <c r="A411" s="2" t="s">
        <v>86</v>
      </c>
      <c r="B411" s="3" t="s">
        <v>133</v>
      </c>
      <c r="C411" s="4">
        <v>3.324657534246576</v>
      </c>
      <c r="D411" s="4">
        <v>0.4563695804809549</v>
      </c>
    </row>
    <row r="412" ht="15.75" customHeight="1">
      <c r="A412" s="2" t="s">
        <v>86</v>
      </c>
      <c r="B412" s="3" t="s">
        <v>133</v>
      </c>
      <c r="C412" s="4">
        <v>3.2285626661214475</v>
      </c>
      <c r="D412" s="4">
        <v>0.4225798665964543</v>
      </c>
    </row>
    <row r="413" ht="15.75" customHeight="1">
      <c r="A413" s="2" t="s">
        <v>86</v>
      </c>
      <c r="B413" s="3" t="s">
        <v>134</v>
      </c>
      <c r="C413" s="4">
        <v>3.142690656307504</v>
      </c>
      <c r="D413" s="4">
        <v>0.37507679480428296</v>
      </c>
    </row>
    <row r="414" ht="15.75" customHeight="1">
      <c r="A414" s="2" t="s">
        <v>86</v>
      </c>
      <c r="B414" s="3" t="s">
        <v>134</v>
      </c>
      <c r="C414" s="4">
        <v>3.2592312410549993</v>
      </c>
      <c r="D414" s="4">
        <v>0.41256911532385465</v>
      </c>
    </row>
    <row r="415" ht="15.75" customHeight="1">
      <c r="A415" s="2" t="s">
        <v>86</v>
      </c>
      <c r="B415" s="3" t="s">
        <v>134</v>
      </c>
      <c r="C415" s="4">
        <v>3.216295236148027</v>
      </c>
      <c r="D415" s="4">
        <v>0.4189321133930139</v>
      </c>
    </row>
    <row r="416" ht="15.75" customHeight="1">
      <c r="A416" s="2" t="s">
        <v>86</v>
      </c>
      <c r="B416" s="3" t="s">
        <v>135</v>
      </c>
      <c r="C416" s="4">
        <v>0.9709466366796156</v>
      </c>
      <c r="D416" s="4">
        <v>0.154401439354046</v>
      </c>
    </row>
    <row r="417" ht="15.75" customHeight="1">
      <c r="A417" s="2" t="s">
        <v>86</v>
      </c>
      <c r="B417" s="3" t="s">
        <v>135</v>
      </c>
      <c r="C417" s="4">
        <v>0.959905949703537</v>
      </c>
      <c r="D417" s="4">
        <v>0.154401439354046</v>
      </c>
    </row>
    <row r="418" ht="15.75" customHeight="1">
      <c r="A418" s="2" t="s">
        <v>86</v>
      </c>
      <c r="B418" s="3" t="s">
        <v>135</v>
      </c>
      <c r="C418" s="4">
        <v>0.995277039460233</v>
      </c>
      <c r="D418" s="4">
        <v>0.154401439354046</v>
      </c>
    </row>
    <row r="419" ht="15.75" customHeight="1">
      <c r="A419" s="2" t="s">
        <v>86</v>
      </c>
      <c r="B419" s="3" t="s">
        <v>136</v>
      </c>
      <c r="C419" s="4">
        <v>0.8525659374361072</v>
      </c>
      <c r="D419" s="4">
        <v>0.154401439354046</v>
      </c>
    </row>
    <row r="420" ht="15.75" customHeight="1">
      <c r="A420" s="2" t="s">
        <v>86</v>
      </c>
      <c r="B420" s="3" t="s">
        <v>136</v>
      </c>
      <c r="C420" s="4">
        <v>0.9280106317726436</v>
      </c>
      <c r="D420" s="4">
        <v>0.154401439354046</v>
      </c>
    </row>
    <row r="421" ht="15.75" customHeight="1">
      <c r="A421" s="2" t="s">
        <v>86</v>
      </c>
      <c r="B421" s="3" t="s">
        <v>136</v>
      </c>
      <c r="C421" s="4">
        <v>0.8689225107340013</v>
      </c>
      <c r="D421" s="4">
        <v>0.154401439354046</v>
      </c>
    </row>
    <row r="422" ht="15.75" customHeight="1">
      <c r="A422" s="2" t="s">
        <v>86</v>
      </c>
      <c r="B422" s="3" t="s">
        <v>137</v>
      </c>
      <c r="C422" s="4">
        <v>0.9357800040891434</v>
      </c>
      <c r="D422" s="4">
        <v>0.154401439354046</v>
      </c>
    </row>
    <row r="423" ht="15.75" customHeight="1">
      <c r="A423" s="2" t="s">
        <v>86</v>
      </c>
      <c r="B423" s="3" t="s">
        <v>137</v>
      </c>
      <c r="C423" s="4">
        <v>0.9149253731343283</v>
      </c>
      <c r="D423" s="4">
        <v>0.154401439354046</v>
      </c>
    </row>
    <row r="424" ht="15.75" customHeight="1">
      <c r="A424" s="2" t="s">
        <v>86</v>
      </c>
      <c r="B424" s="3" t="s">
        <v>137</v>
      </c>
      <c r="C424" s="4">
        <v>0.8928439991821714</v>
      </c>
      <c r="D424" s="4">
        <v>0.154401439354046</v>
      </c>
    </row>
    <row r="425" ht="15.75" customHeight="1">
      <c r="A425" s="2" t="s">
        <v>86</v>
      </c>
      <c r="B425" s="3" t="s">
        <v>138</v>
      </c>
      <c r="C425" s="4">
        <v>10.539950930280106</v>
      </c>
      <c r="D425" s="4">
        <v>0.7278940670528349</v>
      </c>
    </row>
    <row r="426" ht="15.75" customHeight="1">
      <c r="A426" s="2" t="s">
        <v>86</v>
      </c>
      <c r="B426" s="3" t="s">
        <v>138</v>
      </c>
      <c r="C426" s="4">
        <v>10.270067470864854</v>
      </c>
      <c r="D426" s="4">
        <v>0.6862054590135159</v>
      </c>
    </row>
    <row r="427" ht="15.75" customHeight="1">
      <c r="A427" s="2" t="s">
        <v>86</v>
      </c>
      <c r="B427" s="3" t="s">
        <v>138</v>
      </c>
      <c r="C427" s="4">
        <v>10.546084645266816</v>
      </c>
      <c r="D427" s="4">
        <v>0.6755090398455327</v>
      </c>
    </row>
    <row r="428" ht="15.75" customHeight="1">
      <c r="A428" s="2" t="s">
        <v>86</v>
      </c>
      <c r="B428" s="3" t="s">
        <v>139</v>
      </c>
      <c r="C428" s="4">
        <v>11.040870987528113</v>
      </c>
      <c r="D428" s="4">
        <v>0.7185689836756187</v>
      </c>
    </row>
    <row r="429" ht="15.75" customHeight="1">
      <c r="A429" s="2" t="s">
        <v>86</v>
      </c>
      <c r="B429" s="3" t="s">
        <v>139</v>
      </c>
      <c r="C429" s="4">
        <v>11.337333878552442</v>
      </c>
      <c r="D429" s="4">
        <v>0.7144549763033174</v>
      </c>
    </row>
    <row r="430" ht="15.75" customHeight="1">
      <c r="A430" s="2" t="s">
        <v>86</v>
      </c>
      <c r="B430" s="3" t="s">
        <v>139</v>
      </c>
      <c r="C430" s="4">
        <v>11.437517890002045</v>
      </c>
      <c r="D430" s="4">
        <v>0.7018386870282605</v>
      </c>
    </row>
    <row r="431" ht="15.75" customHeight="1">
      <c r="A431" s="2" t="s">
        <v>86</v>
      </c>
      <c r="B431" s="3" t="s">
        <v>140</v>
      </c>
      <c r="C431" s="4">
        <v>11.255551012062973</v>
      </c>
      <c r="D431" s="4">
        <v>0.6335461646480605</v>
      </c>
    </row>
    <row r="432" ht="15.75" customHeight="1">
      <c r="A432" s="2" t="s">
        <v>86</v>
      </c>
      <c r="B432" s="3" t="s">
        <v>140</v>
      </c>
      <c r="C432" s="4">
        <v>11.110386424044162</v>
      </c>
      <c r="D432" s="4">
        <v>0.6925136036510444</v>
      </c>
    </row>
    <row r="433" ht="15.75" customHeight="1">
      <c r="A433" s="2" t="s">
        <v>86</v>
      </c>
      <c r="B433" s="3" t="s">
        <v>140</v>
      </c>
      <c r="C433" s="4">
        <v>10.883438969535883</v>
      </c>
      <c r="D433" s="4">
        <v>0.6294321572757592</v>
      </c>
    </row>
    <row r="434" ht="15.75" customHeight="1">
      <c r="A434" s="2" t="s">
        <v>86</v>
      </c>
      <c r="B434" s="3" t="s">
        <v>141</v>
      </c>
      <c r="C434" s="4">
        <v>5.94170926190963</v>
      </c>
      <c r="D434" s="4">
        <v>0.5570256275232578</v>
      </c>
    </row>
    <row r="435" ht="15.75" customHeight="1">
      <c r="A435" s="2" t="s">
        <v>86</v>
      </c>
      <c r="B435" s="3" t="s">
        <v>141</v>
      </c>
      <c r="C435" s="4">
        <v>5.816990390513188</v>
      </c>
      <c r="D435" s="4">
        <v>0.6480823240301914</v>
      </c>
    </row>
    <row r="436" ht="15.75" customHeight="1">
      <c r="A436" s="2" t="s">
        <v>86</v>
      </c>
      <c r="B436" s="3" t="s">
        <v>141</v>
      </c>
      <c r="C436" s="4">
        <v>5.7781435289306895</v>
      </c>
      <c r="D436" s="4">
        <v>0.5693676496401614</v>
      </c>
    </row>
    <row r="437" ht="15.75" customHeight="1">
      <c r="A437" s="2" t="s">
        <v>86</v>
      </c>
      <c r="B437" s="3" t="s">
        <v>142</v>
      </c>
      <c r="C437" s="4">
        <v>5.367184624821101</v>
      </c>
      <c r="D437" s="4">
        <v>0.4525298402668071</v>
      </c>
    </row>
    <row r="438" ht="15.75" customHeight="1">
      <c r="A438" s="2" t="s">
        <v>86</v>
      </c>
      <c r="B438" s="3" t="s">
        <v>142</v>
      </c>
      <c r="C438" s="4">
        <v>5.673870374156614</v>
      </c>
      <c r="D438" s="4">
        <v>0.39748442162541686</v>
      </c>
    </row>
    <row r="439" ht="15.75" customHeight="1">
      <c r="A439" s="2" t="s">
        <v>86</v>
      </c>
      <c r="B439" s="3" t="s">
        <v>142</v>
      </c>
      <c r="C439" s="4">
        <v>5.367184624821101</v>
      </c>
      <c r="D439" s="4">
        <v>0.43881648235913634</v>
      </c>
    </row>
    <row r="440" ht="15.75" customHeight="1">
      <c r="A440" s="2" t="s">
        <v>86</v>
      </c>
      <c r="B440" s="3" t="s">
        <v>143</v>
      </c>
      <c r="C440" s="4">
        <v>5.7147618074013495</v>
      </c>
      <c r="D440" s="4">
        <v>0.5175311567491663</v>
      </c>
    </row>
    <row r="441" ht="15.75" customHeight="1">
      <c r="A441" s="2" t="s">
        <v>86</v>
      </c>
      <c r="B441" s="3" t="s">
        <v>143</v>
      </c>
      <c r="C441" s="4">
        <v>5.72702923737477</v>
      </c>
      <c r="D441" s="4">
        <v>0.5306959803405301</v>
      </c>
    </row>
    <row r="442" ht="15.75" customHeight="1">
      <c r="A442" s="2" t="s">
        <v>86</v>
      </c>
      <c r="B442" s="3" t="s">
        <v>143</v>
      </c>
      <c r="C442" s="4">
        <v>5.73316295236148</v>
      </c>
      <c r="D442" s="4">
        <v>0.5285018430753029</v>
      </c>
    </row>
    <row r="443" ht="15.75" customHeight="1">
      <c r="A443" s="2" t="s">
        <v>86</v>
      </c>
      <c r="B443" s="3" t="s">
        <v>144</v>
      </c>
      <c r="C443" s="4">
        <v>6.2463504395829075</v>
      </c>
      <c r="D443" s="4">
        <v>0.431959803405301</v>
      </c>
    </row>
    <row r="444" ht="15.75" customHeight="1">
      <c r="A444" s="2" t="s">
        <v>86</v>
      </c>
      <c r="B444" s="3" t="s">
        <v>144</v>
      </c>
      <c r="C444" s="4">
        <v>6.260662441218566</v>
      </c>
      <c r="D444" s="4">
        <v>0.46487186238371075</v>
      </c>
    </row>
    <row r="445" ht="15.75" customHeight="1">
      <c r="A445" s="2" t="s">
        <v>86</v>
      </c>
      <c r="B445" s="3" t="s">
        <v>144</v>
      </c>
      <c r="C445" s="4">
        <v>6.473297894091188</v>
      </c>
      <c r="D445" s="4">
        <v>0.43881648235913634</v>
      </c>
    </row>
    <row r="446" ht="15.75" customHeight="1">
      <c r="A446" s="2" t="s">
        <v>86</v>
      </c>
      <c r="B446" s="3" t="s">
        <v>145</v>
      </c>
      <c r="C446" s="4">
        <v>5.767920670619506</v>
      </c>
      <c r="D446" s="4">
        <v>0.4023663770405477</v>
      </c>
    </row>
    <row r="447" ht="15.75" customHeight="1">
      <c r="A447" s="2" t="s">
        <v>86</v>
      </c>
      <c r="B447" s="3" t="s">
        <v>145</v>
      </c>
      <c r="C447" s="4">
        <v>5.700449805765692</v>
      </c>
      <c r="D447" s="4">
        <v>0.4695344040723187</v>
      </c>
    </row>
    <row r="448" ht="15.75" customHeight="1">
      <c r="A448" s="2" t="s">
        <v>86</v>
      </c>
      <c r="B448" s="3" t="s">
        <v>145</v>
      </c>
      <c r="C448" s="4">
        <v>5.684093232467799</v>
      </c>
      <c r="D448" s="4">
        <v>0.5090288748464105</v>
      </c>
    </row>
    <row r="449" ht="15.75" customHeight="1">
      <c r="A449" s="2" t="s">
        <v>86</v>
      </c>
      <c r="B449" s="3" t="s">
        <v>146</v>
      </c>
      <c r="C449" s="4">
        <v>6.207503578000409</v>
      </c>
      <c r="D449" s="4">
        <v>0.4070014920133404</v>
      </c>
    </row>
    <row r="450" ht="15.75" customHeight="1">
      <c r="A450" s="2" t="s">
        <v>86</v>
      </c>
      <c r="B450" s="3" t="s">
        <v>146</v>
      </c>
      <c r="C450" s="4">
        <v>6.252484154569618</v>
      </c>
      <c r="D450" s="4">
        <v>0.4144067052834825</v>
      </c>
    </row>
    <row r="451" ht="15.75" customHeight="1">
      <c r="A451" s="2" t="s">
        <v>86</v>
      </c>
      <c r="B451" s="3" t="s">
        <v>146</v>
      </c>
      <c r="C451" s="4">
        <v>6.309732161112247</v>
      </c>
      <c r="D451" s="4">
        <v>0.4484158328945059</v>
      </c>
    </row>
    <row r="452" ht="15.75" customHeight="1">
      <c r="A452" s="2" t="s">
        <v>86</v>
      </c>
      <c r="B452" s="3" t="s">
        <v>147</v>
      </c>
      <c r="C452" s="4">
        <v>8.047618074013494</v>
      </c>
      <c r="D452" s="4">
        <v>1.0150517816394593</v>
      </c>
    </row>
    <row r="453" ht="15.75" customHeight="1">
      <c r="A453" s="2" t="s">
        <v>86</v>
      </c>
      <c r="B453" s="3" t="s">
        <v>147</v>
      </c>
      <c r="C453" s="4">
        <v>8.348170108362298</v>
      </c>
      <c r="D453" s="4">
        <v>0.9733631736001405</v>
      </c>
    </row>
    <row r="454" ht="15.75" customHeight="1">
      <c r="A454" s="2" t="s">
        <v>86</v>
      </c>
      <c r="B454" s="3" t="s">
        <v>147</v>
      </c>
      <c r="C454" s="4">
        <v>8.393150684931507</v>
      </c>
      <c r="D454" s="4">
        <v>0.9942074776197998</v>
      </c>
    </row>
    <row r="455" ht="15.75" customHeight="1">
      <c r="A455" s="2" t="s">
        <v>86</v>
      </c>
      <c r="B455" s="3" t="s">
        <v>148</v>
      </c>
      <c r="C455" s="4">
        <v>11.51521161316704</v>
      </c>
      <c r="D455" s="4">
        <v>2.0068018255222047</v>
      </c>
    </row>
    <row r="456" ht="15.75" customHeight="1">
      <c r="A456" s="2" t="s">
        <v>86</v>
      </c>
      <c r="B456" s="3" t="s">
        <v>148</v>
      </c>
      <c r="C456" s="4">
        <v>11.29439787364547</v>
      </c>
      <c r="D456" s="4">
        <v>1.9843119185536247</v>
      </c>
    </row>
    <row r="457" ht="15.75" customHeight="1">
      <c r="A457" s="2" t="s">
        <v>86</v>
      </c>
      <c r="B457" s="3" t="s">
        <v>148</v>
      </c>
      <c r="C457" s="4">
        <v>11.504988754855857</v>
      </c>
      <c r="D457" s="4">
        <v>1.978552308232403</v>
      </c>
    </row>
    <row r="458" ht="15.75" customHeight="1">
      <c r="A458" s="2" t="s">
        <v>86</v>
      </c>
      <c r="B458" s="3" t="s">
        <v>149</v>
      </c>
      <c r="C458" s="4">
        <v>9.055591903496218</v>
      </c>
      <c r="D458" s="4">
        <v>1.0816987010707388</v>
      </c>
    </row>
    <row r="459" ht="15.75" customHeight="1">
      <c r="A459" s="2" t="s">
        <v>86</v>
      </c>
      <c r="B459" s="3" t="s">
        <v>149</v>
      </c>
      <c r="C459" s="4">
        <v>9.04127990186056</v>
      </c>
      <c r="D459" s="4">
        <v>1.0745677549587502</v>
      </c>
    </row>
    <row r="460" ht="15.75" customHeight="1">
      <c r="A460" s="2" t="s">
        <v>86</v>
      </c>
      <c r="B460" s="3" t="s">
        <v>149</v>
      </c>
      <c r="C460" s="4">
        <v>9.302985074626866</v>
      </c>
      <c r="D460" s="4">
        <v>1.1469742847112516</v>
      </c>
    </row>
    <row r="461" ht="15.75" customHeight="1">
      <c r="A461" s="2" t="s">
        <v>150</v>
      </c>
      <c r="B461" s="3" t="s">
        <v>14</v>
      </c>
      <c r="C461" s="4">
        <v>23.98188734</v>
      </c>
      <c r="D461" s="5">
        <v>25.3917061</v>
      </c>
    </row>
    <row r="462" ht="15.75" customHeight="1">
      <c r="A462" s="2" t="s">
        <v>150</v>
      </c>
      <c r="B462" s="3" t="s">
        <v>14</v>
      </c>
      <c r="C462" s="4">
        <v>23.44734786</v>
      </c>
      <c r="D462" s="5">
        <v>24.5859734</v>
      </c>
    </row>
    <row r="463" ht="15.75" customHeight="1">
      <c r="A463" s="2" t="s">
        <v>150</v>
      </c>
      <c r="B463" s="3" t="s">
        <v>14</v>
      </c>
      <c r="C463" s="4">
        <v>24.26971628</v>
      </c>
      <c r="D463" s="5">
        <v>25.1345574</v>
      </c>
    </row>
    <row r="464" ht="15.75" customHeight="1">
      <c r="A464" s="2" t="s">
        <v>150</v>
      </c>
      <c r="B464" s="3" t="s">
        <v>151</v>
      </c>
      <c r="C464" s="4">
        <v>1.039658717</v>
      </c>
      <c r="D464" s="5">
        <v>-0.9574676</v>
      </c>
    </row>
    <row r="465" ht="15.75" customHeight="1">
      <c r="A465" s="2" t="s">
        <v>150</v>
      </c>
      <c r="B465" s="3" t="s">
        <v>151</v>
      </c>
      <c r="C465" s="4">
        <v>1.076459704</v>
      </c>
      <c r="D465" s="5">
        <v>-0.9574676</v>
      </c>
    </row>
    <row r="466" ht="15.75" customHeight="1">
      <c r="A466" s="2" t="s">
        <v>150</v>
      </c>
      <c r="B466" s="3" t="s">
        <v>151</v>
      </c>
      <c r="C466" s="4">
        <v>1.050760691</v>
      </c>
      <c r="D466" s="5">
        <v>-0.9574676</v>
      </c>
    </row>
    <row r="467" ht="15.75" customHeight="1">
      <c r="A467" s="2" t="s">
        <v>150</v>
      </c>
      <c r="B467" s="3" t="s">
        <v>151</v>
      </c>
      <c r="C467" s="4">
        <v>1.028556743</v>
      </c>
      <c r="D467" s="5">
        <v>-0.9574676</v>
      </c>
    </row>
    <row r="468" ht="15.75" customHeight="1">
      <c r="A468" s="2" t="s">
        <v>150</v>
      </c>
      <c r="B468" s="3" t="s">
        <v>151</v>
      </c>
      <c r="C468" s="4">
        <v>1.030612664</v>
      </c>
      <c r="D468" s="5">
        <v>-0.9574676</v>
      </c>
    </row>
    <row r="469" ht="15.75" customHeight="1">
      <c r="A469" s="2" t="s">
        <v>150</v>
      </c>
      <c r="B469" s="3" t="s">
        <v>151</v>
      </c>
      <c r="C469" s="4">
        <v>1.047060033</v>
      </c>
      <c r="D469" s="5">
        <v>-0.9574676</v>
      </c>
    </row>
    <row r="470" ht="15.75" customHeight="1">
      <c r="A470" s="2" t="s">
        <v>150</v>
      </c>
      <c r="B470" s="3">
        <v>115.0</v>
      </c>
      <c r="C470" s="4">
        <v>4.314946546</v>
      </c>
      <c r="D470" s="5">
        <v>-0.6828328</v>
      </c>
    </row>
    <row r="471" ht="15.75" customHeight="1">
      <c r="A471" s="2" t="s">
        <v>150</v>
      </c>
      <c r="B471" s="3">
        <v>115.0</v>
      </c>
      <c r="C471" s="4">
        <v>4.370456414</v>
      </c>
      <c r="D471" s="5">
        <v>-0.6835185</v>
      </c>
    </row>
    <row r="472" ht="15.75" customHeight="1">
      <c r="A472" s="2" t="s">
        <v>150</v>
      </c>
      <c r="B472" s="3">
        <v>115.0</v>
      </c>
      <c r="C472" s="4">
        <v>4.388959704</v>
      </c>
      <c r="D472" s="5">
        <v>-0.6883186</v>
      </c>
    </row>
    <row r="473" ht="15.75" customHeight="1">
      <c r="A473" s="2" t="s">
        <v>150</v>
      </c>
      <c r="B473" s="3">
        <v>117.0</v>
      </c>
      <c r="C473" s="4">
        <v>3.679666941</v>
      </c>
      <c r="D473" s="5">
        <v>-0.7236337</v>
      </c>
    </row>
    <row r="474" ht="15.75" customHeight="1">
      <c r="A474" s="2" t="s">
        <v>150</v>
      </c>
      <c r="B474" s="3">
        <v>117.0</v>
      </c>
      <c r="C474" s="4">
        <v>3.601541941</v>
      </c>
      <c r="D474" s="5">
        <v>-0.7070047</v>
      </c>
    </row>
    <row r="475" ht="15.75" customHeight="1">
      <c r="A475" s="2" t="s">
        <v>150</v>
      </c>
      <c r="B475" s="3">
        <v>117.0</v>
      </c>
      <c r="C475" s="4">
        <v>3.689946546</v>
      </c>
      <c r="D475" s="5">
        <v>-0.7248337</v>
      </c>
    </row>
    <row r="476" ht="15.75" customHeight="1">
      <c r="A476" s="2" t="s">
        <v>150</v>
      </c>
      <c r="B476" s="3">
        <v>119.0</v>
      </c>
      <c r="C476" s="4">
        <v>3.149239309</v>
      </c>
      <c r="D476" s="5">
        <v>-0.7469485</v>
      </c>
    </row>
    <row r="477" ht="15.75" customHeight="1">
      <c r="A477" s="2" t="s">
        <v>150</v>
      </c>
      <c r="B477" s="3">
        <v>119.0</v>
      </c>
      <c r="C477" s="4">
        <v>3.221196546</v>
      </c>
      <c r="D477" s="5">
        <v>-0.7556916</v>
      </c>
    </row>
    <row r="478" ht="15.75" customHeight="1">
      <c r="A478" s="2" t="s">
        <v>150</v>
      </c>
      <c r="B478" s="3">
        <v>119.0</v>
      </c>
      <c r="C478" s="4">
        <v>3.227364309</v>
      </c>
      <c r="D478" s="5">
        <v>-0.7878694</v>
      </c>
    </row>
    <row r="479" ht="15.75" customHeight="1">
      <c r="A479" s="2" t="s">
        <v>150</v>
      </c>
      <c r="B479" s="3">
        <v>121.0</v>
      </c>
      <c r="C479" s="4">
        <v>3.529584704</v>
      </c>
      <c r="D479" s="5">
        <v>-0.632603</v>
      </c>
    </row>
    <row r="480" ht="15.75" customHeight="1">
      <c r="A480" s="2" t="s">
        <v>150</v>
      </c>
      <c r="B480" s="3">
        <v>121.0</v>
      </c>
      <c r="C480" s="4">
        <v>3.539864309</v>
      </c>
      <c r="D480" s="5">
        <v>-0.6091168</v>
      </c>
    </row>
    <row r="481" ht="15.75" customHeight="1">
      <c r="A481" s="2" t="s">
        <v>150</v>
      </c>
      <c r="B481" s="3">
        <v>121.0</v>
      </c>
      <c r="C481" s="4">
        <v>3.634436678</v>
      </c>
      <c r="D481" s="5">
        <v>-0.6343174</v>
      </c>
    </row>
    <row r="482" ht="15.75" customHeight="1">
      <c r="A482" s="2" t="s">
        <v>150</v>
      </c>
      <c r="B482" s="3">
        <v>123.0</v>
      </c>
      <c r="C482" s="4">
        <v>3.630324836</v>
      </c>
      <c r="D482" s="5">
        <v>-0.6214599</v>
      </c>
    </row>
    <row r="483" ht="15.75" customHeight="1">
      <c r="A483" s="2" t="s">
        <v>150</v>
      </c>
      <c r="B483" s="3">
        <v>123.0</v>
      </c>
      <c r="C483" s="4">
        <v>3.663219572</v>
      </c>
      <c r="D483" s="5">
        <v>-0.6566036</v>
      </c>
    </row>
    <row r="484" ht="15.75" customHeight="1">
      <c r="A484" s="2" t="s">
        <v>150</v>
      </c>
      <c r="B484" s="3">
        <v>123.0</v>
      </c>
      <c r="C484" s="4">
        <v>3.578926809</v>
      </c>
      <c r="D484" s="5">
        <v>-0.6298601</v>
      </c>
    </row>
    <row r="485" ht="15.75" customHeight="1">
      <c r="A485" s="2" t="s">
        <v>150</v>
      </c>
      <c r="B485" s="3">
        <v>125.0</v>
      </c>
      <c r="C485" s="4">
        <v>3.523416941</v>
      </c>
      <c r="D485" s="5">
        <v>-0.6650038</v>
      </c>
    </row>
    <row r="486" ht="15.75" customHeight="1">
      <c r="A486" s="2" t="s">
        <v>150</v>
      </c>
      <c r="B486" s="3">
        <v>125.0</v>
      </c>
      <c r="C486" s="4">
        <v>3.525472862</v>
      </c>
      <c r="D486" s="5">
        <v>-0.6488891</v>
      </c>
    </row>
    <row r="487" ht="15.75" customHeight="1">
      <c r="A487" s="2" t="s">
        <v>150</v>
      </c>
      <c r="B487" s="3">
        <v>125.0</v>
      </c>
      <c r="C487" s="4">
        <v>3.593318257</v>
      </c>
      <c r="D487" s="5">
        <v>-0.6538607</v>
      </c>
    </row>
    <row r="488" ht="15.75" customHeight="1">
      <c r="A488" s="2" t="s">
        <v>150</v>
      </c>
      <c r="B488" s="3">
        <v>127.0</v>
      </c>
      <c r="C488" s="4">
        <v>3.451459704</v>
      </c>
      <c r="D488" s="5">
        <v>-0.81403</v>
      </c>
    </row>
    <row r="489" ht="15.75" customHeight="1">
      <c r="A489" s="2" t="s">
        <v>150</v>
      </c>
      <c r="B489" s="3">
        <v>127.0</v>
      </c>
      <c r="C489" s="4">
        <v>3.558367599</v>
      </c>
      <c r="D489" s="5">
        <v>-0.8143729</v>
      </c>
    </row>
    <row r="490" ht="15.75" customHeight="1">
      <c r="A490" s="2" t="s">
        <v>150</v>
      </c>
      <c r="B490" s="3">
        <v>127.0</v>
      </c>
      <c r="C490" s="4">
        <v>3.459683388</v>
      </c>
      <c r="D490" s="5">
        <v>-0.7866351</v>
      </c>
    </row>
    <row r="491" ht="15.75" customHeight="1">
      <c r="A491" s="2" t="s">
        <v>150</v>
      </c>
      <c r="B491" s="3">
        <v>129.0</v>
      </c>
      <c r="C491" s="4">
        <v>3.393893914</v>
      </c>
      <c r="D491" s="5">
        <v>-0.7950696</v>
      </c>
    </row>
    <row r="492" ht="15.75" customHeight="1">
      <c r="A492" s="2" t="s">
        <v>150</v>
      </c>
      <c r="B492" s="3">
        <v>129.0</v>
      </c>
      <c r="C492" s="4">
        <v>3.496689967</v>
      </c>
      <c r="D492" s="5">
        <v>-0.8233388</v>
      </c>
    </row>
    <row r="493" ht="15.75" customHeight="1">
      <c r="A493" s="2" t="s">
        <v>150</v>
      </c>
      <c r="B493" s="3">
        <v>129.0</v>
      </c>
      <c r="C493" s="4">
        <v>3.484354441</v>
      </c>
      <c r="D493" s="5">
        <v>-0.8122643</v>
      </c>
    </row>
    <row r="494" ht="15.75" customHeight="1">
      <c r="A494" s="2" t="s">
        <v>150</v>
      </c>
      <c r="B494" s="3">
        <v>131.0</v>
      </c>
      <c r="C494" s="4">
        <v>3.276706414</v>
      </c>
      <c r="D494" s="5">
        <v>-0.8450593</v>
      </c>
    </row>
    <row r="495" ht="15.75" customHeight="1">
      <c r="A495" s="2" t="s">
        <v>150</v>
      </c>
      <c r="B495" s="3">
        <v>131.0</v>
      </c>
      <c r="C495" s="4">
        <v>3.367166941</v>
      </c>
      <c r="D495" s="5">
        <v>-0.8533224</v>
      </c>
    </row>
    <row r="496" ht="15.75" customHeight="1">
      <c r="A496" s="2" t="s">
        <v>150</v>
      </c>
      <c r="B496" s="3">
        <v>131.0</v>
      </c>
      <c r="C496" s="4">
        <v>3.360999178</v>
      </c>
      <c r="D496" s="5">
        <v>-0.8320476</v>
      </c>
    </row>
    <row r="497" ht="15.75" customHeight="1">
      <c r="A497" s="2" t="s">
        <v>150</v>
      </c>
      <c r="B497" s="3">
        <v>133.0</v>
      </c>
      <c r="C497" s="4">
        <v>3.270538651</v>
      </c>
      <c r="D497" s="5">
        <v>-0.6490605</v>
      </c>
    </row>
    <row r="498" ht="15.75" customHeight="1">
      <c r="A498" s="2" t="s">
        <v>150</v>
      </c>
      <c r="B498" s="3">
        <v>133.0</v>
      </c>
      <c r="C498" s="4">
        <v>3.266426809</v>
      </c>
      <c r="D498" s="5">
        <v>-0.6140883</v>
      </c>
    </row>
    <row r="499" ht="15.75" customHeight="1">
      <c r="A499" s="2" t="s">
        <v>150</v>
      </c>
      <c r="B499" s="3">
        <v>133.0</v>
      </c>
      <c r="C499" s="4">
        <v>3.309601151</v>
      </c>
      <c r="D499" s="5">
        <v>-0.6212885</v>
      </c>
    </row>
    <row r="500" ht="15.75" customHeight="1">
      <c r="A500" s="2" t="s">
        <v>150</v>
      </c>
      <c r="B500" s="3">
        <v>135.0</v>
      </c>
      <c r="C500" s="4">
        <v>3.289041941</v>
      </c>
      <c r="D500" s="5">
        <v>-0.5849448</v>
      </c>
    </row>
    <row r="501" ht="15.75" customHeight="1">
      <c r="A501" s="2" t="s">
        <v>150</v>
      </c>
      <c r="B501" s="3">
        <v>135.0</v>
      </c>
      <c r="C501" s="4">
        <v>3.28698602</v>
      </c>
      <c r="D501" s="5">
        <v>-0.6134026</v>
      </c>
    </row>
    <row r="502" ht="15.75" customHeight="1">
      <c r="A502" s="2" t="s">
        <v>150</v>
      </c>
      <c r="B502" s="3">
        <v>135.0</v>
      </c>
      <c r="C502" s="4">
        <v>3.332216283</v>
      </c>
      <c r="D502" s="5">
        <v>-0.5936879</v>
      </c>
    </row>
    <row r="503" ht="15.75" customHeight="1">
      <c r="A503" s="2" t="s">
        <v>150</v>
      </c>
      <c r="B503" s="3">
        <v>137.0</v>
      </c>
      <c r="C503" s="4">
        <v>3.472018914</v>
      </c>
      <c r="D503" s="5">
        <v>-0.545001</v>
      </c>
    </row>
    <row r="504" ht="15.75" customHeight="1">
      <c r="A504" s="2" t="s">
        <v>150</v>
      </c>
      <c r="B504" s="3">
        <v>137.0</v>
      </c>
      <c r="C504" s="4">
        <v>3.513137336</v>
      </c>
      <c r="D504" s="5">
        <v>-0.5813447</v>
      </c>
    </row>
    <row r="505" ht="15.75" customHeight="1">
      <c r="A505" s="2" t="s">
        <v>150</v>
      </c>
      <c r="B505" s="3">
        <v>137.0</v>
      </c>
      <c r="C505" s="4">
        <v>3.490522204</v>
      </c>
      <c r="D505" s="5">
        <v>-0.5465439</v>
      </c>
    </row>
    <row r="506" ht="15.75" customHeight="1">
      <c r="A506" s="2" t="s">
        <v>150</v>
      </c>
      <c r="B506" s="3">
        <v>139.0</v>
      </c>
      <c r="C506" s="4">
        <v>8.99011102</v>
      </c>
      <c r="D506" s="5">
        <v>0.09289927</v>
      </c>
    </row>
    <row r="507" ht="15.75" customHeight="1">
      <c r="A507" s="2" t="s">
        <v>150</v>
      </c>
      <c r="B507" s="3">
        <v>139.0</v>
      </c>
      <c r="C507" s="4">
        <v>9.074403783</v>
      </c>
      <c r="D507" s="5">
        <v>0.16558664</v>
      </c>
    </row>
    <row r="508" ht="15.75" customHeight="1">
      <c r="A508" s="2" t="s">
        <v>150</v>
      </c>
      <c r="B508" s="3">
        <v>139.0</v>
      </c>
      <c r="C508" s="4">
        <v>9.109354441</v>
      </c>
      <c r="D508" s="5">
        <v>0.07147021</v>
      </c>
    </row>
    <row r="509" ht="15.75" customHeight="1">
      <c r="A509" s="2" t="s">
        <v>150</v>
      </c>
      <c r="B509" s="3">
        <v>141.0</v>
      </c>
      <c r="C509" s="4">
        <v>9.438301809</v>
      </c>
      <c r="D509" s="5">
        <v>0.23913118</v>
      </c>
    </row>
    <row r="510" ht="15.75" customHeight="1">
      <c r="A510" s="2" t="s">
        <v>150</v>
      </c>
      <c r="B510" s="3">
        <v>141.0</v>
      </c>
      <c r="C510" s="4">
        <v>9.65417352</v>
      </c>
      <c r="D510" s="5">
        <v>0.20415895</v>
      </c>
    </row>
    <row r="511" ht="15.75" customHeight="1">
      <c r="A511" s="2" t="s">
        <v>150</v>
      </c>
      <c r="B511" s="3">
        <v>141.0</v>
      </c>
      <c r="C511" s="4">
        <v>9.565768914</v>
      </c>
      <c r="D511" s="5">
        <v>0.24975999</v>
      </c>
    </row>
    <row r="512" ht="15.75" customHeight="1">
      <c r="A512" s="2" t="s">
        <v>150</v>
      </c>
      <c r="B512" s="3">
        <v>143.0</v>
      </c>
      <c r="C512" s="4">
        <v>9.539041941</v>
      </c>
      <c r="D512" s="5">
        <v>0.17295824</v>
      </c>
    </row>
    <row r="513" ht="15.75" customHeight="1">
      <c r="A513" s="2" t="s">
        <v>150</v>
      </c>
      <c r="B513" s="3">
        <v>143.0</v>
      </c>
      <c r="C513" s="4">
        <v>9.514370888</v>
      </c>
      <c r="D513" s="5">
        <v>0.19850168</v>
      </c>
    </row>
    <row r="514" ht="15.75" customHeight="1">
      <c r="A514" s="2" t="s">
        <v>150</v>
      </c>
      <c r="B514" s="3">
        <v>143.0</v>
      </c>
      <c r="C514" s="4">
        <v>9.742578125</v>
      </c>
      <c r="D514" s="5">
        <v>0.18941576</v>
      </c>
    </row>
    <row r="515" ht="15.75" customHeight="1">
      <c r="A515" s="2" t="s">
        <v>150</v>
      </c>
      <c r="B515" s="3" t="s">
        <v>14</v>
      </c>
      <c r="C515" s="4">
        <v>24.02300576</v>
      </c>
      <c r="D515" s="5">
        <v>23.6259515</v>
      </c>
    </row>
    <row r="516" ht="15.75" customHeight="1">
      <c r="A516" s="2" t="s">
        <v>150</v>
      </c>
      <c r="B516" s="3" t="s">
        <v>14</v>
      </c>
      <c r="C516" s="4">
        <v>23.61182155</v>
      </c>
      <c r="D516" s="5">
        <v>24.1231057</v>
      </c>
    </row>
    <row r="517" ht="15.75" customHeight="1">
      <c r="A517" s="2" t="s">
        <v>150</v>
      </c>
      <c r="B517" s="3" t="s">
        <v>14</v>
      </c>
      <c r="C517" s="4">
        <v>23.73517681</v>
      </c>
      <c r="D517" s="5">
        <v>23.3002297</v>
      </c>
    </row>
    <row r="518" ht="15.75" customHeight="1">
      <c r="A518" s="2" t="s">
        <v>150</v>
      </c>
      <c r="B518" s="3" t="s">
        <v>151</v>
      </c>
      <c r="C518" s="4">
        <v>1.304666941</v>
      </c>
      <c r="D518" s="5">
        <v>-0.9574676</v>
      </c>
    </row>
    <row r="519" ht="15.75" customHeight="1">
      <c r="A519" s="2" t="s">
        <v>150</v>
      </c>
      <c r="B519" s="3" t="s">
        <v>151</v>
      </c>
      <c r="C519" s="4">
        <v>1.286780428</v>
      </c>
      <c r="D519" s="5">
        <v>-0.9574676</v>
      </c>
    </row>
    <row r="520" ht="15.75" customHeight="1">
      <c r="A520" s="2" t="s">
        <v>150</v>
      </c>
      <c r="B520" s="3" t="s">
        <v>151</v>
      </c>
      <c r="C520" s="4">
        <v>1.317208059</v>
      </c>
      <c r="D520" s="5">
        <v>-0.9574676</v>
      </c>
    </row>
    <row r="521" ht="15.75" customHeight="1">
      <c r="A521" s="2" t="s">
        <v>150</v>
      </c>
      <c r="B521" s="3">
        <v>147.0</v>
      </c>
      <c r="C521" s="4">
        <v>2.074814967</v>
      </c>
      <c r="D521" s="5">
        <v>-0.7433484</v>
      </c>
    </row>
    <row r="522" ht="15.75" customHeight="1">
      <c r="A522" s="2" t="s">
        <v>150</v>
      </c>
      <c r="B522" s="3">
        <v>147.0</v>
      </c>
      <c r="C522" s="4">
        <v>2.067619243</v>
      </c>
      <c r="D522" s="5">
        <v>-0.7469485</v>
      </c>
    </row>
    <row r="523" ht="15.75" customHeight="1">
      <c r="A523" s="2" t="s">
        <v>150</v>
      </c>
      <c r="B523" s="3">
        <v>147.0</v>
      </c>
      <c r="C523" s="4">
        <v>2.056311678</v>
      </c>
      <c r="D523" s="5">
        <v>-0.7421484</v>
      </c>
    </row>
    <row r="524" ht="15.75" customHeight="1">
      <c r="A524" s="2" t="s">
        <v>150</v>
      </c>
      <c r="B524" s="3">
        <v>149.0</v>
      </c>
      <c r="C524" s="4">
        <v>2.000390625</v>
      </c>
      <c r="D524" s="5">
        <v>-0.7284338</v>
      </c>
    </row>
    <row r="525" ht="15.75" customHeight="1">
      <c r="A525" s="2" t="s">
        <v>150</v>
      </c>
      <c r="B525" s="3">
        <v>149.0</v>
      </c>
      <c r="C525" s="4">
        <v>2.019716283</v>
      </c>
      <c r="D525" s="5">
        <v>-0.7562059</v>
      </c>
    </row>
    <row r="526" ht="15.75" customHeight="1">
      <c r="A526" s="2" t="s">
        <v>150</v>
      </c>
      <c r="B526" s="3">
        <v>149.0</v>
      </c>
      <c r="C526" s="4">
        <v>2.015398849</v>
      </c>
      <c r="D526" s="5">
        <v>-0.7436913</v>
      </c>
    </row>
    <row r="527" ht="15.75" customHeight="1">
      <c r="A527" s="2" t="s">
        <v>150</v>
      </c>
      <c r="B527" s="3">
        <v>151.0</v>
      </c>
      <c r="C527" s="4">
        <v>11.18994655</v>
      </c>
      <c r="D527" s="5">
        <v>-0.3163101</v>
      </c>
    </row>
    <row r="528" ht="15.75" customHeight="1">
      <c r="A528" s="2" t="s">
        <v>150</v>
      </c>
      <c r="B528" s="3">
        <v>151.0</v>
      </c>
      <c r="C528" s="4">
        <v>11.30507813</v>
      </c>
      <c r="D528" s="5">
        <v>-0.3296818</v>
      </c>
    </row>
    <row r="529" ht="15.75" customHeight="1">
      <c r="A529" s="2" t="s">
        <v>150</v>
      </c>
      <c r="B529" s="3">
        <v>151.0</v>
      </c>
      <c r="C529" s="4">
        <v>11.54767681</v>
      </c>
      <c r="D529" s="5">
        <v>-0.3173387</v>
      </c>
    </row>
    <row r="530" ht="15.75" customHeight="1">
      <c r="A530" s="2" t="s">
        <v>150</v>
      </c>
      <c r="B530" s="3">
        <v>153.0</v>
      </c>
      <c r="C530" s="4">
        <v>11.45104852</v>
      </c>
      <c r="D530" s="5">
        <v>-0.3121957</v>
      </c>
    </row>
    <row r="531" ht="15.75" customHeight="1">
      <c r="A531" s="2" t="s">
        <v>150</v>
      </c>
      <c r="B531" s="3">
        <v>153.0</v>
      </c>
      <c r="C531" s="4">
        <v>11.77999589</v>
      </c>
      <c r="D531" s="5">
        <v>-0.2744806</v>
      </c>
    </row>
    <row r="532" ht="15.75" customHeight="1">
      <c r="A532" s="2" t="s">
        <v>150</v>
      </c>
      <c r="B532" s="3">
        <v>153.0</v>
      </c>
      <c r="C532" s="4">
        <v>11.43048931</v>
      </c>
      <c r="D532" s="5">
        <v>-0.3260817</v>
      </c>
    </row>
    <row r="533" ht="15.75" customHeight="1">
      <c r="A533" s="2" t="s">
        <v>150</v>
      </c>
      <c r="B533" s="3">
        <v>155.0</v>
      </c>
      <c r="C533" s="4">
        <v>11.07275905</v>
      </c>
      <c r="D533" s="5">
        <v>-0.3553967</v>
      </c>
    </row>
    <row r="534" ht="15.75" customHeight="1">
      <c r="A534" s="2" t="s">
        <v>150</v>
      </c>
      <c r="B534" s="3">
        <v>155.0</v>
      </c>
      <c r="C534" s="4">
        <v>11.40376234</v>
      </c>
      <c r="D534" s="5">
        <v>-0.3288247</v>
      </c>
    </row>
    <row r="535" ht="15.75" customHeight="1">
      <c r="A535" s="2" t="s">
        <v>150</v>
      </c>
      <c r="B535" s="3">
        <v>155.0</v>
      </c>
      <c r="C535" s="4">
        <v>11.20022615</v>
      </c>
      <c r="D535" s="5">
        <v>-0.3754543</v>
      </c>
    </row>
    <row r="536" ht="15.75" customHeight="1">
      <c r="A536" s="2" t="s">
        <v>150</v>
      </c>
      <c r="B536" s="3">
        <v>157.0</v>
      </c>
      <c r="C536" s="4">
        <v>4.415686678</v>
      </c>
      <c r="D536" s="5">
        <v>-0.7071762</v>
      </c>
    </row>
    <row r="537" ht="15.75" customHeight="1">
      <c r="A537" s="2" t="s">
        <v>150</v>
      </c>
      <c r="B537" s="3">
        <v>157.0</v>
      </c>
      <c r="C537" s="4">
        <v>4.436245888</v>
      </c>
      <c r="D537" s="5">
        <v>-0.682147</v>
      </c>
    </row>
    <row r="538" ht="15.75" customHeight="1">
      <c r="A538" s="2" t="s">
        <v>150</v>
      </c>
      <c r="B538" s="3">
        <v>157.0</v>
      </c>
      <c r="C538" s="4">
        <v>4.495867599</v>
      </c>
      <c r="D538" s="5">
        <v>-0.6871186</v>
      </c>
    </row>
    <row r="539" ht="15.75" customHeight="1">
      <c r="A539" s="2" t="s">
        <v>150</v>
      </c>
      <c r="B539" s="3">
        <v>159.0</v>
      </c>
      <c r="C539" s="4">
        <v>4.374568257</v>
      </c>
      <c r="D539" s="5">
        <v>-0.675804</v>
      </c>
    </row>
    <row r="540" ht="15.75" customHeight="1">
      <c r="A540" s="2" t="s">
        <v>150</v>
      </c>
      <c r="B540" s="3">
        <v>159.0</v>
      </c>
      <c r="C540" s="4">
        <v>4.510259046</v>
      </c>
      <c r="D540" s="5">
        <v>-0.6624323</v>
      </c>
    </row>
    <row r="541" ht="15.75" customHeight="1">
      <c r="A541" s="2" t="s">
        <v>150</v>
      </c>
      <c r="B541" s="3">
        <v>159.0</v>
      </c>
      <c r="C541" s="4">
        <v>4.493811678</v>
      </c>
      <c r="D541" s="5">
        <v>-0.6638037</v>
      </c>
    </row>
    <row r="542" ht="15.75" customHeight="1">
      <c r="A542" s="2" t="s">
        <v>150</v>
      </c>
      <c r="B542" s="3">
        <v>161.0</v>
      </c>
      <c r="C542" s="4">
        <v>4.495867599</v>
      </c>
      <c r="D542" s="5">
        <v>-0.6732325</v>
      </c>
    </row>
    <row r="543" ht="15.75" customHeight="1">
      <c r="A543" s="2" t="s">
        <v>150</v>
      </c>
      <c r="B543" s="3">
        <v>161.0</v>
      </c>
      <c r="C543" s="4">
        <v>4.407462993</v>
      </c>
      <c r="D543" s="5">
        <v>-0.663118</v>
      </c>
    </row>
    <row r="544" ht="15.75" customHeight="1">
      <c r="A544" s="2" t="s">
        <v>150</v>
      </c>
      <c r="B544" s="3">
        <v>161.0</v>
      </c>
      <c r="C544" s="4">
        <v>4.374568257</v>
      </c>
      <c r="D544" s="5">
        <v>-0.6840328</v>
      </c>
    </row>
    <row r="545" ht="15.75" customHeight="1">
      <c r="A545" s="2" t="s">
        <v>150</v>
      </c>
      <c r="B545" s="3">
        <v>163.0</v>
      </c>
      <c r="C545" s="4">
        <v>2.09660773</v>
      </c>
      <c r="D545" s="5">
        <v>-0.7411198</v>
      </c>
    </row>
    <row r="546" ht="15.75" customHeight="1">
      <c r="A546" s="2" t="s">
        <v>150</v>
      </c>
      <c r="B546" s="3">
        <v>163.0</v>
      </c>
      <c r="C546" s="4">
        <v>2.066385691</v>
      </c>
      <c r="D546" s="5">
        <v>-0.7298053</v>
      </c>
    </row>
    <row r="547" ht="15.75" customHeight="1">
      <c r="A547" s="2" t="s">
        <v>150</v>
      </c>
      <c r="B547" s="3">
        <v>163.0</v>
      </c>
      <c r="C547" s="4">
        <v>2.095374178</v>
      </c>
      <c r="D547" s="5">
        <v>-0.7409484</v>
      </c>
    </row>
    <row r="548" ht="15.75" customHeight="1">
      <c r="A548" s="2" t="s">
        <v>150</v>
      </c>
      <c r="B548" s="3">
        <v>165.0</v>
      </c>
      <c r="C548" s="4">
        <v>2.180283717</v>
      </c>
      <c r="D548" s="5">
        <v>-0.7078619</v>
      </c>
    </row>
    <row r="549" ht="15.75" customHeight="1">
      <c r="A549" s="2" t="s">
        <v>150</v>
      </c>
      <c r="B549" s="3">
        <v>165.0</v>
      </c>
      <c r="C549" s="4">
        <v>2.198375822</v>
      </c>
      <c r="D549" s="5">
        <v>-0.7351197</v>
      </c>
    </row>
    <row r="550" ht="15.75" customHeight="1">
      <c r="A550" s="2" t="s">
        <v>150</v>
      </c>
      <c r="B550" s="3">
        <v>165.0</v>
      </c>
      <c r="C550" s="4">
        <v>2.192413651</v>
      </c>
      <c r="D550" s="5">
        <v>-0.7231194</v>
      </c>
    </row>
    <row r="551" ht="15.75" customHeight="1">
      <c r="A551" s="2" t="s">
        <v>150</v>
      </c>
      <c r="B551" s="3">
        <v>167.0</v>
      </c>
      <c r="C551" s="4">
        <v>2.146772204</v>
      </c>
      <c r="D551" s="5">
        <v>-0.716605</v>
      </c>
    </row>
    <row r="552" ht="15.75" customHeight="1">
      <c r="A552" s="2" t="s">
        <v>150</v>
      </c>
      <c r="B552" s="3">
        <v>167.0</v>
      </c>
      <c r="C552" s="4">
        <v>2.130941612</v>
      </c>
      <c r="D552" s="5">
        <v>-0.6980902</v>
      </c>
    </row>
    <row r="553" ht="15.75" customHeight="1">
      <c r="A553" s="2" t="s">
        <v>150</v>
      </c>
      <c r="B553" s="3">
        <v>167.0</v>
      </c>
      <c r="C553" s="4">
        <v>2.106064967</v>
      </c>
      <c r="D553" s="5">
        <v>-0.6917472</v>
      </c>
    </row>
    <row r="554" ht="15.75" customHeight="1">
      <c r="A554" s="2" t="s">
        <v>150</v>
      </c>
      <c r="B554" s="3">
        <v>169.0</v>
      </c>
      <c r="C554" s="4">
        <v>10.17637747</v>
      </c>
      <c r="D554" s="5">
        <v>0.61268258</v>
      </c>
    </row>
    <row r="555" ht="15.75" customHeight="1">
      <c r="A555" s="2" t="s">
        <v>150</v>
      </c>
      <c r="B555" s="3">
        <v>169.0</v>
      </c>
      <c r="C555" s="4">
        <v>10.43747944</v>
      </c>
      <c r="D555" s="5">
        <v>0.57822465</v>
      </c>
    </row>
    <row r="556" ht="15.75" customHeight="1">
      <c r="A556" s="2" t="s">
        <v>150</v>
      </c>
      <c r="B556" s="3">
        <v>169.0</v>
      </c>
      <c r="C556" s="4">
        <v>10.40252878</v>
      </c>
      <c r="D556" s="5">
        <v>0.62211136</v>
      </c>
    </row>
    <row r="557" ht="15.75" customHeight="1">
      <c r="A557" s="2" t="s">
        <v>150</v>
      </c>
      <c r="B557" s="3">
        <v>171.0</v>
      </c>
      <c r="C557" s="4">
        <v>10.63484786</v>
      </c>
      <c r="D557" s="5">
        <v>0.78771515</v>
      </c>
    </row>
    <row r="558" ht="15.75" customHeight="1">
      <c r="A558" s="2" t="s">
        <v>150</v>
      </c>
      <c r="B558" s="3">
        <v>171.0</v>
      </c>
      <c r="C558" s="4">
        <v>10.82810444</v>
      </c>
      <c r="D558" s="5">
        <v>0.75565727</v>
      </c>
    </row>
    <row r="559" ht="15.75" customHeight="1">
      <c r="A559" s="2" t="s">
        <v>150</v>
      </c>
      <c r="B559" s="3">
        <v>171.0</v>
      </c>
      <c r="C559" s="4">
        <v>10.82193668</v>
      </c>
      <c r="D559" s="5">
        <v>0.78942947</v>
      </c>
    </row>
    <row r="560" ht="15.75" customHeight="1">
      <c r="A560" s="2" t="s">
        <v>150</v>
      </c>
      <c r="B560" s="3">
        <v>173.0</v>
      </c>
      <c r="C560" s="4">
        <v>10.72530839</v>
      </c>
      <c r="D560" s="5">
        <v>0.6829699</v>
      </c>
    </row>
    <row r="561" ht="15.75" customHeight="1">
      <c r="A561" s="2" t="s">
        <v>150</v>
      </c>
      <c r="B561" s="3">
        <v>173.0</v>
      </c>
      <c r="C561" s="4">
        <v>11.00080181</v>
      </c>
      <c r="D561" s="5">
        <v>0.68382706</v>
      </c>
    </row>
    <row r="562" ht="15.75" customHeight="1">
      <c r="A562" s="2" t="s">
        <v>150</v>
      </c>
      <c r="B562" s="3">
        <v>173.0</v>
      </c>
      <c r="C562" s="4">
        <v>11.08509457</v>
      </c>
      <c r="D562" s="5">
        <v>0.74451416</v>
      </c>
    </row>
    <row r="563" ht="15.75" customHeight="1">
      <c r="A563" s="2" t="s">
        <v>150</v>
      </c>
      <c r="B563" s="3">
        <v>175.0</v>
      </c>
      <c r="C563" s="4">
        <v>2.274239309</v>
      </c>
      <c r="D563" s="5">
        <v>-0.7687204</v>
      </c>
    </row>
    <row r="564" ht="15.75" customHeight="1">
      <c r="A564" s="2" t="s">
        <v>150</v>
      </c>
      <c r="B564" s="3">
        <v>175.0</v>
      </c>
      <c r="C564" s="4">
        <v>2.250596217</v>
      </c>
      <c r="D564" s="5">
        <v>-0.7856922</v>
      </c>
    </row>
    <row r="565" ht="15.75" customHeight="1">
      <c r="A565" s="2" t="s">
        <v>150</v>
      </c>
      <c r="B565" s="3">
        <v>175.0</v>
      </c>
      <c r="C565" s="4">
        <v>2.302199836</v>
      </c>
      <c r="D565" s="5">
        <v>-0.7919667</v>
      </c>
    </row>
    <row r="566" ht="15.75" customHeight="1">
      <c r="A566" s="2" t="s">
        <v>150</v>
      </c>
      <c r="B566" s="3">
        <v>177.0</v>
      </c>
      <c r="C566" s="4">
        <v>2.165481086</v>
      </c>
      <c r="D566" s="5">
        <v>-0.7839779</v>
      </c>
    </row>
    <row r="567" ht="15.75" customHeight="1">
      <c r="A567" s="2" t="s">
        <v>150</v>
      </c>
      <c r="B567" s="3">
        <v>177.0</v>
      </c>
      <c r="C567" s="4">
        <v>2.177199836</v>
      </c>
      <c r="D567" s="5">
        <v>-0.8027155</v>
      </c>
    </row>
    <row r="568" ht="15.75" customHeight="1">
      <c r="A568" s="2" t="s">
        <v>150</v>
      </c>
      <c r="B568" s="3">
        <v>177.0</v>
      </c>
      <c r="C568" s="4">
        <v>2.141221217</v>
      </c>
      <c r="D568" s="5">
        <v>-0.7826065</v>
      </c>
    </row>
    <row r="569" ht="15.75" customHeight="1">
      <c r="A569" s="2" t="s">
        <v>150</v>
      </c>
      <c r="B569" s="3" t="s">
        <v>14</v>
      </c>
      <c r="C569" s="4">
        <v>23.98188734</v>
      </c>
      <c r="D569" s="5">
        <v>22.8202187</v>
      </c>
    </row>
    <row r="570" ht="15.75" customHeight="1">
      <c r="A570" s="2" t="s">
        <v>150</v>
      </c>
      <c r="B570" s="3" t="s">
        <v>14</v>
      </c>
      <c r="C570" s="4">
        <v>24.14636102</v>
      </c>
      <c r="D570" s="5">
        <v>22.9230782</v>
      </c>
    </row>
    <row r="571" ht="15.75" customHeight="1">
      <c r="A571" s="2" t="s">
        <v>150</v>
      </c>
      <c r="B571" s="3" t="s">
        <v>14</v>
      </c>
      <c r="C571" s="4">
        <v>24.66034128</v>
      </c>
      <c r="D571" s="5">
        <v>23.0259377</v>
      </c>
    </row>
    <row r="572" ht="15.75" customHeight="1">
      <c r="A572" s="2" t="s">
        <v>150</v>
      </c>
      <c r="B572" s="3" t="s">
        <v>151</v>
      </c>
      <c r="C572" s="4">
        <v>1.290686678</v>
      </c>
      <c r="D572" s="5">
        <v>-0.9574676</v>
      </c>
    </row>
    <row r="573" ht="15.75" customHeight="1">
      <c r="A573" s="2" t="s">
        <v>150</v>
      </c>
      <c r="B573" s="3" t="s">
        <v>151</v>
      </c>
      <c r="C573" s="4">
        <v>1.277117599</v>
      </c>
      <c r="D573" s="5">
        <v>-0.9574676</v>
      </c>
    </row>
    <row r="574" ht="15.75" customHeight="1">
      <c r="A574" s="2" t="s">
        <v>150</v>
      </c>
      <c r="B574" s="3" t="s">
        <v>151</v>
      </c>
      <c r="C574" s="4">
        <v>1.259847862</v>
      </c>
      <c r="D574" s="5">
        <v>-0.9574676</v>
      </c>
    </row>
    <row r="575" ht="15.75" customHeight="1">
      <c r="A575" s="2" t="s">
        <v>150</v>
      </c>
      <c r="B575" s="3">
        <v>116.0</v>
      </c>
      <c r="C575" s="4">
        <v>4.043564967</v>
      </c>
      <c r="D575" s="5">
        <v>-0.7239765</v>
      </c>
    </row>
    <row r="576" ht="15.75" customHeight="1">
      <c r="A576" s="2" t="s">
        <v>150</v>
      </c>
      <c r="B576" s="3">
        <v>116.0</v>
      </c>
      <c r="C576" s="4">
        <v>3.985999178</v>
      </c>
      <c r="D576" s="5">
        <v>-0.7481485</v>
      </c>
    </row>
    <row r="577" ht="15.75" customHeight="1">
      <c r="A577" s="2" t="s">
        <v>150</v>
      </c>
      <c r="B577" s="3">
        <v>116.0</v>
      </c>
      <c r="C577" s="4">
        <v>4.004502467</v>
      </c>
      <c r="D577" s="5">
        <v>-0.7310053</v>
      </c>
    </row>
    <row r="578" ht="15.75" customHeight="1">
      <c r="A578" s="2" t="s">
        <v>150</v>
      </c>
      <c r="B578" s="3">
        <v>118.0</v>
      </c>
      <c r="C578" s="4">
        <v>4.526706414</v>
      </c>
      <c r="D578" s="5">
        <v>-0.7584345</v>
      </c>
    </row>
    <row r="579" ht="15.75" customHeight="1">
      <c r="A579" s="2" t="s">
        <v>150</v>
      </c>
      <c r="B579" s="3">
        <v>118.0</v>
      </c>
      <c r="C579" s="4">
        <v>4.578104441</v>
      </c>
      <c r="D579" s="5">
        <v>-0.7975897</v>
      </c>
    </row>
    <row r="580" ht="15.75" customHeight="1">
      <c r="A580" s="2" t="s">
        <v>150</v>
      </c>
      <c r="B580" s="3">
        <v>118.0</v>
      </c>
      <c r="C580" s="4">
        <v>4.561657072</v>
      </c>
      <c r="D580" s="5">
        <v>-0.7366626</v>
      </c>
    </row>
    <row r="581" ht="15.75" customHeight="1">
      <c r="A581" s="2" t="s">
        <v>150</v>
      </c>
      <c r="B581" s="3">
        <v>120.0</v>
      </c>
      <c r="C581" s="4">
        <v>4.508203125</v>
      </c>
      <c r="D581" s="5">
        <v>-0.7123191</v>
      </c>
    </row>
    <row r="582" ht="15.75" customHeight="1">
      <c r="A582" s="2" t="s">
        <v>150</v>
      </c>
      <c r="B582" s="3">
        <v>120.0</v>
      </c>
      <c r="C582" s="4">
        <v>4.465028783</v>
      </c>
      <c r="D582" s="5">
        <v>-0.6811184</v>
      </c>
    </row>
    <row r="583" ht="15.75" customHeight="1">
      <c r="A583" s="2" t="s">
        <v>150</v>
      </c>
      <c r="B583" s="3">
        <v>120.0</v>
      </c>
      <c r="C583" s="4">
        <v>4.598663651</v>
      </c>
      <c r="D583" s="5">
        <v>-0.6905472</v>
      </c>
    </row>
    <row r="584" ht="15.75" customHeight="1">
      <c r="A584" s="2" t="s">
        <v>150</v>
      </c>
      <c r="B584" s="3">
        <v>122.0</v>
      </c>
      <c r="C584" s="4">
        <v>19.07234786</v>
      </c>
      <c r="D584" s="5">
        <v>0.78771515</v>
      </c>
    </row>
    <row r="585" ht="15.75" customHeight="1">
      <c r="A585" s="2" t="s">
        <v>150</v>
      </c>
      <c r="B585" s="3">
        <v>122.0</v>
      </c>
      <c r="C585" s="4">
        <v>19.59249589</v>
      </c>
      <c r="D585" s="5">
        <v>0.79971542</v>
      </c>
    </row>
    <row r="586" ht="15.75" customHeight="1">
      <c r="A586" s="2" t="s">
        <v>150</v>
      </c>
      <c r="B586" s="3">
        <v>122.0</v>
      </c>
      <c r="C586" s="4">
        <v>19.11141036</v>
      </c>
      <c r="D586" s="5">
        <v>0.79971542</v>
      </c>
    </row>
    <row r="587" ht="15.75" customHeight="1">
      <c r="A587" s="2" t="s">
        <v>150</v>
      </c>
      <c r="B587" s="3">
        <v>124.0</v>
      </c>
      <c r="C587" s="4">
        <v>21.49422286</v>
      </c>
      <c r="D587" s="5">
        <v>1.01914901</v>
      </c>
    </row>
    <row r="588" ht="15.75" customHeight="1">
      <c r="A588" s="2" t="s">
        <v>150</v>
      </c>
      <c r="B588" s="3">
        <v>124.0</v>
      </c>
      <c r="C588" s="4">
        <v>22.09043997</v>
      </c>
      <c r="D588" s="5">
        <v>1.04143523</v>
      </c>
    </row>
    <row r="589" ht="15.75" customHeight="1">
      <c r="A589" s="2" t="s">
        <v>150</v>
      </c>
      <c r="B589" s="3">
        <v>124.0</v>
      </c>
      <c r="C589" s="4">
        <v>21.7614926</v>
      </c>
      <c r="D589" s="5">
        <v>1.03629226</v>
      </c>
    </row>
    <row r="590" ht="15.75" customHeight="1">
      <c r="A590" s="2" t="s">
        <v>150</v>
      </c>
      <c r="B590" s="3">
        <v>126.0</v>
      </c>
      <c r="C590" s="4">
        <v>21.69981497</v>
      </c>
      <c r="D590" s="5">
        <v>0.94714736</v>
      </c>
    </row>
    <row r="591" ht="15.75" customHeight="1">
      <c r="A591" s="2" t="s">
        <v>150</v>
      </c>
      <c r="B591" s="3">
        <v>126.0</v>
      </c>
      <c r="C591" s="4">
        <v>20.97201891</v>
      </c>
      <c r="D591" s="5">
        <v>0.90600357</v>
      </c>
    </row>
    <row r="592" ht="15.75" customHeight="1">
      <c r="A592" s="2" t="s">
        <v>150</v>
      </c>
      <c r="B592" s="3">
        <v>126.0</v>
      </c>
      <c r="C592" s="4">
        <v>21.63813734</v>
      </c>
      <c r="D592" s="5">
        <v>0.93514709</v>
      </c>
    </row>
    <row r="593" ht="15.75" customHeight="1">
      <c r="A593" s="2" t="s">
        <v>150</v>
      </c>
      <c r="B593" s="3">
        <v>128.0</v>
      </c>
      <c r="C593" s="4">
        <v>4.358120888</v>
      </c>
      <c r="D593" s="5">
        <v>-0.8024755</v>
      </c>
    </row>
    <row r="594" ht="15.75" customHeight="1">
      <c r="A594" s="2" t="s">
        <v>150</v>
      </c>
      <c r="B594" s="3">
        <v>128.0</v>
      </c>
      <c r="C594" s="4">
        <v>4.273828125</v>
      </c>
      <c r="D594" s="5">
        <v>-0.8301275</v>
      </c>
    </row>
    <row r="595" ht="15.75" customHeight="1">
      <c r="A595" s="2" t="s">
        <v>150</v>
      </c>
      <c r="B595" s="3">
        <v>128.0</v>
      </c>
      <c r="C595" s="4">
        <v>4.335505757</v>
      </c>
      <c r="D595" s="5">
        <v>-0.8049613</v>
      </c>
    </row>
    <row r="596" ht="15.75" customHeight="1">
      <c r="A596" s="2" t="s">
        <v>150</v>
      </c>
      <c r="B596" s="3">
        <v>130.0</v>
      </c>
      <c r="C596" s="4">
        <v>4.506147204</v>
      </c>
      <c r="D596" s="5">
        <v>-0.8039669</v>
      </c>
    </row>
    <row r="597" ht="15.75" customHeight="1">
      <c r="A597" s="2" t="s">
        <v>150</v>
      </c>
      <c r="B597" s="3">
        <v>130.0</v>
      </c>
      <c r="C597" s="4">
        <v>4.417742599</v>
      </c>
      <c r="D597" s="5">
        <v>-0.7920352</v>
      </c>
    </row>
    <row r="598" ht="15.75" customHeight="1">
      <c r="A598" s="2" t="s">
        <v>150</v>
      </c>
      <c r="B598" s="3">
        <v>130.0</v>
      </c>
      <c r="C598" s="4">
        <v>4.425966283</v>
      </c>
      <c r="D598" s="5">
        <v>-0.8006069</v>
      </c>
    </row>
    <row r="599" ht="15.75" customHeight="1">
      <c r="A599" s="2" t="s">
        <v>150</v>
      </c>
      <c r="B599" s="3">
        <v>132.0</v>
      </c>
      <c r="C599" s="4">
        <v>4.115522204</v>
      </c>
      <c r="D599" s="5">
        <v>-0.7988925</v>
      </c>
    </row>
    <row r="600" ht="15.75" customHeight="1">
      <c r="A600" s="2" t="s">
        <v>150</v>
      </c>
      <c r="B600" s="3">
        <v>132.0</v>
      </c>
      <c r="C600" s="4">
        <v>4.080571546</v>
      </c>
      <c r="D600" s="5">
        <v>-0.7714633</v>
      </c>
    </row>
    <row r="601" ht="15.75" customHeight="1">
      <c r="A601" s="2" t="s">
        <v>150</v>
      </c>
      <c r="B601" s="3">
        <v>132.0</v>
      </c>
      <c r="C601" s="4">
        <v>4.033285362</v>
      </c>
      <c r="D601" s="5">
        <v>-0.7690633</v>
      </c>
    </row>
    <row r="602" ht="15.75" customHeight="1">
      <c r="A602" s="2" t="s">
        <v>150</v>
      </c>
      <c r="B602" s="3">
        <v>134.0</v>
      </c>
      <c r="C602" s="4">
        <v>16.53945313</v>
      </c>
      <c r="D602" s="5">
        <v>1.80602414</v>
      </c>
    </row>
    <row r="603" ht="15.75" customHeight="1">
      <c r="A603" s="2" t="s">
        <v>150</v>
      </c>
      <c r="B603" s="3">
        <v>134.0</v>
      </c>
      <c r="C603" s="4">
        <v>17.06576891</v>
      </c>
      <c r="D603" s="5">
        <v>1.81116711</v>
      </c>
    </row>
    <row r="604" ht="15.75" customHeight="1">
      <c r="A604" s="2" t="s">
        <v>150</v>
      </c>
      <c r="B604" s="3">
        <v>134.0</v>
      </c>
      <c r="C604" s="4">
        <v>17.11922286</v>
      </c>
      <c r="D604" s="5">
        <v>1.88488308</v>
      </c>
    </row>
    <row r="605" ht="15.75" customHeight="1">
      <c r="A605" s="2" t="s">
        <v>150</v>
      </c>
      <c r="B605" s="3">
        <v>136.0</v>
      </c>
      <c r="C605" s="4">
        <v>18.9202097</v>
      </c>
      <c r="D605" s="5">
        <v>2.31689296</v>
      </c>
    </row>
    <row r="606" ht="15.75" customHeight="1">
      <c r="A606" s="2" t="s">
        <v>150</v>
      </c>
      <c r="B606" s="3">
        <v>136.0</v>
      </c>
      <c r="C606" s="4">
        <v>19.27588405</v>
      </c>
      <c r="D606" s="5">
        <v>2.20374751</v>
      </c>
    </row>
    <row r="607" ht="15.75" customHeight="1">
      <c r="A607" s="2" t="s">
        <v>150</v>
      </c>
      <c r="B607" s="3">
        <v>136.0</v>
      </c>
      <c r="C607" s="4">
        <v>18.98188734</v>
      </c>
      <c r="D607" s="5">
        <v>2.28946376</v>
      </c>
    </row>
    <row r="608" ht="15.75" customHeight="1">
      <c r="A608" s="2" t="s">
        <v>150</v>
      </c>
      <c r="B608" s="3">
        <v>138.0</v>
      </c>
      <c r="C608" s="4">
        <v>19.12168997</v>
      </c>
      <c r="D608" s="5">
        <v>2.26203456</v>
      </c>
    </row>
    <row r="609" ht="15.75" customHeight="1">
      <c r="A609" s="2" t="s">
        <v>150</v>
      </c>
      <c r="B609" s="3">
        <v>138.0</v>
      </c>
      <c r="C609" s="4">
        <v>19.39718339</v>
      </c>
      <c r="D609" s="5">
        <v>2.22774806</v>
      </c>
    </row>
    <row r="610" ht="15.75" customHeight="1">
      <c r="A610" s="2" t="s">
        <v>150</v>
      </c>
      <c r="B610" s="3">
        <v>138.0</v>
      </c>
      <c r="C610" s="4">
        <v>19.35400905</v>
      </c>
      <c r="D610" s="5">
        <v>2.30317836</v>
      </c>
    </row>
    <row r="611" ht="15.75" customHeight="1">
      <c r="A611" s="2" t="s">
        <v>150</v>
      </c>
      <c r="B611" s="3">
        <v>140.0</v>
      </c>
      <c r="C611" s="4">
        <v>46.22695313</v>
      </c>
      <c r="D611" s="5">
        <v>6.39184324</v>
      </c>
    </row>
    <row r="612" ht="15.75" customHeight="1">
      <c r="A612" s="2" t="s">
        <v>150</v>
      </c>
      <c r="B612" s="3">
        <v>140.0</v>
      </c>
      <c r="C612" s="4">
        <v>46.14471628</v>
      </c>
      <c r="D612" s="5">
        <v>6.59756223</v>
      </c>
    </row>
    <row r="613" ht="15.75" customHeight="1">
      <c r="A613" s="2" t="s">
        <v>150</v>
      </c>
      <c r="B613" s="3">
        <v>140.0</v>
      </c>
      <c r="C613" s="4">
        <v>46.12415707</v>
      </c>
      <c r="D613" s="5">
        <v>6.36612837</v>
      </c>
    </row>
    <row r="614" ht="15.75" customHeight="1">
      <c r="A614" s="2" t="s">
        <v>150</v>
      </c>
      <c r="B614" s="3">
        <v>142.0</v>
      </c>
      <c r="C614" s="4">
        <v>48.94076891</v>
      </c>
      <c r="D614" s="5">
        <v>7.34843654</v>
      </c>
    </row>
    <row r="615" ht="15.75" customHeight="1">
      <c r="A615" s="2" t="s">
        <v>150</v>
      </c>
      <c r="B615" s="3">
        <v>142.0</v>
      </c>
      <c r="C615" s="4">
        <v>50.42103207</v>
      </c>
      <c r="D615" s="5">
        <v>7.46843928</v>
      </c>
    </row>
    <row r="616" ht="15.75" customHeight="1">
      <c r="A616" s="2" t="s">
        <v>150</v>
      </c>
      <c r="B616" s="3">
        <v>142.0</v>
      </c>
      <c r="C616" s="4">
        <v>50.03040707</v>
      </c>
      <c r="D616" s="5">
        <v>7.24043407</v>
      </c>
    </row>
    <row r="617" ht="15.75" customHeight="1">
      <c r="A617" s="2" t="s">
        <v>150</v>
      </c>
      <c r="B617" s="3">
        <v>144.0</v>
      </c>
      <c r="C617" s="4">
        <v>51.8396176</v>
      </c>
      <c r="D617" s="5">
        <v>6.66613523</v>
      </c>
    </row>
    <row r="618" ht="15.75" customHeight="1">
      <c r="A618" s="2" t="s">
        <v>150</v>
      </c>
      <c r="B618" s="3">
        <v>144.0</v>
      </c>
      <c r="C618" s="4">
        <v>50.95557155</v>
      </c>
      <c r="D618" s="5">
        <v>6.70385037</v>
      </c>
    </row>
    <row r="619" ht="15.75" customHeight="1">
      <c r="A619" s="2" t="s">
        <v>150</v>
      </c>
      <c r="B619" s="3">
        <v>144.0</v>
      </c>
      <c r="C619" s="4">
        <v>50.72942023</v>
      </c>
      <c r="D619" s="5">
        <v>6.86842556</v>
      </c>
    </row>
    <row r="620" ht="15.75" customHeight="1">
      <c r="A620" s="2" t="s">
        <v>150</v>
      </c>
      <c r="B620" s="3">
        <v>146.0</v>
      </c>
      <c r="C620" s="4">
        <v>5.04479852</v>
      </c>
      <c r="D620" s="5">
        <v>-0.489114</v>
      </c>
    </row>
    <row r="621" ht="15.75" customHeight="1">
      <c r="A621" s="2" t="s">
        <v>150</v>
      </c>
      <c r="B621" s="3">
        <v>146.0</v>
      </c>
      <c r="C621" s="4">
        <v>4.974897204</v>
      </c>
      <c r="D621" s="5">
        <v>-0.4925427</v>
      </c>
    </row>
    <row r="622" ht="15.75" customHeight="1">
      <c r="A622" s="2" t="s">
        <v>150</v>
      </c>
      <c r="B622" s="3">
        <v>146.0</v>
      </c>
      <c r="C622" s="4">
        <v>5.073581414</v>
      </c>
      <c r="D622" s="5">
        <v>-0.5091716</v>
      </c>
    </row>
    <row r="623" ht="15.75" customHeight="1">
      <c r="A623" s="2" t="s">
        <v>150</v>
      </c>
      <c r="B623" s="3">
        <v>148.0</v>
      </c>
      <c r="C623" s="4">
        <v>4.73229852</v>
      </c>
      <c r="D623" s="5">
        <v>-0.4834568</v>
      </c>
    </row>
    <row r="624" ht="15.75" customHeight="1">
      <c r="A624" s="2" t="s">
        <v>150</v>
      </c>
      <c r="B624" s="3">
        <v>148.0</v>
      </c>
      <c r="C624" s="4">
        <v>4.787808388</v>
      </c>
      <c r="D624" s="5">
        <v>-0.5074573</v>
      </c>
    </row>
    <row r="625" ht="15.75" customHeight="1">
      <c r="A625" s="2" t="s">
        <v>150</v>
      </c>
      <c r="B625" s="3">
        <v>148.0</v>
      </c>
      <c r="C625" s="4">
        <v>4.763137336</v>
      </c>
      <c r="D625" s="5">
        <v>-0.4736851</v>
      </c>
    </row>
    <row r="626" ht="15.75" customHeight="1">
      <c r="A626" s="2" t="s">
        <v>150</v>
      </c>
      <c r="B626" s="3">
        <v>150.0</v>
      </c>
      <c r="C626" s="4">
        <v>4.360176809</v>
      </c>
      <c r="D626" s="5">
        <v>-0.570373</v>
      </c>
    </row>
    <row r="627" ht="15.75" customHeight="1">
      <c r="A627" s="2" t="s">
        <v>150</v>
      </c>
      <c r="B627" s="3">
        <v>150.0</v>
      </c>
      <c r="C627" s="4">
        <v>4.30261102</v>
      </c>
      <c r="D627" s="5">
        <v>-0.5768875</v>
      </c>
    </row>
    <row r="628" ht="15.75" customHeight="1">
      <c r="A628" s="2" t="s">
        <v>150</v>
      </c>
      <c r="B628" s="3">
        <v>150.0</v>
      </c>
      <c r="C628" s="4">
        <v>4.403351151</v>
      </c>
      <c r="D628" s="5">
        <v>-0.5434581</v>
      </c>
    </row>
    <row r="629" ht="15.75" customHeight="1">
      <c r="A629" s="2" t="s">
        <v>150</v>
      </c>
      <c r="B629" s="3">
        <v>152.0</v>
      </c>
      <c r="C629" s="4">
        <v>26.98353207</v>
      </c>
      <c r="D629" s="5">
        <v>3.99007406</v>
      </c>
    </row>
    <row r="630" ht="15.75" customHeight="1">
      <c r="A630" s="2" t="s">
        <v>150</v>
      </c>
      <c r="B630" s="3">
        <v>152.0</v>
      </c>
      <c r="C630" s="4">
        <v>27.74422286</v>
      </c>
      <c r="D630" s="5">
        <v>4.13579168</v>
      </c>
    </row>
    <row r="631" ht="15.75" customHeight="1">
      <c r="A631" s="2" t="s">
        <v>150</v>
      </c>
      <c r="B631" s="3">
        <v>152.0</v>
      </c>
      <c r="C631" s="4">
        <v>27.18912418</v>
      </c>
      <c r="D631" s="5">
        <v>4.04836111</v>
      </c>
    </row>
    <row r="632" ht="15.75" customHeight="1">
      <c r="A632" s="2" t="s">
        <v>150</v>
      </c>
      <c r="B632" s="3" t="s">
        <v>14</v>
      </c>
      <c r="C632" s="4">
        <v>25.72942023</v>
      </c>
      <c r="D632" s="5">
        <v>22.8030755</v>
      </c>
    </row>
    <row r="633" ht="15.75" customHeight="1">
      <c r="A633" s="2" t="s">
        <v>150</v>
      </c>
      <c r="B633" s="3" t="s">
        <v>14</v>
      </c>
      <c r="C633" s="4">
        <v>24.92761102</v>
      </c>
      <c r="D633" s="5">
        <v>23.3688027</v>
      </c>
    </row>
    <row r="634" ht="15.75" customHeight="1">
      <c r="A634" s="2" t="s">
        <v>150</v>
      </c>
      <c r="B634" s="3" t="s">
        <v>14</v>
      </c>
      <c r="C634" s="4">
        <v>25.64718339</v>
      </c>
      <c r="D634" s="5">
        <v>23.043081</v>
      </c>
    </row>
    <row r="635" ht="15.75" customHeight="1">
      <c r="A635" s="2" t="s">
        <v>150</v>
      </c>
      <c r="B635" s="3" t="s">
        <v>151</v>
      </c>
      <c r="C635" s="4">
        <v>1.162397204</v>
      </c>
      <c r="D635" s="5">
        <v>-0.9574676</v>
      </c>
    </row>
    <row r="636" ht="15.75" customHeight="1">
      <c r="A636" s="2" t="s">
        <v>150</v>
      </c>
      <c r="B636" s="3" t="s">
        <v>151</v>
      </c>
      <c r="C636" s="4">
        <v>1.173293586</v>
      </c>
      <c r="D636" s="5">
        <v>-0.9574676</v>
      </c>
    </row>
    <row r="637" ht="15.75" customHeight="1">
      <c r="A637" s="2" t="s">
        <v>150</v>
      </c>
      <c r="B637" s="3" t="s">
        <v>151</v>
      </c>
      <c r="C637" s="4">
        <v>1.165275493</v>
      </c>
      <c r="D637" s="5">
        <v>-0.9574676</v>
      </c>
    </row>
    <row r="638" ht="15.75" customHeight="1">
      <c r="A638" s="2" t="s">
        <v>150</v>
      </c>
      <c r="B638" s="3">
        <v>154.0</v>
      </c>
      <c r="C638" s="4">
        <v>25.21543997</v>
      </c>
      <c r="D638" s="5">
        <v>4.43408421</v>
      </c>
    </row>
    <row r="639" ht="15.75" customHeight="1">
      <c r="A639" s="2" t="s">
        <v>150</v>
      </c>
      <c r="B639" s="3">
        <v>154.0</v>
      </c>
      <c r="C639" s="4">
        <v>24.84537418</v>
      </c>
      <c r="D639" s="5">
        <v>4.39808338</v>
      </c>
    </row>
    <row r="640" ht="15.75" customHeight="1">
      <c r="A640" s="2" t="s">
        <v>150</v>
      </c>
      <c r="B640" s="3">
        <v>154.0</v>
      </c>
      <c r="C640" s="4">
        <v>25.52382813</v>
      </c>
      <c r="D640" s="5">
        <v>4.31922444</v>
      </c>
    </row>
    <row r="641" ht="15.75" customHeight="1">
      <c r="A641" s="2" t="s">
        <v>150</v>
      </c>
      <c r="B641" s="3">
        <v>156.0</v>
      </c>
      <c r="C641" s="4">
        <v>27.25080181</v>
      </c>
      <c r="D641" s="5">
        <v>4.71866214</v>
      </c>
    </row>
    <row r="642" ht="15.75" customHeight="1">
      <c r="A642" s="2" t="s">
        <v>150</v>
      </c>
      <c r="B642" s="3">
        <v>156.0</v>
      </c>
      <c r="C642" s="4">
        <v>26.71626234</v>
      </c>
      <c r="D642" s="5">
        <v>4.65694644</v>
      </c>
    </row>
    <row r="643" ht="15.75" customHeight="1">
      <c r="A643" s="2" t="s">
        <v>150</v>
      </c>
      <c r="B643" s="3">
        <v>156.0</v>
      </c>
      <c r="C643" s="4">
        <v>27.49751234</v>
      </c>
      <c r="D643" s="5">
        <v>4.47351368</v>
      </c>
    </row>
    <row r="644" ht="15.75" customHeight="1">
      <c r="A644" s="2" t="s">
        <v>150</v>
      </c>
      <c r="B644" s="3">
        <v>158.0</v>
      </c>
      <c r="C644" s="4">
        <v>9.882380757</v>
      </c>
      <c r="D644" s="5">
        <v>-0.1066482</v>
      </c>
    </row>
    <row r="645" ht="15.75" customHeight="1">
      <c r="A645" s="2" t="s">
        <v>150</v>
      </c>
      <c r="B645" s="3">
        <v>158.0</v>
      </c>
      <c r="C645" s="4">
        <v>9.913219572</v>
      </c>
      <c r="D645" s="5">
        <v>-0.1152198</v>
      </c>
    </row>
    <row r="646" ht="15.75" customHeight="1">
      <c r="A646" s="2" t="s">
        <v>150</v>
      </c>
      <c r="B646" s="3">
        <v>158.0</v>
      </c>
      <c r="C646" s="4">
        <v>9.789864309</v>
      </c>
      <c r="D646" s="5">
        <v>-0.1481348</v>
      </c>
    </row>
    <row r="647" ht="15.75" customHeight="1">
      <c r="A647" s="2" t="s">
        <v>150</v>
      </c>
      <c r="B647" s="3">
        <v>160.0</v>
      </c>
      <c r="C647" s="4">
        <v>9.522594572</v>
      </c>
      <c r="D647" s="5">
        <v>-0.1613351</v>
      </c>
    </row>
    <row r="648" ht="15.75" customHeight="1">
      <c r="A648" s="2" t="s">
        <v>150</v>
      </c>
      <c r="B648" s="3">
        <v>160.0</v>
      </c>
      <c r="C648" s="4">
        <v>9.648005757</v>
      </c>
      <c r="D648" s="5">
        <v>-0.1753926</v>
      </c>
    </row>
    <row r="649" ht="15.75" customHeight="1">
      <c r="A649" s="2" t="s">
        <v>150</v>
      </c>
      <c r="B649" s="3">
        <v>160.0</v>
      </c>
      <c r="C649" s="4">
        <v>9.660341283</v>
      </c>
      <c r="D649" s="5">
        <v>-0.1411061</v>
      </c>
    </row>
    <row r="650" ht="15.75" customHeight="1">
      <c r="A650" s="2" t="s">
        <v>150</v>
      </c>
      <c r="B650" s="3">
        <v>162.0</v>
      </c>
      <c r="C650" s="4">
        <v>9.658285362</v>
      </c>
      <c r="D650" s="5">
        <v>-0.1063053</v>
      </c>
    </row>
    <row r="651" ht="15.75" customHeight="1">
      <c r="A651" s="2" t="s">
        <v>150</v>
      </c>
      <c r="B651" s="3">
        <v>162.0</v>
      </c>
      <c r="C651" s="4">
        <v>9.783696546</v>
      </c>
      <c r="D651" s="5">
        <v>-0.0768189</v>
      </c>
    </row>
    <row r="652" ht="15.75" customHeight="1">
      <c r="A652" s="2" t="s">
        <v>150</v>
      </c>
      <c r="B652" s="3">
        <v>162.0</v>
      </c>
      <c r="C652" s="4">
        <v>9.777528783</v>
      </c>
      <c r="D652" s="5">
        <v>-0.0936193</v>
      </c>
    </row>
    <row r="653" ht="15.75" customHeight="1">
      <c r="A653" s="2" t="s">
        <v>150</v>
      </c>
      <c r="B653" s="3">
        <v>164.0</v>
      </c>
      <c r="C653" s="4">
        <v>6.469551809</v>
      </c>
      <c r="D653" s="5">
        <v>-0.2059076</v>
      </c>
    </row>
    <row r="654" ht="15.75" customHeight="1">
      <c r="A654" s="2" t="s">
        <v>150</v>
      </c>
      <c r="B654" s="3">
        <v>164.0</v>
      </c>
      <c r="C654" s="4">
        <v>6.368811678</v>
      </c>
      <c r="D654" s="5">
        <v>-0.2141363</v>
      </c>
    </row>
    <row r="655" ht="15.75" customHeight="1">
      <c r="A655" s="2" t="s">
        <v>150</v>
      </c>
      <c r="B655" s="3">
        <v>164.0</v>
      </c>
      <c r="C655" s="4">
        <v>6.523005757</v>
      </c>
      <c r="D655" s="5">
        <v>-0.1889357</v>
      </c>
    </row>
    <row r="656" ht="15.75" customHeight="1">
      <c r="A656" s="2" t="s">
        <v>150</v>
      </c>
      <c r="B656" s="3">
        <v>166.0</v>
      </c>
      <c r="C656" s="4">
        <v>6.613466283</v>
      </c>
      <c r="D656" s="5">
        <v>-0.0757903</v>
      </c>
    </row>
    <row r="657" ht="15.75" customHeight="1">
      <c r="A657" s="2" t="s">
        <v>150</v>
      </c>
      <c r="B657" s="3">
        <v>166.0</v>
      </c>
      <c r="C657" s="4">
        <v>6.51067023</v>
      </c>
      <c r="D657" s="5">
        <v>-0.0992766</v>
      </c>
    </row>
    <row r="658" ht="15.75" customHeight="1">
      <c r="A658" s="2" t="s">
        <v>150</v>
      </c>
      <c r="B658" s="3">
        <v>166.0</v>
      </c>
      <c r="C658" s="4">
        <v>6.629913651</v>
      </c>
      <c r="D658" s="5">
        <v>-0.1141912</v>
      </c>
    </row>
    <row r="659" ht="15.75" customHeight="1">
      <c r="A659" s="2" t="s">
        <v>150</v>
      </c>
      <c r="B659" s="3">
        <v>168.0</v>
      </c>
      <c r="C659" s="4">
        <v>6.514782072</v>
      </c>
      <c r="D659" s="5">
        <v>-0.1411061</v>
      </c>
    </row>
    <row r="660" ht="15.75" customHeight="1">
      <c r="A660" s="2" t="s">
        <v>150</v>
      </c>
      <c r="B660" s="3">
        <v>168.0</v>
      </c>
      <c r="C660" s="4">
        <v>6.481887336</v>
      </c>
      <c r="D660" s="5">
        <v>-0.1717925</v>
      </c>
    </row>
    <row r="661" ht="15.75" customHeight="1">
      <c r="A661" s="2" t="s">
        <v>150</v>
      </c>
      <c r="B661" s="3">
        <v>168.0</v>
      </c>
      <c r="C661" s="4">
        <v>6.64636102</v>
      </c>
      <c r="D661" s="5">
        <v>-0.1573922</v>
      </c>
    </row>
    <row r="662" ht="15.75" customHeight="1">
      <c r="A662" s="2" t="s">
        <v>150</v>
      </c>
      <c r="B662" s="3">
        <v>170.0</v>
      </c>
      <c r="C662" s="4">
        <v>26.75738076</v>
      </c>
      <c r="D662" s="5">
        <v>6.7192793</v>
      </c>
    </row>
    <row r="663" ht="15.75" customHeight="1">
      <c r="A663" s="2" t="s">
        <v>150</v>
      </c>
      <c r="B663" s="3">
        <v>170.0</v>
      </c>
      <c r="C663" s="4">
        <v>26.67514391</v>
      </c>
      <c r="D663" s="5">
        <v>6.84785367</v>
      </c>
    </row>
    <row r="664" ht="15.75" customHeight="1">
      <c r="A664" s="2" t="s">
        <v>150</v>
      </c>
      <c r="B664" s="3">
        <v>170.0</v>
      </c>
      <c r="C664" s="4">
        <v>26.57234786</v>
      </c>
      <c r="D664" s="5">
        <v>6.7604231</v>
      </c>
    </row>
    <row r="665" ht="15.75" customHeight="1">
      <c r="A665" s="2" t="s">
        <v>150</v>
      </c>
      <c r="B665" s="3">
        <v>172.0</v>
      </c>
      <c r="C665" s="4">
        <v>26.92185444</v>
      </c>
      <c r="D665" s="5">
        <v>7.47358225</v>
      </c>
    </row>
    <row r="666" ht="15.75" customHeight="1">
      <c r="A666" s="2" t="s">
        <v>150</v>
      </c>
      <c r="B666" s="3">
        <v>172.0</v>
      </c>
      <c r="C666" s="4">
        <v>27.72366365</v>
      </c>
      <c r="D666" s="5">
        <v>7.5112974</v>
      </c>
    </row>
    <row r="667" ht="15.75" customHeight="1">
      <c r="A667" s="2" t="s">
        <v>150</v>
      </c>
      <c r="B667" s="3">
        <v>172.0</v>
      </c>
      <c r="C667" s="4">
        <v>27.10688734</v>
      </c>
      <c r="D667" s="5">
        <v>7.24900569</v>
      </c>
    </row>
    <row r="668" ht="15.75" customHeight="1">
      <c r="A668" s="2" t="s">
        <v>150</v>
      </c>
      <c r="B668" s="3">
        <v>174.0</v>
      </c>
      <c r="C668" s="4">
        <v>26.8396176</v>
      </c>
      <c r="D668" s="5">
        <v>7.56787012</v>
      </c>
    </row>
    <row r="669" ht="15.75" customHeight="1">
      <c r="A669" s="2" t="s">
        <v>150</v>
      </c>
      <c r="B669" s="3">
        <v>174.0</v>
      </c>
      <c r="C669" s="4">
        <v>27.02465049</v>
      </c>
      <c r="D669" s="5">
        <v>7.42900981</v>
      </c>
    </row>
    <row r="670" ht="15.75" customHeight="1">
      <c r="A670" s="2" t="s">
        <v>150</v>
      </c>
      <c r="B670" s="3">
        <v>174.0</v>
      </c>
      <c r="C670" s="4">
        <v>27.57974918</v>
      </c>
      <c r="D670" s="5">
        <v>7.4770109</v>
      </c>
    </row>
    <row r="671" ht="15.75" customHeight="1">
      <c r="A671" s="2" t="s">
        <v>150</v>
      </c>
      <c r="B671" s="3">
        <v>176.0</v>
      </c>
      <c r="C671" s="4">
        <v>4.512314967</v>
      </c>
      <c r="D671" s="5">
        <v>-0.4208839</v>
      </c>
    </row>
    <row r="672" ht="15.75" customHeight="1">
      <c r="A672" s="2" t="s">
        <v>150</v>
      </c>
      <c r="B672" s="3">
        <v>176.0</v>
      </c>
      <c r="C672" s="4">
        <v>4.47942023</v>
      </c>
      <c r="D672" s="5">
        <v>-0.4227697</v>
      </c>
    </row>
    <row r="673" ht="15.75" customHeight="1">
      <c r="A673" s="2" t="s">
        <v>150</v>
      </c>
      <c r="B673" s="3">
        <v>176.0</v>
      </c>
      <c r="C673" s="4">
        <v>4.370456414</v>
      </c>
      <c r="D673" s="5">
        <v>-0.4335699</v>
      </c>
    </row>
    <row r="674" ht="15.75" customHeight="1">
      <c r="A674" s="2" t="s">
        <v>150</v>
      </c>
      <c r="B674" s="3">
        <v>178.0</v>
      </c>
      <c r="C674" s="4">
        <v>5.766426809</v>
      </c>
      <c r="D674" s="5">
        <v>-0.386426</v>
      </c>
    </row>
    <row r="675" ht="15.75" customHeight="1">
      <c r="A675" s="2" t="s">
        <v>150</v>
      </c>
      <c r="B675" s="3">
        <v>178.0</v>
      </c>
      <c r="C675" s="4">
        <v>5.719140625</v>
      </c>
      <c r="D675" s="5">
        <v>-0.3823116</v>
      </c>
    </row>
    <row r="676" ht="15.75" customHeight="1">
      <c r="A676" s="2" t="s">
        <v>150</v>
      </c>
      <c r="B676" s="3">
        <v>178.0</v>
      </c>
      <c r="C676" s="4">
        <v>5.593729441</v>
      </c>
      <c r="D676" s="5">
        <v>-0.3781972</v>
      </c>
    </row>
    <row r="677" ht="15.75" customHeight="1">
      <c r="A677" s="2" t="s">
        <v>150</v>
      </c>
      <c r="B677" s="3" t="s">
        <v>14</v>
      </c>
      <c r="C677" s="4">
        <v>24.3108347</v>
      </c>
      <c r="D677" s="5">
        <v>23.0259377</v>
      </c>
    </row>
    <row r="678" ht="15.75" customHeight="1">
      <c r="A678" s="2" t="s">
        <v>150</v>
      </c>
      <c r="B678" s="3" t="s">
        <v>14</v>
      </c>
      <c r="C678" s="4">
        <v>24.16692023</v>
      </c>
      <c r="D678" s="5">
        <v>22.4773538</v>
      </c>
    </row>
    <row r="679" ht="15.75" customHeight="1">
      <c r="A679" s="2" t="s">
        <v>150</v>
      </c>
      <c r="B679" s="3" t="s">
        <v>14</v>
      </c>
      <c r="C679" s="4">
        <v>24.78369655</v>
      </c>
      <c r="D679" s="5">
        <v>22.6830728</v>
      </c>
    </row>
    <row r="680" ht="15.75" customHeight="1">
      <c r="A680" s="2" t="s">
        <v>150</v>
      </c>
      <c r="B680" s="3" t="s">
        <v>151</v>
      </c>
      <c r="C680" s="4">
        <v>1.087356086</v>
      </c>
      <c r="D680" s="5">
        <v>-0.9574676</v>
      </c>
    </row>
    <row r="681" ht="15.75" customHeight="1">
      <c r="A681" s="2" t="s">
        <v>150</v>
      </c>
      <c r="B681" s="3" t="s">
        <v>151</v>
      </c>
      <c r="C681" s="4">
        <v>1.085094572</v>
      </c>
      <c r="D681" s="5">
        <v>-0.9574676</v>
      </c>
    </row>
    <row r="682" ht="15.75" customHeight="1">
      <c r="A682" s="2" t="s">
        <v>150</v>
      </c>
      <c r="B682" s="3" t="s">
        <v>151</v>
      </c>
      <c r="C682" s="4">
        <v>1.09660773</v>
      </c>
      <c r="D682" s="5">
        <v>-0.9574676</v>
      </c>
    </row>
    <row r="683" ht="15.75" customHeight="1">
      <c r="A683" s="2" t="s">
        <v>152</v>
      </c>
      <c r="B683" s="3" t="s">
        <v>14</v>
      </c>
      <c r="C683" s="4">
        <v>100.00383158073993</v>
      </c>
      <c r="D683" s="4">
        <v>98.92311005815206</v>
      </c>
    </row>
    <row r="684" ht="15.75" customHeight="1">
      <c r="A684" s="2" t="s">
        <v>152</v>
      </c>
      <c r="B684" s="3" t="s">
        <v>14</v>
      </c>
      <c r="C684" s="4">
        <v>96.44897611648004</v>
      </c>
      <c r="D684" s="4">
        <v>103.00452293775577</v>
      </c>
    </row>
    <row r="685" ht="15.75" customHeight="1">
      <c r="A685" s="2" t="s">
        <v>152</v>
      </c>
      <c r="B685" s="3" t="s">
        <v>14</v>
      </c>
      <c r="C685" s="4">
        <v>99.68453318574652</v>
      </c>
      <c r="D685" s="4">
        <v>98.07236700409219</v>
      </c>
    </row>
    <row r="686" ht="15.75" customHeight="1">
      <c r="A686" s="2" t="s">
        <v>152</v>
      </c>
      <c r="B686" s="3" t="s">
        <v>151</v>
      </c>
      <c r="C686" s="4">
        <v>1.1273361999233682</v>
      </c>
      <c r="D686" s="4">
        <v>0.10230454447555459</v>
      </c>
    </row>
    <row r="687" ht="15.75" customHeight="1">
      <c r="A687" s="2" t="s">
        <v>152</v>
      </c>
      <c r="B687" s="3" t="s">
        <v>151</v>
      </c>
      <c r="C687" s="4">
        <v>1.1303163182766403</v>
      </c>
      <c r="D687" s="4">
        <v>0.10230454447555459</v>
      </c>
    </row>
    <row r="688" ht="15.75" customHeight="1">
      <c r="A688" s="2" t="s">
        <v>152</v>
      </c>
      <c r="B688" s="3" t="s">
        <v>151</v>
      </c>
      <c r="C688" s="4">
        <v>1.0868917365575375</v>
      </c>
      <c r="D688" s="4">
        <v>0.10230454447555459</v>
      </c>
    </row>
    <row r="689" ht="15.75" customHeight="1">
      <c r="A689" s="2" t="s">
        <v>152</v>
      </c>
      <c r="B689" s="3" t="s">
        <v>151</v>
      </c>
      <c r="C689" s="4">
        <v>4.848652560773128</v>
      </c>
      <c r="D689" s="4">
        <v>0.5181994400172303</v>
      </c>
    </row>
    <row r="690" ht="15.75" customHeight="1">
      <c r="A690" s="2" t="s">
        <v>152</v>
      </c>
      <c r="B690" s="3" t="s">
        <v>151</v>
      </c>
      <c r="C690" s="4">
        <v>4.725190514709013</v>
      </c>
      <c r="D690" s="4">
        <v>0.4550936894249408</v>
      </c>
    </row>
    <row r="691" ht="15.75" customHeight="1">
      <c r="A691" s="2" t="s">
        <v>152</v>
      </c>
      <c r="B691" s="3" t="s">
        <v>151</v>
      </c>
      <c r="C691" s="4">
        <v>4.829494657073524</v>
      </c>
      <c r="D691" s="4">
        <v>0.48567736377342235</v>
      </c>
    </row>
    <row r="692" ht="15.75" customHeight="1">
      <c r="A692" s="2" t="s">
        <v>152</v>
      </c>
      <c r="B692" s="3" t="s">
        <v>153</v>
      </c>
      <c r="C692" s="4">
        <v>4.065307165055984</v>
      </c>
      <c r="D692" s="4">
        <v>0.3635580443678656</v>
      </c>
    </row>
    <row r="693" ht="15.75" customHeight="1">
      <c r="A693" s="2" t="s">
        <v>152</v>
      </c>
      <c r="B693" s="3" t="s">
        <v>153</v>
      </c>
      <c r="C693" s="4">
        <v>3.9375878070586237</v>
      </c>
      <c r="D693" s="4">
        <v>0.39091104889080336</v>
      </c>
    </row>
    <row r="694" ht="15.75" customHeight="1">
      <c r="A694" s="2" t="s">
        <v>152</v>
      </c>
      <c r="B694" s="3" t="s">
        <v>153</v>
      </c>
      <c r="C694" s="4">
        <v>3.9610030226914725</v>
      </c>
      <c r="D694" s="4">
        <v>0.3805729054490631</v>
      </c>
    </row>
    <row r="695" ht="15.75" customHeight="1">
      <c r="A695" s="2" t="s">
        <v>152</v>
      </c>
      <c r="B695" s="3" t="s">
        <v>154</v>
      </c>
      <c r="C695" s="4">
        <v>3.5267572055004464</v>
      </c>
      <c r="D695" s="4">
        <v>0.36431186732715914</v>
      </c>
    </row>
    <row r="696" ht="15.75" customHeight="1">
      <c r="A696" s="2" t="s">
        <v>152</v>
      </c>
      <c r="B696" s="3" t="s">
        <v>154</v>
      </c>
      <c r="C696" s="4">
        <v>3.4948273660011067</v>
      </c>
      <c r="D696" s="4">
        <v>0.37292698686194276</v>
      </c>
    </row>
    <row r="697" ht="15.75" customHeight="1">
      <c r="A697" s="2" t="s">
        <v>152</v>
      </c>
      <c r="B697" s="3" t="s">
        <v>154</v>
      </c>
      <c r="C697" s="4">
        <v>3.5799736046660136</v>
      </c>
      <c r="D697" s="4">
        <v>0.3617273314667241</v>
      </c>
    </row>
    <row r="698" ht="15.75" customHeight="1">
      <c r="A698" s="2" t="s">
        <v>152</v>
      </c>
      <c r="B698" s="3" t="s">
        <v>155</v>
      </c>
      <c r="C698" s="4">
        <v>3.7311081782962234</v>
      </c>
      <c r="D698" s="4">
        <v>0.48513891880249843</v>
      </c>
    </row>
    <row r="699" ht="15.75" customHeight="1">
      <c r="A699" s="2" t="s">
        <v>152</v>
      </c>
      <c r="B699" s="3" t="s">
        <v>155</v>
      </c>
      <c r="C699" s="4">
        <v>3.735365490229469</v>
      </c>
      <c r="D699" s="4">
        <v>0.5044152487615765</v>
      </c>
    </row>
    <row r="700" ht="15.75" customHeight="1">
      <c r="A700" s="2" t="s">
        <v>152</v>
      </c>
      <c r="B700" s="3" t="s">
        <v>155</v>
      </c>
      <c r="C700" s="4">
        <v>3.7949678572949037</v>
      </c>
      <c r="D700" s="4">
        <v>0.489015722593151</v>
      </c>
    </row>
    <row r="701" ht="15.75" customHeight="1">
      <c r="A701" s="2" t="s">
        <v>152</v>
      </c>
      <c r="B701" s="3" t="s">
        <v>156</v>
      </c>
      <c r="C701" s="4">
        <v>3.7523947379624505</v>
      </c>
      <c r="D701" s="4">
        <v>0.42698686194270946</v>
      </c>
    </row>
    <row r="702" ht="15.75" customHeight="1">
      <c r="A702" s="2" t="s">
        <v>152</v>
      </c>
      <c r="B702" s="3" t="s">
        <v>156</v>
      </c>
      <c r="C702" s="4">
        <v>3.6927923708970156</v>
      </c>
      <c r="D702" s="4">
        <v>0.4171871634718932</v>
      </c>
    </row>
    <row r="703" ht="15.75" customHeight="1">
      <c r="A703" s="2" t="s">
        <v>152</v>
      </c>
      <c r="B703" s="3" t="s">
        <v>156</v>
      </c>
      <c r="C703" s="4">
        <v>3.6417046276980716</v>
      </c>
      <c r="D703" s="4">
        <v>0.41869480939048026</v>
      </c>
    </row>
    <row r="704" ht="15.75" customHeight="1">
      <c r="A704" s="2" t="s">
        <v>152</v>
      </c>
      <c r="B704" s="3" t="s">
        <v>157</v>
      </c>
      <c r="C704" s="4">
        <v>3.6544765634978074</v>
      </c>
      <c r="D704" s="4">
        <v>0.45003230669825545</v>
      </c>
    </row>
    <row r="705" ht="15.75" customHeight="1">
      <c r="A705" s="2" t="s">
        <v>152</v>
      </c>
      <c r="B705" s="3" t="s">
        <v>157</v>
      </c>
      <c r="C705" s="4">
        <v>3.643833283664694</v>
      </c>
      <c r="D705" s="4">
        <v>0.43463278052982984</v>
      </c>
    </row>
    <row r="706" ht="15.75" customHeight="1">
      <c r="A706" s="2" t="s">
        <v>152</v>
      </c>
      <c r="B706" s="3" t="s">
        <v>157</v>
      </c>
      <c r="C706" s="4">
        <v>3.735365490229469</v>
      </c>
      <c r="D706" s="4">
        <v>0.4447555459832005</v>
      </c>
    </row>
    <row r="707" ht="15.75" customHeight="1">
      <c r="A707" s="2" t="s">
        <v>152</v>
      </c>
      <c r="B707" s="3" t="s">
        <v>158</v>
      </c>
      <c r="C707" s="4">
        <v>3.6757631231640344</v>
      </c>
      <c r="D707" s="4">
        <v>0.2861296575489985</v>
      </c>
    </row>
    <row r="708" ht="15.75" customHeight="1">
      <c r="A708" s="2" t="s">
        <v>152</v>
      </c>
      <c r="B708" s="3" t="s">
        <v>158</v>
      </c>
      <c r="C708" s="4">
        <v>3.68853505896377</v>
      </c>
      <c r="D708" s="4">
        <v>0.27837604996769333</v>
      </c>
    </row>
    <row r="709" ht="15.75" customHeight="1">
      <c r="A709" s="2" t="s">
        <v>152</v>
      </c>
      <c r="B709" s="3" t="s">
        <v>158</v>
      </c>
      <c r="C709" s="4">
        <v>3.650219251564562</v>
      </c>
      <c r="D709" s="4">
        <v>0.261253499892311</v>
      </c>
    </row>
    <row r="710" ht="15.75" customHeight="1">
      <c r="A710" s="2" t="s">
        <v>152</v>
      </c>
      <c r="B710" s="3" t="s">
        <v>159</v>
      </c>
      <c r="C710" s="4">
        <v>3.554429733066542</v>
      </c>
      <c r="D710" s="4">
        <v>0.2869911695024769</v>
      </c>
    </row>
    <row r="711" ht="15.75" customHeight="1">
      <c r="A711" s="2" t="s">
        <v>152</v>
      </c>
      <c r="B711" s="3" t="s">
        <v>159</v>
      </c>
      <c r="C711" s="4">
        <v>3.539529141300183</v>
      </c>
      <c r="D711" s="4">
        <v>0.26771483954339864</v>
      </c>
    </row>
    <row r="712" ht="15.75" customHeight="1">
      <c r="A712" s="2" t="s">
        <v>152</v>
      </c>
      <c r="B712" s="3" t="s">
        <v>159</v>
      </c>
      <c r="C712" s="4">
        <v>3.628932691898335</v>
      </c>
      <c r="D712" s="4">
        <v>0.23153133749730778</v>
      </c>
    </row>
    <row r="713" ht="15.75" customHeight="1">
      <c r="A713" s="2" t="s">
        <v>152</v>
      </c>
      <c r="B713" s="3" t="s">
        <v>160</v>
      </c>
      <c r="C713" s="4">
        <v>3.371365319936992</v>
      </c>
      <c r="D713" s="4">
        <v>0.27234546629334483</v>
      </c>
    </row>
    <row r="714" ht="15.75" customHeight="1">
      <c r="A714" s="2" t="s">
        <v>152</v>
      </c>
      <c r="B714" s="3" t="s">
        <v>160</v>
      </c>
      <c r="C714" s="4">
        <v>3.3032483290050663</v>
      </c>
      <c r="D714" s="4">
        <v>0.2729916002584536</v>
      </c>
    </row>
    <row r="715" ht="15.75" customHeight="1">
      <c r="A715" s="2" t="s">
        <v>152</v>
      </c>
      <c r="B715" s="3" t="s">
        <v>160</v>
      </c>
      <c r="C715" s="4">
        <v>3.296862361105198</v>
      </c>
      <c r="D715" s="4">
        <v>0.2574843850958432</v>
      </c>
    </row>
    <row r="716" ht="15.75" customHeight="1">
      <c r="A716" s="2" t="s">
        <v>152</v>
      </c>
      <c r="B716" s="3" t="s">
        <v>161</v>
      </c>
      <c r="C716" s="4">
        <v>3.386265911703351</v>
      </c>
      <c r="D716" s="4">
        <v>0.5548136980400603</v>
      </c>
    </row>
    <row r="717" ht="15.75" customHeight="1">
      <c r="A717" s="2" t="s">
        <v>152</v>
      </c>
      <c r="B717" s="3" t="s">
        <v>161</v>
      </c>
      <c r="C717" s="4">
        <v>3.3543360722040108</v>
      </c>
      <c r="D717" s="4">
        <v>0.5511522722377774</v>
      </c>
    </row>
    <row r="718" ht="15.75" customHeight="1">
      <c r="A718" s="2" t="s">
        <v>152</v>
      </c>
      <c r="B718" s="3" t="s">
        <v>161</v>
      </c>
      <c r="C718" s="4">
        <v>3.443739622802163</v>
      </c>
      <c r="D718" s="4">
        <v>0.5524445401679949</v>
      </c>
    </row>
    <row r="719" ht="15.75" customHeight="1">
      <c r="A719" s="2" t="s">
        <v>152</v>
      </c>
      <c r="B719" s="3" t="s">
        <v>162</v>
      </c>
      <c r="C719" s="4">
        <v>3.330920856571161</v>
      </c>
      <c r="D719" s="4">
        <v>0.4787852681455955</v>
      </c>
    </row>
    <row r="720" ht="15.75" customHeight="1">
      <c r="A720" s="2" t="s">
        <v>152</v>
      </c>
      <c r="B720" s="3" t="s">
        <v>162</v>
      </c>
      <c r="C720" s="4">
        <v>3.4096811273362</v>
      </c>
      <c r="D720" s="4">
        <v>0.48567736377342235</v>
      </c>
    </row>
    <row r="721" ht="15.75" customHeight="1">
      <c r="A721" s="2" t="s">
        <v>152</v>
      </c>
      <c r="B721" s="3" t="s">
        <v>162</v>
      </c>
      <c r="C721" s="4">
        <v>3.3734939759036147</v>
      </c>
      <c r="D721" s="4">
        <v>0.4704932155933663</v>
      </c>
    </row>
    <row r="722" ht="15.75" customHeight="1">
      <c r="A722" s="2" t="s">
        <v>152</v>
      </c>
      <c r="B722" s="3" t="s">
        <v>163</v>
      </c>
      <c r="C722" s="4">
        <v>3.407552471369577</v>
      </c>
      <c r="D722" s="4">
        <v>0.4839543398664657</v>
      </c>
    </row>
    <row r="723" ht="15.75" customHeight="1">
      <c r="A723" s="2" t="s">
        <v>152</v>
      </c>
      <c r="B723" s="3" t="s">
        <v>163</v>
      </c>
      <c r="C723" s="4">
        <v>3.482055430201371</v>
      </c>
      <c r="D723" s="4">
        <v>0.47792375619211713</v>
      </c>
    </row>
    <row r="724" ht="15.75" customHeight="1">
      <c r="A724" s="2" t="s">
        <v>152</v>
      </c>
      <c r="B724" s="3" t="s">
        <v>163</v>
      </c>
      <c r="C724" s="4">
        <v>3.482055430201371</v>
      </c>
      <c r="D724" s="4">
        <v>0.5011845789360327</v>
      </c>
    </row>
    <row r="725" ht="15.75" customHeight="1">
      <c r="A725" s="2" t="s">
        <v>152</v>
      </c>
      <c r="B725" s="3" t="s">
        <v>164</v>
      </c>
      <c r="C725" s="4">
        <v>2.1033249606198647</v>
      </c>
      <c r="D725" s="4">
        <v>0.37529614473400813</v>
      </c>
    </row>
    <row r="726" ht="15.75" customHeight="1">
      <c r="A726" s="2" t="s">
        <v>152</v>
      </c>
      <c r="B726" s="3" t="s">
        <v>164</v>
      </c>
      <c r="C726" s="4">
        <v>2.075013836263783</v>
      </c>
      <c r="D726" s="4">
        <v>0.38821882403618346</v>
      </c>
    </row>
    <row r="727" ht="15.75" customHeight="1">
      <c r="A727" s="2" t="s">
        <v>152</v>
      </c>
      <c r="B727" s="3" t="s">
        <v>164</v>
      </c>
      <c r="C727" s="4">
        <v>2.1033249606198647</v>
      </c>
      <c r="D727" s="4">
        <v>0.3569890157225931</v>
      </c>
    </row>
    <row r="728" ht="15.75" customHeight="1">
      <c r="A728" s="2" t="s">
        <v>152</v>
      </c>
      <c r="B728" s="3" t="s">
        <v>165</v>
      </c>
      <c r="C728" s="4">
        <v>1.991357656775512</v>
      </c>
      <c r="D728" s="4">
        <v>0.3051906095197071</v>
      </c>
    </row>
    <row r="729" ht="15.75" customHeight="1">
      <c r="A729" s="2" t="s">
        <v>152</v>
      </c>
      <c r="B729" s="3" t="s">
        <v>165</v>
      </c>
      <c r="C729" s="4">
        <v>1.9909319255821873</v>
      </c>
      <c r="D729" s="4">
        <v>0.34029722162395004</v>
      </c>
    </row>
    <row r="730" ht="15.75" customHeight="1">
      <c r="A730" s="2" t="s">
        <v>152</v>
      </c>
      <c r="B730" s="3" t="s">
        <v>165</v>
      </c>
      <c r="C730" s="4">
        <v>1.9849716888756437</v>
      </c>
      <c r="D730" s="4">
        <v>0.310467370234762</v>
      </c>
    </row>
    <row r="731" ht="15.75" customHeight="1">
      <c r="A731" s="2" t="s">
        <v>152</v>
      </c>
      <c r="B731" s="3" t="s">
        <v>166</v>
      </c>
      <c r="C731" s="4">
        <v>11.59223466303376</v>
      </c>
      <c r="D731" s="4">
        <v>0.7516691794098643</v>
      </c>
    </row>
    <row r="732" ht="15.75" customHeight="1">
      <c r="A732" s="2" t="s">
        <v>152</v>
      </c>
      <c r="B732" s="3" t="s">
        <v>166</v>
      </c>
      <c r="C732" s="4">
        <v>11.634807782366215</v>
      </c>
      <c r="D732" s="4">
        <v>0.7685763514968771</v>
      </c>
    </row>
    <row r="733" ht="15.75" customHeight="1">
      <c r="A733" s="2" t="s">
        <v>152</v>
      </c>
      <c r="B733" s="3" t="s">
        <v>166</v>
      </c>
      <c r="C733" s="4">
        <v>11.834901443228745</v>
      </c>
      <c r="D733" s="4">
        <v>0.7617919448632351</v>
      </c>
    </row>
    <row r="734" ht="15.75" customHeight="1">
      <c r="A734" s="2" t="s">
        <v>152</v>
      </c>
      <c r="B734" s="3" t="s">
        <v>14</v>
      </c>
      <c r="C734" s="4">
        <v>100.30184341606709</v>
      </c>
      <c r="D734" s="4">
        <v>98.70773206978247</v>
      </c>
    </row>
    <row r="735" ht="15.75" customHeight="1">
      <c r="A735" s="2" t="s">
        <v>152</v>
      </c>
      <c r="B735" s="3" t="s">
        <v>14</v>
      </c>
      <c r="C735" s="4">
        <v>100.08897781940482</v>
      </c>
      <c r="D735" s="4">
        <v>96.24165410295068</v>
      </c>
    </row>
    <row r="736" ht="15.75" customHeight="1">
      <c r="A736" s="2" t="s">
        <v>152</v>
      </c>
      <c r="B736" s="3" t="s">
        <v>14</v>
      </c>
      <c r="C736" s="4">
        <v>103.11166929200903</v>
      </c>
      <c r="D736" s="4">
        <v>98.25543829420633</v>
      </c>
    </row>
    <row r="737" ht="15.75" customHeight="1">
      <c r="A737" s="2" t="s">
        <v>152</v>
      </c>
      <c r="B737" s="3" t="s">
        <v>151</v>
      </c>
      <c r="C737" s="4">
        <v>1.1777853463323256</v>
      </c>
      <c r="D737" s="4">
        <v>0.10230454447555459</v>
      </c>
    </row>
    <row r="738" ht="15.75" customHeight="1">
      <c r="A738" s="2" t="s">
        <v>152</v>
      </c>
      <c r="B738" s="3" t="s">
        <v>151</v>
      </c>
      <c r="C738" s="4">
        <v>1.1609689641960066</v>
      </c>
      <c r="D738" s="4">
        <v>0.10230454447555459</v>
      </c>
    </row>
    <row r="739" ht="15.75" customHeight="1">
      <c r="A739" s="2" t="s">
        <v>152</v>
      </c>
      <c r="B739" s="3" t="s">
        <v>151</v>
      </c>
      <c r="C739" s="4">
        <v>1.156498786666099</v>
      </c>
      <c r="D739" s="4">
        <v>0.10230454447555459</v>
      </c>
    </row>
    <row r="740" ht="15.75" customHeight="1">
      <c r="A740" s="2" t="s">
        <v>152</v>
      </c>
      <c r="B740" s="3" t="s">
        <v>167</v>
      </c>
      <c r="C740" s="4">
        <v>11.920047681893651</v>
      </c>
      <c r="D740" s="4">
        <v>0.761253499892311</v>
      </c>
    </row>
    <row r="741" ht="15.75" customHeight="1">
      <c r="A741" s="2" t="s">
        <v>152</v>
      </c>
      <c r="B741" s="3" t="s">
        <v>167</v>
      </c>
      <c r="C741" s="4">
        <v>12.073310911490486</v>
      </c>
      <c r="D741" s="4">
        <v>0.8004522937755761</v>
      </c>
    </row>
    <row r="742" ht="15.75" customHeight="1">
      <c r="A742" s="2" t="s">
        <v>152</v>
      </c>
      <c r="B742" s="3" t="s">
        <v>167</v>
      </c>
      <c r="C742" s="4">
        <v>12.226574141087317</v>
      </c>
      <c r="D742" s="4">
        <v>0.781175963816498</v>
      </c>
    </row>
    <row r="743" ht="15.75" customHeight="1">
      <c r="A743" s="2" t="s">
        <v>152</v>
      </c>
      <c r="B743" s="3" t="s">
        <v>168</v>
      </c>
      <c r="C743" s="4">
        <v>11.59862063093363</v>
      </c>
      <c r="D743" s="4">
        <v>0.8336205039844927</v>
      </c>
    </row>
    <row r="744" ht="15.75" customHeight="1">
      <c r="A744" s="2" t="s">
        <v>152</v>
      </c>
      <c r="B744" s="3" t="s">
        <v>168</v>
      </c>
      <c r="C744" s="4">
        <v>11.977521392992465</v>
      </c>
      <c r="D744" s="4">
        <v>0.8951109196640104</v>
      </c>
    </row>
    <row r="745" ht="15.75" customHeight="1">
      <c r="A745" s="2" t="s">
        <v>152</v>
      </c>
      <c r="B745" s="3" t="s">
        <v>168</v>
      </c>
      <c r="C745" s="4">
        <v>11.696538805398271</v>
      </c>
      <c r="D745" s="4">
        <v>0.8676502261468877</v>
      </c>
    </row>
    <row r="746" ht="15.75" customHeight="1">
      <c r="A746" s="2" t="s">
        <v>152</v>
      </c>
      <c r="B746" s="3" t="s">
        <v>169</v>
      </c>
      <c r="C746" s="4">
        <v>11.553918855634553</v>
      </c>
      <c r="D746" s="4">
        <v>0.8633426663794961</v>
      </c>
    </row>
    <row r="747" ht="15.75" customHeight="1">
      <c r="A747" s="2" t="s">
        <v>152</v>
      </c>
      <c r="B747" s="3" t="s">
        <v>169</v>
      </c>
      <c r="C747" s="4">
        <v>11.54327557580144</v>
      </c>
      <c r="D747" s="4">
        <v>0.8542967908679733</v>
      </c>
    </row>
    <row r="748" ht="15.75" customHeight="1">
      <c r="A748" s="2" t="s">
        <v>152</v>
      </c>
      <c r="B748" s="3" t="s">
        <v>169</v>
      </c>
      <c r="C748" s="4">
        <v>11.890246498360934</v>
      </c>
      <c r="D748" s="4">
        <v>0.8362050398449278</v>
      </c>
    </row>
    <row r="749" ht="15.75" customHeight="1">
      <c r="A749" s="2" t="s">
        <v>152</v>
      </c>
      <c r="B749" s="3" t="s">
        <v>170</v>
      </c>
      <c r="C749" s="4">
        <v>4.793307505640938</v>
      </c>
      <c r="D749" s="4">
        <v>0.427740684902003</v>
      </c>
    </row>
    <row r="750" ht="15.75" customHeight="1">
      <c r="A750" s="2" t="s">
        <v>152</v>
      </c>
      <c r="B750" s="3" t="s">
        <v>170</v>
      </c>
      <c r="C750" s="4">
        <v>4.750734386308485</v>
      </c>
      <c r="D750" s="4">
        <v>0.4206332112858066</v>
      </c>
    </row>
    <row r="751" ht="15.75" customHeight="1">
      <c r="A751" s="2" t="s">
        <v>152</v>
      </c>
      <c r="B751" s="3" t="s">
        <v>170</v>
      </c>
      <c r="C751" s="4">
        <v>4.869939120439355</v>
      </c>
      <c r="D751" s="4">
        <v>0.462847297006246</v>
      </c>
    </row>
    <row r="752" ht="15.75" customHeight="1">
      <c r="A752" s="2" t="s">
        <v>152</v>
      </c>
      <c r="B752" s="3" t="s">
        <v>171</v>
      </c>
      <c r="C752" s="4">
        <v>4.72306185874239</v>
      </c>
      <c r="D752" s="4">
        <v>0.4354942924833082</v>
      </c>
    </row>
    <row r="753" ht="15.75" customHeight="1">
      <c r="A753" s="2" t="s">
        <v>152</v>
      </c>
      <c r="B753" s="3" t="s">
        <v>171</v>
      </c>
      <c r="C753" s="4">
        <v>4.857167184639619</v>
      </c>
      <c r="D753" s="4">
        <v>0.45638595735515836</v>
      </c>
    </row>
    <row r="754" ht="15.75" customHeight="1">
      <c r="A754" s="2" t="s">
        <v>152</v>
      </c>
      <c r="B754" s="3" t="s">
        <v>171</v>
      </c>
      <c r="C754" s="4">
        <v>4.797564817574184</v>
      </c>
      <c r="D754" s="4">
        <v>0.4318328666810252</v>
      </c>
    </row>
    <row r="755" ht="15.75" customHeight="1">
      <c r="A755" s="2" t="s">
        <v>152</v>
      </c>
      <c r="B755" s="3" t="s">
        <v>172</v>
      </c>
      <c r="C755" s="4">
        <v>4.765634978074844</v>
      </c>
      <c r="D755" s="4">
        <v>0.4596166271807021</v>
      </c>
    </row>
    <row r="756" ht="15.75" customHeight="1">
      <c r="A756" s="2" t="s">
        <v>152</v>
      </c>
      <c r="B756" s="3" t="s">
        <v>172</v>
      </c>
      <c r="C756" s="4">
        <v>4.733705138575504</v>
      </c>
      <c r="D756" s="4">
        <v>0.46306267499461556</v>
      </c>
    </row>
    <row r="757" ht="15.75" customHeight="1">
      <c r="A757" s="2" t="s">
        <v>152</v>
      </c>
      <c r="B757" s="3" t="s">
        <v>172</v>
      </c>
      <c r="C757" s="4">
        <v>4.869939120439355</v>
      </c>
      <c r="D757" s="4">
        <v>0.5022614688778807</v>
      </c>
    </row>
    <row r="758" ht="15.75" customHeight="1">
      <c r="A758" s="2" t="s">
        <v>152</v>
      </c>
      <c r="B758" s="3" t="s">
        <v>173</v>
      </c>
      <c r="C758" s="4">
        <v>2.1818723657882413</v>
      </c>
      <c r="D758" s="4">
        <v>0.44389403402972216</v>
      </c>
    </row>
    <row r="759" ht="15.75" customHeight="1">
      <c r="A759" s="2" t="s">
        <v>152</v>
      </c>
      <c r="B759" s="3" t="s">
        <v>173</v>
      </c>
      <c r="C759" s="4">
        <v>2.1761249946783603</v>
      </c>
      <c r="D759" s="4">
        <v>0.41772560844281714</v>
      </c>
    </row>
    <row r="760" ht="15.75" customHeight="1">
      <c r="A760" s="2" t="s">
        <v>152</v>
      </c>
      <c r="B760" s="3" t="s">
        <v>173</v>
      </c>
      <c r="C760" s="4">
        <v>2.1946443015879775</v>
      </c>
      <c r="D760" s="4">
        <v>0.4490631057505923</v>
      </c>
    </row>
    <row r="761" ht="15.75" customHeight="1">
      <c r="A761" s="2" t="s">
        <v>152</v>
      </c>
      <c r="B761" s="3" t="s">
        <v>174</v>
      </c>
      <c r="C761" s="4">
        <v>2.2150793988675552</v>
      </c>
      <c r="D761" s="4">
        <v>0.4431402110704286</v>
      </c>
    </row>
    <row r="762" ht="15.75" customHeight="1">
      <c r="A762" s="2" t="s">
        <v>152</v>
      </c>
      <c r="B762" s="3" t="s">
        <v>174</v>
      </c>
      <c r="C762" s="4">
        <v>2.202520328664481</v>
      </c>
      <c r="D762" s="4">
        <v>0.3996338574197717</v>
      </c>
    </row>
    <row r="763" ht="15.75" customHeight="1">
      <c r="A763" s="2" t="s">
        <v>152</v>
      </c>
      <c r="B763" s="3" t="s">
        <v>174</v>
      </c>
      <c r="C763" s="4">
        <v>2.2103963557409854</v>
      </c>
      <c r="D763" s="4">
        <v>0.3974800775360758</v>
      </c>
    </row>
    <row r="764" ht="15.75" customHeight="1">
      <c r="A764" s="2" t="s">
        <v>152</v>
      </c>
      <c r="B764" s="3" t="s">
        <v>175</v>
      </c>
      <c r="C764" s="4">
        <v>2.0967261271233344</v>
      </c>
      <c r="D764" s="4">
        <v>0.4255869050183071</v>
      </c>
    </row>
    <row r="765" ht="15.75" customHeight="1">
      <c r="A765" s="2" t="s">
        <v>152</v>
      </c>
      <c r="B765" s="3" t="s">
        <v>175</v>
      </c>
      <c r="C765" s="4">
        <v>2.1048150197965003</v>
      </c>
      <c r="D765" s="4">
        <v>0.4463708808959724</v>
      </c>
    </row>
    <row r="766" ht="15.75" customHeight="1">
      <c r="A766" s="2" t="s">
        <v>152</v>
      </c>
      <c r="B766" s="3" t="s">
        <v>175</v>
      </c>
      <c r="C766" s="4">
        <v>2.0905530248201285</v>
      </c>
      <c r="D766" s="4">
        <v>0.45347835451216884</v>
      </c>
    </row>
    <row r="767" ht="15.75" customHeight="1">
      <c r="A767" s="2" t="s">
        <v>152</v>
      </c>
      <c r="B767" s="3" t="s">
        <v>176</v>
      </c>
      <c r="C767" s="4">
        <v>2.219762441994125</v>
      </c>
      <c r="D767" s="4">
        <v>0.3746500107688994</v>
      </c>
    </row>
    <row r="768" ht="15.75" customHeight="1">
      <c r="A768" s="2" t="s">
        <v>152</v>
      </c>
      <c r="B768" s="3" t="s">
        <v>176</v>
      </c>
      <c r="C768" s="4">
        <v>2.2189109796074757</v>
      </c>
      <c r="D768" s="4">
        <v>0.3564505707516692</v>
      </c>
    </row>
    <row r="769" ht="15.75" customHeight="1">
      <c r="A769" s="2" t="s">
        <v>152</v>
      </c>
      <c r="B769" s="3" t="s">
        <v>176</v>
      </c>
      <c r="C769" s="4">
        <v>2.2761718251096257</v>
      </c>
      <c r="D769" s="4">
        <v>0.33997415464139563</v>
      </c>
    </row>
    <row r="770" ht="15.75" customHeight="1">
      <c r="A770" s="2" t="s">
        <v>152</v>
      </c>
      <c r="B770" s="3" t="s">
        <v>177</v>
      </c>
      <c r="C770" s="4">
        <v>2.121205670739495</v>
      </c>
      <c r="D770" s="4">
        <v>0.3569890157225931</v>
      </c>
    </row>
    <row r="771" ht="15.75" customHeight="1">
      <c r="A771" s="2" t="s">
        <v>152</v>
      </c>
      <c r="B771" s="3" t="s">
        <v>177</v>
      </c>
      <c r="C771" s="4">
        <v>2.1378091872791516</v>
      </c>
      <c r="D771" s="4">
        <v>0.3352358388972647</v>
      </c>
    </row>
    <row r="772" ht="15.75" customHeight="1">
      <c r="A772" s="2" t="s">
        <v>152</v>
      </c>
      <c r="B772" s="3" t="s">
        <v>177</v>
      </c>
      <c r="C772" s="4">
        <v>2.142492230405722</v>
      </c>
      <c r="D772" s="4">
        <v>0.3526814559552014</v>
      </c>
    </row>
    <row r="773" ht="15.75" customHeight="1">
      <c r="A773" s="2" t="s">
        <v>152</v>
      </c>
      <c r="B773" s="3" t="s">
        <v>178</v>
      </c>
      <c r="C773" s="4">
        <v>3.5246285495338245</v>
      </c>
      <c r="D773" s="4">
        <v>0.3986646564721085</v>
      </c>
    </row>
    <row r="774" ht="15.75" customHeight="1">
      <c r="A774" s="2" t="s">
        <v>152</v>
      </c>
      <c r="B774" s="3" t="s">
        <v>178</v>
      </c>
      <c r="C774" s="4">
        <v>3.4501255907020303</v>
      </c>
      <c r="D774" s="4">
        <v>0.39543398664656476</v>
      </c>
    </row>
    <row r="775" ht="15.75" customHeight="1">
      <c r="A775" s="2" t="s">
        <v>152</v>
      </c>
      <c r="B775" s="3" t="s">
        <v>178</v>
      </c>
      <c r="C775" s="4">
        <v>3.4543829026352757</v>
      </c>
      <c r="D775" s="4">
        <v>0.35343527891449494</v>
      </c>
    </row>
    <row r="776" ht="15.75" customHeight="1">
      <c r="A776" s="2" t="s">
        <v>152</v>
      </c>
      <c r="B776" s="3" t="s">
        <v>179</v>
      </c>
      <c r="C776" s="4">
        <v>4.033377325556644</v>
      </c>
      <c r="D776" s="4">
        <v>0.405772130088305</v>
      </c>
    </row>
    <row r="777" ht="15.75" customHeight="1">
      <c r="A777" s="2" t="s">
        <v>152</v>
      </c>
      <c r="B777" s="3" t="s">
        <v>179</v>
      </c>
      <c r="C777" s="4">
        <v>3.950359742858359</v>
      </c>
      <c r="D777" s="4">
        <v>0.3856342881757484</v>
      </c>
    </row>
    <row r="778" ht="15.75" customHeight="1">
      <c r="A778" s="2" t="s">
        <v>152</v>
      </c>
      <c r="B778" s="3" t="s">
        <v>179</v>
      </c>
      <c r="C778" s="4">
        <v>4.0631785090893615</v>
      </c>
      <c r="D778" s="4">
        <v>0.4017876373034676</v>
      </c>
    </row>
    <row r="779" ht="15.75" customHeight="1">
      <c r="A779" s="2" t="s">
        <v>152</v>
      </c>
      <c r="B779" s="3" t="s">
        <v>180</v>
      </c>
      <c r="C779" s="4">
        <v>4.075950444889097</v>
      </c>
      <c r="D779" s="4">
        <v>0.3630195993969416</v>
      </c>
    </row>
    <row r="780" ht="15.75" customHeight="1">
      <c r="A780" s="2" t="s">
        <v>152</v>
      </c>
      <c r="B780" s="3" t="s">
        <v>180</v>
      </c>
      <c r="C780" s="4">
        <v>4.0312486695900205</v>
      </c>
      <c r="D780" s="4">
        <v>0.3803575274606935</v>
      </c>
    </row>
    <row r="781" ht="15.75" customHeight="1">
      <c r="A781" s="2" t="s">
        <v>152</v>
      </c>
      <c r="B781" s="3" t="s">
        <v>180</v>
      </c>
      <c r="C781" s="4">
        <v>4.156839371620759</v>
      </c>
      <c r="D781" s="4">
        <v>0.3740038768037906</v>
      </c>
    </row>
    <row r="782" ht="15.75" customHeight="1">
      <c r="A782" s="2" t="s">
        <v>152</v>
      </c>
      <c r="B782" s="3" t="s">
        <v>181</v>
      </c>
      <c r="C782" s="4">
        <v>4.354804376516668</v>
      </c>
      <c r="D782" s="4">
        <v>0.3311436571182425</v>
      </c>
    </row>
    <row r="783" ht="15.75" customHeight="1">
      <c r="A783" s="2" t="s">
        <v>152</v>
      </c>
      <c r="B783" s="3" t="s">
        <v>181</v>
      </c>
      <c r="C783" s="4">
        <v>4.38034824811614</v>
      </c>
      <c r="D783" s="4">
        <v>0.34266637949601547</v>
      </c>
    </row>
    <row r="784" ht="15.75" customHeight="1">
      <c r="A784" s="2" t="s">
        <v>152</v>
      </c>
      <c r="B784" s="3" t="s">
        <v>181</v>
      </c>
      <c r="C784" s="4">
        <v>4.4782664225807824</v>
      </c>
      <c r="D784" s="4">
        <v>0.3396510876588413</v>
      </c>
    </row>
    <row r="785" ht="15.75" customHeight="1">
      <c r="A785" s="2" t="s">
        <v>152</v>
      </c>
      <c r="B785" s="3" t="s">
        <v>182</v>
      </c>
      <c r="C785" s="4">
        <v>4.6506875558772185</v>
      </c>
      <c r="D785" s="4">
        <v>0.36334266637949597</v>
      </c>
    </row>
    <row r="786" ht="15.75" customHeight="1">
      <c r="A786" s="2" t="s">
        <v>152</v>
      </c>
      <c r="B786" s="3" t="s">
        <v>182</v>
      </c>
      <c r="C786" s="4">
        <v>4.565541317212312</v>
      </c>
      <c r="D786" s="4">
        <v>0.4028645272453155</v>
      </c>
    </row>
    <row r="787" ht="15.75" customHeight="1">
      <c r="A787" s="2" t="s">
        <v>152</v>
      </c>
      <c r="B787" s="3" t="s">
        <v>182</v>
      </c>
      <c r="C787" s="4">
        <v>4.503810294180255</v>
      </c>
      <c r="D787" s="4">
        <v>0.39403402972216245</v>
      </c>
    </row>
    <row r="788" ht="15.75" customHeight="1">
      <c r="A788" s="2" t="s">
        <v>152</v>
      </c>
      <c r="B788" s="3" t="s">
        <v>183</v>
      </c>
      <c r="C788" s="4">
        <v>4.246242922218911</v>
      </c>
      <c r="D788" s="4">
        <v>0.34578936032737456</v>
      </c>
    </row>
    <row r="789" ht="15.75" customHeight="1">
      <c r="A789" s="2" t="s">
        <v>152</v>
      </c>
      <c r="B789" s="3" t="s">
        <v>183</v>
      </c>
      <c r="C789" s="4">
        <v>4.384605560049384</v>
      </c>
      <c r="D789" s="4">
        <v>0.34158948955416757</v>
      </c>
    </row>
    <row r="790" ht="15.75" customHeight="1">
      <c r="A790" s="2" t="s">
        <v>152</v>
      </c>
      <c r="B790" s="3" t="s">
        <v>183</v>
      </c>
      <c r="C790" s="4">
        <v>4.344161096683554</v>
      </c>
      <c r="D790" s="4">
        <v>0.32995907818220976</v>
      </c>
    </row>
    <row r="791" ht="15.75" customHeight="1">
      <c r="A791" s="2" t="s">
        <v>152</v>
      </c>
      <c r="B791" s="3" t="s">
        <v>184</v>
      </c>
      <c r="C791" s="4">
        <v>4.5697986291455575</v>
      </c>
      <c r="D791" s="4">
        <v>0.7986215808744346</v>
      </c>
    </row>
    <row r="792" ht="15.75" customHeight="1">
      <c r="A792" s="2" t="s">
        <v>152</v>
      </c>
      <c r="B792" s="3" t="s">
        <v>184</v>
      </c>
      <c r="C792" s="4">
        <v>4.618757716377879</v>
      </c>
      <c r="D792" s="4">
        <v>0.7858065905664441</v>
      </c>
    </row>
    <row r="793" ht="15.75" customHeight="1">
      <c r="A793" s="2" t="s">
        <v>152</v>
      </c>
      <c r="B793" s="3" t="s">
        <v>184</v>
      </c>
      <c r="C793" s="4">
        <v>4.557026693345822</v>
      </c>
      <c r="D793" s="4">
        <v>0.7972216239500324</v>
      </c>
    </row>
    <row r="794" ht="15.75" customHeight="1">
      <c r="A794" s="2" t="s">
        <v>152</v>
      </c>
      <c r="B794" s="3" t="s">
        <v>14</v>
      </c>
      <c r="C794" s="4">
        <v>100.91915364638766</v>
      </c>
      <c r="D794" s="4">
        <v>111.67348696963171</v>
      </c>
    </row>
    <row r="795" ht="15.75" customHeight="1">
      <c r="A795" s="2" t="s">
        <v>152</v>
      </c>
      <c r="B795" s="3" t="s">
        <v>14</v>
      </c>
      <c r="C795" s="4">
        <v>101.87704883136787</v>
      </c>
      <c r="D795" s="4">
        <v>115.33491277191472</v>
      </c>
    </row>
    <row r="796" ht="15.75" customHeight="1">
      <c r="A796" s="2" t="s">
        <v>152</v>
      </c>
      <c r="B796" s="3" t="s">
        <v>14</v>
      </c>
      <c r="C796" s="4">
        <v>101.91962195070033</v>
      </c>
      <c r="D796" s="4">
        <v>110.59659702778376</v>
      </c>
    </row>
    <row r="797" ht="15.75" customHeight="1">
      <c r="A797" s="2" t="s">
        <v>152</v>
      </c>
      <c r="B797" s="3" t="s">
        <v>151</v>
      </c>
      <c r="C797" s="4">
        <v>1.0890203925241602</v>
      </c>
      <c r="D797" s="4">
        <v>0.10230454447555459</v>
      </c>
    </row>
    <row r="798" ht="15.75" customHeight="1">
      <c r="A798" s="2" t="s">
        <v>152</v>
      </c>
      <c r="B798" s="3" t="s">
        <v>151</v>
      </c>
      <c r="C798" s="4">
        <v>1.1245689471667588</v>
      </c>
      <c r="D798" s="4">
        <v>0.10230454447555459</v>
      </c>
    </row>
    <row r="799" ht="15.75" customHeight="1">
      <c r="A799" s="2" t="s">
        <v>152</v>
      </c>
      <c r="B799" s="3" t="s">
        <v>151</v>
      </c>
      <c r="C799" s="4">
        <v>1.0990250755672868</v>
      </c>
      <c r="D799" s="4">
        <v>0.10230454447555459</v>
      </c>
    </row>
    <row r="800" ht="15.75" customHeight="1">
      <c r="A800" s="2" t="s">
        <v>152</v>
      </c>
      <c r="B800" s="3" t="s">
        <v>185</v>
      </c>
      <c r="C800" s="4">
        <v>4.278172761718251</v>
      </c>
      <c r="D800" s="4">
        <v>0.8550506138272669</v>
      </c>
    </row>
    <row r="801" ht="15.75" customHeight="1">
      <c r="A801" s="2" t="s">
        <v>152</v>
      </c>
      <c r="B801" s="3" t="s">
        <v>185</v>
      </c>
      <c r="C801" s="4">
        <v>4.320745881050705</v>
      </c>
      <c r="D801" s="4">
        <v>0.8395433986646564</v>
      </c>
    </row>
    <row r="802" ht="15.75" customHeight="1">
      <c r="A802" s="2" t="s">
        <v>152</v>
      </c>
      <c r="B802" s="3" t="s">
        <v>185</v>
      </c>
      <c r="C802" s="4">
        <v>4.19728383498659</v>
      </c>
      <c r="D802" s="4">
        <v>0.797329312944217</v>
      </c>
    </row>
    <row r="803" ht="15.75" customHeight="1">
      <c r="A803" s="2" t="s">
        <v>152</v>
      </c>
      <c r="B803" s="3" t="s">
        <v>186</v>
      </c>
      <c r="C803" s="4">
        <v>3.799225169228149</v>
      </c>
      <c r="D803" s="4">
        <v>0.7582382080551368</v>
      </c>
    </row>
    <row r="804" ht="15.75" customHeight="1">
      <c r="A804" s="2" t="s">
        <v>152</v>
      </c>
      <c r="B804" s="3" t="s">
        <v>186</v>
      </c>
      <c r="C804" s="4">
        <v>3.7864532334284133</v>
      </c>
      <c r="D804" s="4">
        <v>0.7540383372819299</v>
      </c>
    </row>
    <row r="805" ht="15.75" customHeight="1">
      <c r="A805" s="2" t="s">
        <v>152</v>
      </c>
      <c r="B805" s="3" t="s">
        <v>186</v>
      </c>
      <c r="C805" s="4">
        <v>3.8609561922602067</v>
      </c>
      <c r="D805" s="4">
        <v>0.7397157010553521</v>
      </c>
    </row>
    <row r="806" ht="15.75" customHeight="1">
      <c r="A806" s="2" t="s">
        <v>152</v>
      </c>
      <c r="B806" s="3" t="s">
        <v>187</v>
      </c>
      <c r="C806" s="4">
        <v>7.943718336242496</v>
      </c>
      <c r="D806" s="4">
        <v>1.1802713762653458</v>
      </c>
    </row>
    <row r="807" ht="15.75" customHeight="1">
      <c r="A807" s="2" t="s">
        <v>152</v>
      </c>
      <c r="B807" s="3" t="s">
        <v>187</v>
      </c>
      <c r="C807" s="4">
        <v>8.007578015241178</v>
      </c>
      <c r="D807" s="4">
        <v>1.1447340081843635</v>
      </c>
    </row>
    <row r="808" ht="15.75" customHeight="1">
      <c r="A808" s="2" t="s">
        <v>152</v>
      </c>
      <c r="B808" s="3" t="s">
        <v>187</v>
      </c>
      <c r="C808" s="4">
        <v>7.939461024309251</v>
      </c>
      <c r="D808" s="4">
        <v>1.175963816497954</v>
      </c>
    </row>
    <row r="809" ht="15.75" customHeight="1">
      <c r="A809" s="2" t="s">
        <v>152</v>
      </c>
      <c r="B809" s="3" t="s">
        <v>188</v>
      </c>
      <c r="C809" s="4">
        <v>8.048022478607008</v>
      </c>
      <c r="D809" s="4">
        <v>1.0522291621796251</v>
      </c>
    </row>
    <row r="810" ht="15.75" customHeight="1">
      <c r="A810" s="2" t="s">
        <v>152</v>
      </c>
      <c r="B810" s="3" t="s">
        <v>188</v>
      </c>
      <c r="C810" s="4">
        <v>7.899016560943419</v>
      </c>
      <c r="D810" s="4">
        <v>1.050398449278484</v>
      </c>
    </row>
    <row r="811" ht="15.75" customHeight="1">
      <c r="A811" s="2" t="s">
        <v>152</v>
      </c>
      <c r="B811" s="3" t="s">
        <v>188</v>
      </c>
      <c r="C811" s="4">
        <v>8.148069309038274</v>
      </c>
      <c r="D811" s="4">
        <v>1.0366142580228301</v>
      </c>
    </row>
    <row r="812" ht="15.75" customHeight="1">
      <c r="A812" s="2" t="s">
        <v>152</v>
      </c>
      <c r="B812" s="3" t="s">
        <v>189</v>
      </c>
      <c r="C812" s="4">
        <v>8.720677764059774</v>
      </c>
      <c r="D812" s="4">
        <v>1.2341158733577429</v>
      </c>
    </row>
    <row r="813" ht="15.75" customHeight="1">
      <c r="A813" s="2" t="s">
        <v>152</v>
      </c>
      <c r="B813" s="3" t="s">
        <v>189</v>
      </c>
      <c r="C813" s="4">
        <v>8.437566520498956</v>
      </c>
      <c r="D813" s="4">
        <v>1.2804221408572045</v>
      </c>
    </row>
    <row r="814" ht="15.75" customHeight="1">
      <c r="A814" s="2" t="s">
        <v>152</v>
      </c>
      <c r="B814" s="3" t="s">
        <v>189</v>
      </c>
      <c r="C814" s="4">
        <v>8.533356038996978</v>
      </c>
      <c r="D814" s="4">
        <v>1.2513461124273098</v>
      </c>
    </row>
    <row r="815" ht="15.75" customHeight="1">
      <c r="A815" s="2" t="s">
        <v>152</v>
      </c>
      <c r="B815" s="3" t="s">
        <v>190</v>
      </c>
      <c r="C815" s="4">
        <v>6.334454425475754</v>
      </c>
      <c r="D815" s="4">
        <v>1.0477062244238637</v>
      </c>
    </row>
    <row r="816" ht="15.75" customHeight="1">
      <c r="A816" s="2" t="s">
        <v>152</v>
      </c>
      <c r="B816" s="3" t="s">
        <v>190</v>
      </c>
      <c r="C816" s="4">
        <v>6.321682489676019</v>
      </c>
      <c r="D816" s="4">
        <v>1.097350850743054</v>
      </c>
    </row>
    <row r="817" ht="15.75" customHeight="1">
      <c r="A817" s="2" t="s">
        <v>152</v>
      </c>
      <c r="B817" s="3" t="s">
        <v>190</v>
      </c>
      <c r="C817" s="4">
        <v>6.519647494571927</v>
      </c>
      <c r="D817" s="4">
        <v>1.0919664010338144</v>
      </c>
    </row>
    <row r="818" ht="15.75" customHeight="1">
      <c r="A818" s="2" t="s">
        <v>152</v>
      </c>
      <c r="B818" s="3" t="s">
        <v>191</v>
      </c>
      <c r="C818" s="4">
        <v>6.474945719272851</v>
      </c>
      <c r="D818" s="4">
        <v>1.0604135257376697</v>
      </c>
    </row>
    <row r="819" ht="15.75" customHeight="1">
      <c r="A819" s="2" t="s">
        <v>152</v>
      </c>
      <c r="B819" s="3" t="s">
        <v>191</v>
      </c>
      <c r="C819" s="4">
        <v>6.6729107241687595</v>
      </c>
      <c r="D819" s="4">
        <v>0.9914925694594012</v>
      </c>
    </row>
    <row r="820" ht="15.75" customHeight="1">
      <c r="A820" s="2" t="s">
        <v>152</v>
      </c>
      <c r="B820" s="3" t="s">
        <v>191</v>
      </c>
      <c r="C820" s="4">
        <v>6.5302907744050405</v>
      </c>
      <c r="D820" s="4">
        <v>0.9940771053198364</v>
      </c>
    </row>
    <row r="821" ht="15.75" customHeight="1">
      <c r="A821" s="2" t="s">
        <v>152</v>
      </c>
      <c r="B821" s="3" t="s">
        <v>192</v>
      </c>
      <c r="C821" s="4">
        <v>6.259951466643962</v>
      </c>
      <c r="D821" s="4">
        <v>1.079043721731639</v>
      </c>
    </row>
    <row r="822" ht="15.75" customHeight="1">
      <c r="A822" s="2" t="s">
        <v>152</v>
      </c>
      <c r="B822" s="3" t="s">
        <v>192</v>
      </c>
      <c r="C822" s="4">
        <v>6.121588828813487</v>
      </c>
      <c r="D822" s="4">
        <v>1.0368296360111997</v>
      </c>
    </row>
    <row r="823" ht="15.75" customHeight="1">
      <c r="A823" s="2" t="s">
        <v>152</v>
      </c>
      <c r="B823" s="3" t="s">
        <v>192</v>
      </c>
      <c r="C823" s="4">
        <v>6.311039209842905</v>
      </c>
      <c r="D823" s="4">
        <v>1.0511522722377773</v>
      </c>
    </row>
    <row r="824" ht="15.75" customHeight="1">
      <c r="A824" s="2" t="s">
        <v>152</v>
      </c>
      <c r="B824" s="3" t="s">
        <v>193</v>
      </c>
      <c r="C824" s="4">
        <v>4.26965813785176</v>
      </c>
      <c r="D824" s="4">
        <v>0.7657764376480724</v>
      </c>
    </row>
    <row r="825" ht="15.75" customHeight="1">
      <c r="A825" s="2" t="s">
        <v>152</v>
      </c>
      <c r="B825" s="3" t="s">
        <v>193</v>
      </c>
      <c r="C825" s="4">
        <v>4.2760441057516285</v>
      </c>
      <c r="D825" s="4">
        <v>0.7235623519276331</v>
      </c>
    </row>
    <row r="826" ht="15.75" customHeight="1">
      <c r="A826" s="2" t="s">
        <v>152</v>
      </c>
      <c r="B826" s="3" t="s">
        <v>193</v>
      </c>
      <c r="C826" s="4">
        <v>4.180254587253608</v>
      </c>
      <c r="D826" s="4">
        <v>0.7559767391772559</v>
      </c>
    </row>
    <row r="827" ht="15.75" customHeight="1">
      <c r="A827" s="2" t="s">
        <v>152</v>
      </c>
      <c r="B827" s="3" t="s">
        <v>194</v>
      </c>
      <c r="C827" s="4">
        <v>5.0338456298693</v>
      </c>
      <c r="D827" s="4">
        <v>0.8750807667456386</v>
      </c>
    </row>
    <row r="828" ht="15.75" customHeight="1">
      <c r="A828" s="2" t="s">
        <v>152</v>
      </c>
      <c r="B828" s="3" t="s">
        <v>194</v>
      </c>
      <c r="C828" s="4">
        <v>5.099833964834604</v>
      </c>
      <c r="D828" s="4">
        <v>0.9354942924833083</v>
      </c>
    </row>
    <row r="829" ht="15.75" customHeight="1">
      <c r="A829" s="2" t="s">
        <v>152</v>
      </c>
      <c r="B829" s="3" t="s">
        <v>194</v>
      </c>
      <c r="C829" s="4">
        <v>5.095576652901358</v>
      </c>
      <c r="D829" s="4">
        <v>0.8784191255653672</v>
      </c>
    </row>
    <row r="830" ht="15.75" customHeight="1">
      <c r="A830" s="2" t="s">
        <v>152</v>
      </c>
      <c r="B830" s="3" t="s">
        <v>195</v>
      </c>
      <c r="C830" s="4">
        <v>1.6558814764357785</v>
      </c>
      <c r="D830" s="4">
        <v>0.10230454447555459</v>
      </c>
    </row>
    <row r="831" ht="15.75" customHeight="1">
      <c r="A831" s="2" t="s">
        <v>152</v>
      </c>
      <c r="B831" s="3" t="s">
        <v>195</v>
      </c>
      <c r="C831" s="4">
        <v>1.6588615947890502</v>
      </c>
      <c r="D831" s="4">
        <v>0.10230454447555459</v>
      </c>
    </row>
    <row r="832" ht="15.75" customHeight="1">
      <c r="A832" s="2" t="s">
        <v>152</v>
      </c>
      <c r="B832" s="3" t="s">
        <v>195</v>
      </c>
      <c r="C832" s="4">
        <v>1.6890885095150923</v>
      </c>
      <c r="D832" s="4">
        <v>0.10230454447555459</v>
      </c>
    </row>
    <row r="833" ht="15.75" customHeight="1">
      <c r="A833" s="2" t="s">
        <v>152</v>
      </c>
      <c r="B833" s="3" t="s">
        <v>196</v>
      </c>
      <c r="C833" s="4">
        <v>2.1246115202860913</v>
      </c>
      <c r="D833" s="4">
        <v>0.3465431832866681</v>
      </c>
    </row>
    <row r="834" ht="15.75" customHeight="1">
      <c r="A834" s="2" t="s">
        <v>152</v>
      </c>
      <c r="B834" s="3" t="s">
        <v>196</v>
      </c>
      <c r="C834" s="4">
        <v>2.120992805142833</v>
      </c>
      <c r="D834" s="4">
        <v>0.371203962954986</v>
      </c>
    </row>
    <row r="835" ht="15.75" customHeight="1">
      <c r="A835" s="2" t="s">
        <v>152</v>
      </c>
      <c r="B835" s="3" t="s">
        <v>196</v>
      </c>
      <c r="C835" s="4">
        <v>2.168887564391843</v>
      </c>
      <c r="D835" s="4">
        <v>0.34029722162395004</v>
      </c>
    </row>
    <row r="836" ht="15.75" customHeight="1">
      <c r="A836" s="2" t="s">
        <v>152</v>
      </c>
      <c r="B836" s="3" t="s">
        <v>197</v>
      </c>
      <c r="C836" s="4">
        <v>1.7993528885861465</v>
      </c>
      <c r="D836" s="4">
        <v>0.28128365281068274</v>
      </c>
    </row>
    <row r="837" ht="15.75" customHeight="1">
      <c r="A837" s="2" t="s">
        <v>152</v>
      </c>
      <c r="B837" s="3" t="s">
        <v>197</v>
      </c>
      <c r="C837" s="4">
        <v>1.8415002767252757</v>
      </c>
      <c r="D837" s="4">
        <v>0.2565151841481801</v>
      </c>
    </row>
    <row r="838" ht="15.75" customHeight="1">
      <c r="A838" s="2" t="s">
        <v>152</v>
      </c>
      <c r="B838" s="3" t="s">
        <v>197</v>
      </c>
      <c r="C838" s="4">
        <v>1.8019072757460939</v>
      </c>
      <c r="D838" s="4">
        <v>0.24714624165410295</v>
      </c>
    </row>
    <row r="839" ht="15.75" customHeight="1">
      <c r="A839" s="2" t="s">
        <v>152</v>
      </c>
      <c r="B839" s="3" t="s">
        <v>198</v>
      </c>
      <c r="C839" s="4">
        <v>1.943462897526502</v>
      </c>
      <c r="D839" s="4">
        <v>0.2869911695024769</v>
      </c>
    </row>
    <row r="840" ht="15.75" customHeight="1">
      <c r="A840" s="2" t="s">
        <v>152</v>
      </c>
      <c r="B840" s="3" t="s">
        <v>198</v>
      </c>
      <c r="C840" s="4">
        <v>1.9402699135765678</v>
      </c>
      <c r="D840" s="4">
        <v>0.2678225285375835</v>
      </c>
    </row>
    <row r="841" ht="15.75" customHeight="1">
      <c r="A841" s="2" t="s">
        <v>152</v>
      </c>
      <c r="B841" s="3" t="s">
        <v>198</v>
      </c>
      <c r="C841" s="4">
        <v>1.9485716718463961</v>
      </c>
      <c r="D841" s="4">
        <v>0.27859142795606284</v>
      </c>
    </row>
    <row r="842" ht="15.75" customHeight="1">
      <c r="A842" s="2" t="s">
        <v>152</v>
      </c>
      <c r="B842" s="3" t="s">
        <v>199</v>
      </c>
      <c r="C842" s="4">
        <v>1.8148920771424921</v>
      </c>
      <c r="D842" s="4">
        <v>0.31617488692655615</v>
      </c>
    </row>
    <row r="843" ht="15.75" customHeight="1">
      <c r="A843" s="2" t="s">
        <v>152</v>
      </c>
      <c r="B843" s="3" t="s">
        <v>199</v>
      </c>
      <c r="C843" s="4">
        <v>1.8223423730256716</v>
      </c>
      <c r="D843" s="4">
        <v>0.3126211501184579</v>
      </c>
    </row>
    <row r="844" ht="15.75" customHeight="1">
      <c r="A844" s="2" t="s">
        <v>152</v>
      </c>
      <c r="B844" s="3" t="s">
        <v>199</v>
      </c>
      <c r="C844" s="4">
        <v>1.801055813359445</v>
      </c>
      <c r="D844" s="4">
        <v>0.287421925479216</v>
      </c>
    </row>
    <row r="845" ht="15.75" customHeight="1">
      <c r="A845" s="2" t="s">
        <v>152</v>
      </c>
      <c r="B845" s="3" t="s">
        <v>200</v>
      </c>
      <c r="C845" s="4">
        <v>16.59883349653029</v>
      </c>
      <c r="D845" s="4">
        <v>2.2980831359035103</v>
      </c>
    </row>
    <row r="846" ht="15.75" customHeight="1">
      <c r="A846" s="2" t="s">
        <v>152</v>
      </c>
      <c r="B846" s="3" t="s">
        <v>200</v>
      </c>
      <c r="C846" s="4">
        <v>16.441312955000214</v>
      </c>
      <c r="D846" s="4">
        <v>2.2851604566013353</v>
      </c>
    </row>
    <row r="847" ht="15.75" customHeight="1">
      <c r="A847" s="2" t="s">
        <v>152</v>
      </c>
      <c r="B847" s="3" t="s">
        <v>200</v>
      </c>
      <c r="C847" s="4">
        <v>16.90323129975733</v>
      </c>
      <c r="D847" s="4">
        <v>2.3336205039844926</v>
      </c>
    </row>
    <row r="848" ht="15.75" customHeight="1">
      <c r="A848" s="2" t="s">
        <v>152</v>
      </c>
      <c r="B848" s="3" t="s">
        <v>201</v>
      </c>
      <c r="C848" s="4">
        <v>17.105453616586484</v>
      </c>
      <c r="D848" s="4">
        <v>2.1720870127073013</v>
      </c>
    </row>
    <row r="849" ht="15.75" customHeight="1">
      <c r="A849" s="2" t="s">
        <v>152</v>
      </c>
      <c r="B849" s="3" t="s">
        <v>201</v>
      </c>
      <c r="C849" s="4">
        <v>16.65417855166248</v>
      </c>
      <c r="D849" s="4">
        <v>2.250699978462201</v>
      </c>
    </row>
    <row r="850" ht="15.75" customHeight="1">
      <c r="A850" s="2" t="s">
        <v>152</v>
      </c>
      <c r="B850" s="3" t="s">
        <v>201</v>
      </c>
      <c r="C850" s="4">
        <v>16.681851079228576</v>
      </c>
      <c r="D850" s="4">
        <v>2.2539306482877453</v>
      </c>
    </row>
    <row r="851" ht="15.75" customHeight="1">
      <c r="A851" s="2" t="s">
        <v>152</v>
      </c>
      <c r="B851" s="3" t="s">
        <v>202</v>
      </c>
      <c r="C851" s="4">
        <v>18.393290476393204</v>
      </c>
      <c r="D851" s="4">
        <v>2.410079689855697</v>
      </c>
    </row>
    <row r="852" ht="15.75" customHeight="1">
      <c r="A852" s="2" t="s">
        <v>152</v>
      </c>
      <c r="B852" s="3" t="s">
        <v>202</v>
      </c>
      <c r="C852" s="4">
        <v>17.812167397505213</v>
      </c>
      <c r="D852" s="4">
        <v>2.4682317467154857</v>
      </c>
    </row>
    <row r="853" ht="15.75" customHeight="1">
      <c r="A853" s="2" t="s">
        <v>152</v>
      </c>
      <c r="B853" s="3" t="s">
        <v>202</v>
      </c>
      <c r="C853" s="4">
        <v>18.337945421261015</v>
      </c>
      <c r="D853" s="4">
        <v>2.3670040921817788</v>
      </c>
    </row>
    <row r="854" ht="15.75" customHeight="1">
      <c r="A854" s="2" t="s">
        <v>152</v>
      </c>
      <c r="B854" s="3" t="s">
        <v>203</v>
      </c>
      <c r="C854" s="4">
        <v>9.69773085273958</v>
      </c>
      <c r="D854" s="4">
        <v>0.58108981262115</v>
      </c>
    </row>
    <row r="855" ht="15.75" customHeight="1">
      <c r="A855" s="2" t="s">
        <v>152</v>
      </c>
      <c r="B855" s="3" t="s">
        <v>203</v>
      </c>
      <c r="C855" s="4">
        <v>9.591298054408446</v>
      </c>
      <c r="D855" s="4">
        <v>0.5691363342666379</v>
      </c>
    </row>
    <row r="856" ht="15.75" customHeight="1">
      <c r="A856" s="2" t="s">
        <v>152</v>
      </c>
      <c r="B856" s="3" t="s">
        <v>203</v>
      </c>
      <c r="C856" s="4">
        <v>9.902081825535356</v>
      </c>
      <c r="D856" s="4">
        <v>0.5932586689640318</v>
      </c>
    </row>
    <row r="857" ht="15.75" customHeight="1">
      <c r="A857" s="2" t="s">
        <v>152</v>
      </c>
      <c r="B857" s="3" t="s">
        <v>204</v>
      </c>
      <c r="C857" s="4">
        <v>9.76159053173826</v>
      </c>
      <c r="D857" s="4">
        <v>0.5803359896618566</v>
      </c>
    </row>
    <row r="858" ht="15.75" customHeight="1">
      <c r="A858" s="2" t="s">
        <v>152</v>
      </c>
      <c r="B858" s="3" t="s">
        <v>204</v>
      </c>
      <c r="C858" s="4">
        <v>9.714760100472562</v>
      </c>
      <c r="D858" s="4">
        <v>0.5625673056213655</v>
      </c>
    </row>
    <row r="859" ht="15.75" customHeight="1">
      <c r="A859" s="2" t="s">
        <v>152</v>
      </c>
      <c r="B859" s="3" t="s">
        <v>204</v>
      </c>
      <c r="C859" s="4">
        <v>9.99148537613351</v>
      </c>
      <c r="D859" s="4">
        <v>0.5914279560628904</v>
      </c>
    </row>
    <row r="860" ht="15.75" customHeight="1">
      <c r="A860" s="2" t="s">
        <v>152</v>
      </c>
      <c r="B860" s="3" t="s">
        <v>205</v>
      </c>
      <c r="C860" s="4">
        <v>10.002128655966622</v>
      </c>
      <c r="D860" s="4">
        <v>0.648718500969201</v>
      </c>
    </row>
    <row r="861" ht="15.75" customHeight="1">
      <c r="A861" s="2" t="s">
        <v>152</v>
      </c>
      <c r="B861" s="3" t="s">
        <v>205</v>
      </c>
      <c r="C861" s="4">
        <v>9.819064242837072</v>
      </c>
      <c r="D861" s="4">
        <v>0.5787206547490846</v>
      </c>
    </row>
    <row r="862" ht="15.75" customHeight="1">
      <c r="A862" s="2" t="s">
        <v>152</v>
      </c>
      <c r="B862" s="3" t="s">
        <v>205</v>
      </c>
      <c r="C862" s="4">
        <v>10.170292477329813</v>
      </c>
      <c r="D862" s="4">
        <v>0.6169502476846866</v>
      </c>
    </row>
    <row r="863" ht="15.75" customHeight="1">
      <c r="A863" s="2" t="s">
        <v>152</v>
      </c>
      <c r="B863" s="3" t="s">
        <v>206</v>
      </c>
      <c r="C863" s="4">
        <v>5.5958108050576865</v>
      </c>
      <c r="D863" s="4">
        <v>0.9371096273960801</v>
      </c>
    </row>
    <row r="864" ht="15.75" customHeight="1">
      <c r="A864" s="2" t="s">
        <v>152</v>
      </c>
      <c r="B864" s="3" t="s">
        <v>206</v>
      </c>
      <c r="C864" s="4">
        <v>5.59793946102431</v>
      </c>
      <c r="D864" s="4">
        <v>0.9492784837389618</v>
      </c>
    </row>
    <row r="865" ht="15.75" customHeight="1">
      <c r="A865" s="2" t="s">
        <v>152</v>
      </c>
      <c r="B865" s="3" t="s">
        <v>206</v>
      </c>
      <c r="C865" s="4">
        <v>5.69372897952233</v>
      </c>
      <c r="D865" s="4">
        <v>0.9086797329312943</v>
      </c>
    </row>
    <row r="866" ht="15.75" customHeight="1">
      <c r="A866" s="2" t="s">
        <v>152</v>
      </c>
      <c r="B866" s="3" t="s">
        <v>207</v>
      </c>
      <c r="C866" s="4">
        <v>2.990335901911533</v>
      </c>
      <c r="D866" s="4">
        <v>0.47200086151195353</v>
      </c>
    </row>
    <row r="867" ht="15.75" customHeight="1">
      <c r="A867" s="2" t="s">
        <v>152</v>
      </c>
      <c r="B867" s="3" t="s">
        <v>207</v>
      </c>
      <c r="C867" s="4">
        <v>3.024394397377496</v>
      </c>
      <c r="D867" s="4">
        <v>0.4652164548783115</v>
      </c>
    </row>
    <row r="868" ht="15.75" customHeight="1">
      <c r="A868" s="2" t="s">
        <v>152</v>
      </c>
      <c r="B868" s="3" t="s">
        <v>207</v>
      </c>
      <c r="C868" s="4">
        <v>3.071224828643195</v>
      </c>
      <c r="D868" s="4">
        <v>0.4913848804652164</v>
      </c>
    </row>
    <row r="869" ht="15.75" customHeight="1">
      <c r="A869" s="2" t="s">
        <v>152</v>
      </c>
      <c r="B869" s="3" t="s">
        <v>208</v>
      </c>
      <c r="C869" s="4">
        <v>2.905189663246626</v>
      </c>
      <c r="D869" s="4">
        <v>0.5120611673486969</v>
      </c>
    </row>
    <row r="870" ht="15.75" customHeight="1">
      <c r="A870" s="2" t="s">
        <v>152</v>
      </c>
      <c r="B870" s="3" t="s">
        <v>208</v>
      </c>
      <c r="C870" s="4">
        <v>2.8881604155136444</v>
      </c>
      <c r="D870" s="4">
        <v>0.5007538229592936</v>
      </c>
    </row>
    <row r="871" ht="15.75" customHeight="1">
      <c r="A871" s="2" t="s">
        <v>152</v>
      </c>
      <c r="B871" s="3" t="s">
        <v>208</v>
      </c>
      <c r="C871" s="4">
        <v>2.9541487504789474</v>
      </c>
      <c r="D871" s="4">
        <v>0.5171225500753823</v>
      </c>
    </row>
    <row r="872" ht="15.75" customHeight="1">
      <c r="A872" s="2" t="s">
        <v>152</v>
      </c>
      <c r="B872" s="3" t="s">
        <v>209</v>
      </c>
      <c r="C872" s="4">
        <v>2.928604878879476</v>
      </c>
      <c r="D872" s="4">
        <v>0.4298944647856989</v>
      </c>
    </row>
    <row r="873" ht="15.75" customHeight="1">
      <c r="A873" s="2" t="s">
        <v>152</v>
      </c>
      <c r="B873" s="3" t="s">
        <v>209</v>
      </c>
      <c r="C873" s="4">
        <v>2.9009323513133807</v>
      </c>
      <c r="D873" s="4">
        <v>0.46435494292483315</v>
      </c>
    </row>
    <row r="874" ht="15.75" customHeight="1">
      <c r="A874" s="2" t="s">
        <v>152</v>
      </c>
      <c r="B874" s="3" t="s">
        <v>209</v>
      </c>
      <c r="C874" s="4">
        <v>2.9775639661117967</v>
      </c>
      <c r="D874" s="4">
        <v>0.43646349343097135</v>
      </c>
    </row>
    <row r="875" ht="15.75" customHeight="1">
      <c r="A875" s="2" t="s">
        <v>152</v>
      </c>
      <c r="B875" s="3" t="s">
        <v>210</v>
      </c>
      <c r="C875" s="4">
        <v>74.14066158627443</v>
      </c>
      <c r="D875" s="4">
        <v>13.27805298298514</v>
      </c>
    </row>
    <row r="876" ht="15.75" customHeight="1">
      <c r="A876" s="2" t="s">
        <v>152</v>
      </c>
      <c r="B876" s="3" t="s">
        <v>210</v>
      </c>
      <c r="C876" s="4">
        <v>73.05504704329685</v>
      </c>
      <c r="D876" s="4">
        <v>13.27805298298514</v>
      </c>
    </row>
    <row r="877" ht="15.75" customHeight="1">
      <c r="A877" s="2" t="s">
        <v>152</v>
      </c>
      <c r="B877" s="3" t="s">
        <v>210</v>
      </c>
      <c r="C877" s="4">
        <v>71.75656690365702</v>
      </c>
      <c r="D877" s="4">
        <v>13.310359681240577</v>
      </c>
    </row>
    <row r="878" ht="15.75" customHeight="1">
      <c r="A878" s="2" t="s">
        <v>152</v>
      </c>
      <c r="B878" s="3" t="s">
        <v>211</v>
      </c>
      <c r="C878" s="4">
        <v>78.6534122355145</v>
      </c>
      <c r="D878" s="4">
        <v>15.571828559121258</v>
      </c>
    </row>
    <row r="879" ht="15.75" customHeight="1">
      <c r="A879" s="2" t="s">
        <v>152</v>
      </c>
      <c r="B879" s="3" t="s">
        <v>211</v>
      </c>
      <c r="C879" s="4">
        <v>76.9930605815488</v>
      </c>
      <c r="D879" s="4">
        <v>15.054921387034245</v>
      </c>
    </row>
    <row r="880" ht="15.75" customHeight="1">
      <c r="A880" s="2" t="s">
        <v>152</v>
      </c>
      <c r="B880" s="3" t="s">
        <v>211</v>
      </c>
      <c r="C880" s="4">
        <v>78.39797351951978</v>
      </c>
      <c r="D880" s="4">
        <v>14.93646349343097</v>
      </c>
    </row>
    <row r="881" ht="15.75" customHeight="1">
      <c r="A881" s="2" t="s">
        <v>152</v>
      </c>
      <c r="B881" s="3" t="s">
        <v>212</v>
      </c>
      <c r="C881" s="4">
        <v>104.62301502831112</v>
      </c>
      <c r="D881" s="4">
        <v>18.167133318974802</v>
      </c>
    </row>
    <row r="882" ht="15.75" customHeight="1">
      <c r="A882" s="2" t="s">
        <v>152</v>
      </c>
      <c r="B882" s="3" t="s">
        <v>212</v>
      </c>
      <c r="C882" s="4">
        <v>105.07003278130188</v>
      </c>
      <c r="D882" s="4">
        <v>17.84406633642042</v>
      </c>
    </row>
    <row r="883" ht="15.75" customHeight="1">
      <c r="A883" s="2" t="s">
        <v>152</v>
      </c>
      <c r="B883" s="3" t="s">
        <v>212</v>
      </c>
      <c r="C883" s="4">
        <v>108.24173017156967</v>
      </c>
      <c r="D883" s="4">
        <v>17.99483092827913</v>
      </c>
    </row>
    <row r="884" ht="15.75" customHeight="1">
      <c r="A884" s="2" t="s">
        <v>152</v>
      </c>
      <c r="B884" s="3" t="s">
        <v>213</v>
      </c>
      <c r="C884" s="4">
        <v>14.829920388266848</v>
      </c>
      <c r="D884" s="4">
        <v>1.2395003230669825</v>
      </c>
    </row>
    <row r="885" ht="15.75" customHeight="1">
      <c r="A885" s="2" t="s">
        <v>152</v>
      </c>
      <c r="B885" s="3" t="s">
        <v>213</v>
      </c>
      <c r="C885" s="4">
        <v>14.423347098641917</v>
      </c>
      <c r="D885" s="4">
        <v>1.2621150118457893</v>
      </c>
    </row>
    <row r="886" ht="15.75" customHeight="1">
      <c r="A886" s="2" t="s">
        <v>152</v>
      </c>
      <c r="B886" s="3" t="s">
        <v>213</v>
      </c>
      <c r="C886" s="4">
        <v>14.546809144706032</v>
      </c>
      <c r="D886" s="4">
        <v>1.231962093474047</v>
      </c>
    </row>
    <row r="887" ht="15.75" customHeight="1">
      <c r="A887" s="2" t="s">
        <v>152</v>
      </c>
      <c r="B887" s="3" t="s">
        <v>214</v>
      </c>
      <c r="C887" s="4">
        <v>14.470177529907616</v>
      </c>
      <c r="D887" s="4">
        <v>1.09412018091751</v>
      </c>
    </row>
    <row r="888" ht="15.75" customHeight="1">
      <c r="A888" s="2" t="s">
        <v>152</v>
      </c>
      <c r="B888" s="3" t="s">
        <v>214</v>
      </c>
      <c r="C888" s="4">
        <v>14.148750478947594</v>
      </c>
      <c r="D888" s="4">
        <v>1.1576566874865388</v>
      </c>
    </row>
    <row r="889" ht="15.75" customHeight="1">
      <c r="A889" s="2" t="s">
        <v>152</v>
      </c>
      <c r="B889" s="3" t="s">
        <v>214</v>
      </c>
      <c r="C889" s="4">
        <v>14.602154199838221</v>
      </c>
      <c r="D889" s="4">
        <v>1.1339651087658842</v>
      </c>
    </row>
    <row r="890" ht="15.75" customHeight="1">
      <c r="A890" s="2" t="s">
        <v>152</v>
      </c>
      <c r="B890" s="3" t="s">
        <v>215</v>
      </c>
      <c r="C890" s="4">
        <v>15.085359104261569</v>
      </c>
      <c r="D890" s="4">
        <v>1.2599612319620934</v>
      </c>
    </row>
    <row r="891" ht="15.75" customHeight="1">
      <c r="A891" s="2" t="s">
        <v>152</v>
      </c>
      <c r="B891" s="3" t="s">
        <v>215</v>
      </c>
      <c r="C891" s="4">
        <v>14.79373323683426</v>
      </c>
      <c r="D891" s="4">
        <v>1.2610381219039415</v>
      </c>
    </row>
    <row r="892" ht="15.75" customHeight="1">
      <c r="A892" s="2" t="s">
        <v>152</v>
      </c>
      <c r="B892" s="3" t="s">
        <v>215</v>
      </c>
      <c r="C892" s="4">
        <v>14.468048873940992</v>
      </c>
      <c r="D892" s="4">
        <v>1.2954986000430757</v>
      </c>
    </row>
    <row r="893" ht="15.75" customHeight="1">
      <c r="A893" s="2" t="s">
        <v>152</v>
      </c>
      <c r="B893" s="3" t="s">
        <v>14</v>
      </c>
      <c r="C893" s="4">
        <v>101.60032355570692</v>
      </c>
      <c r="D893" s="4">
        <v>109.51970708593582</v>
      </c>
    </row>
    <row r="894" ht="15.75" customHeight="1">
      <c r="A894" s="2" t="s">
        <v>152</v>
      </c>
      <c r="B894" s="3" t="s">
        <v>14</v>
      </c>
      <c r="C894" s="4">
        <v>105.09131934096811</v>
      </c>
      <c r="D894" s="4">
        <v>113.07344389403403</v>
      </c>
    </row>
    <row r="895" ht="15.75" customHeight="1">
      <c r="A895" s="2" t="s">
        <v>152</v>
      </c>
      <c r="B895" s="3" t="s">
        <v>14</v>
      </c>
      <c r="C895" s="4">
        <v>103.45225424666866</v>
      </c>
      <c r="D895" s="4">
        <v>109.8427740684902</v>
      </c>
    </row>
    <row r="896" ht="15.75" customHeight="1">
      <c r="A896" s="2" t="s">
        <v>152</v>
      </c>
      <c r="B896" s="3" t="s">
        <v>151</v>
      </c>
      <c r="C896" s="4">
        <v>1.1215888288134872</v>
      </c>
      <c r="D896" s="4">
        <v>0.10230454447555459</v>
      </c>
    </row>
    <row r="897" ht="15.75" customHeight="1">
      <c r="A897" s="2" t="s">
        <v>152</v>
      </c>
      <c r="B897" s="3" t="s">
        <v>151</v>
      </c>
      <c r="C897" s="4">
        <v>1.0962578228106774</v>
      </c>
      <c r="D897" s="4">
        <v>0.10230454447555459</v>
      </c>
    </row>
    <row r="898" ht="15.75" customHeight="1">
      <c r="A898" s="2" t="s">
        <v>152</v>
      </c>
      <c r="B898" s="3" t="s">
        <v>151</v>
      </c>
      <c r="C898" s="4">
        <v>1.1022180595172208</v>
      </c>
      <c r="D898" s="4">
        <v>0.10230454447555459</v>
      </c>
    </row>
    <row r="899" ht="15.75" customHeight="1">
      <c r="A899" s="2" t="s">
        <v>216</v>
      </c>
      <c r="B899" s="3" t="s">
        <v>217</v>
      </c>
      <c r="C899" s="4">
        <v>25.441653539954874</v>
      </c>
      <c r="D899" s="4">
        <v>26.225</v>
      </c>
    </row>
    <row r="900" ht="15.75" customHeight="1">
      <c r="A900" s="2" t="s">
        <v>216</v>
      </c>
      <c r="B900" s="3" t="s">
        <v>217</v>
      </c>
      <c r="C900" s="4">
        <v>25.037208906296563</v>
      </c>
      <c r="D900" s="4">
        <v>25.725</v>
      </c>
    </row>
    <row r="901" ht="15.75" customHeight="1">
      <c r="A901" s="2" t="s">
        <v>216</v>
      </c>
      <c r="B901" s="3" t="s">
        <v>217</v>
      </c>
      <c r="C901" s="4">
        <v>25.590659457618457</v>
      </c>
      <c r="D901" s="4">
        <v>26.45</v>
      </c>
    </row>
    <row r="902" ht="15.75" customHeight="1">
      <c r="A902" s="2" t="s">
        <v>216</v>
      </c>
      <c r="B902" s="3" t="s">
        <v>151</v>
      </c>
      <c r="C902" s="4">
        <v>0.6623738771339776</v>
      </c>
      <c r="D902" s="4">
        <v>0.09088010204081631</v>
      </c>
    </row>
    <row r="903" ht="15.75" customHeight="1">
      <c r="A903" s="2" t="s">
        <v>216</v>
      </c>
      <c r="B903" s="3" t="s">
        <v>151</v>
      </c>
      <c r="C903" s="4">
        <v>0.6488994848652561</v>
      </c>
      <c r="D903" s="4">
        <v>0.09088010204081631</v>
      </c>
    </row>
    <row r="904" ht="15.75" customHeight="1">
      <c r="A904" s="2" t="s">
        <v>216</v>
      </c>
      <c r="B904" s="3" t="s">
        <v>151</v>
      </c>
      <c r="C904" s="4">
        <v>0.6544765634978076</v>
      </c>
      <c r="D904" s="4">
        <v>0.09088010204081631</v>
      </c>
    </row>
    <row r="905" ht="15.75" customHeight="1">
      <c r="A905" s="2" t="s">
        <v>216</v>
      </c>
      <c r="B905" s="3" t="s">
        <v>218</v>
      </c>
      <c r="C905" s="4">
        <v>4.683000553450552</v>
      </c>
      <c r="D905" s="4">
        <v>0.39441964285714276</v>
      </c>
    </row>
    <row r="906" ht="15.75" customHeight="1">
      <c r="A906" s="2" t="s">
        <v>216</v>
      </c>
      <c r="B906" s="3" t="s">
        <v>218</v>
      </c>
      <c r="C906" s="4">
        <v>4.5872110349525315</v>
      </c>
      <c r="D906" s="4">
        <v>0.38427933673469383</v>
      </c>
    </row>
    <row r="907" ht="15.75" customHeight="1">
      <c r="A907" s="2" t="s">
        <v>216</v>
      </c>
      <c r="B907" s="3" t="s">
        <v>218</v>
      </c>
      <c r="C907" s="4">
        <v>4.572310443186172</v>
      </c>
      <c r="D907" s="4">
        <v>0.3835140306122448</v>
      </c>
    </row>
    <row r="908" ht="15.75" customHeight="1">
      <c r="A908" s="2" t="s">
        <v>216</v>
      </c>
      <c r="B908" s="3" t="s">
        <v>219</v>
      </c>
      <c r="C908" s="4">
        <v>5.044872067776406</v>
      </c>
      <c r="D908" s="4">
        <v>0.43938137755102036</v>
      </c>
    </row>
    <row r="909" ht="15.75" customHeight="1">
      <c r="A909" s="2" t="s">
        <v>216</v>
      </c>
      <c r="B909" s="3" t="s">
        <v>219</v>
      </c>
      <c r="C909" s="4">
        <v>5.117246370641578</v>
      </c>
      <c r="D909" s="4">
        <v>0.4300063775510204</v>
      </c>
    </row>
    <row r="910" ht="15.75" customHeight="1">
      <c r="A910" s="2" t="s">
        <v>216</v>
      </c>
      <c r="B910" s="3" t="s">
        <v>219</v>
      </c>
      <c r="C910" s="4">
        <v>5.083187875175615</v>
      </c>
      <c r="D910" s="4">
        <v>0.42388392857142854</v>
      </c>
    </row>
    <row r="911" ht="15.75" customHeight="1">
      <c r="A911" s="2" t="s">
        <v>216</v>
      </c>
      <c r="B911" s="3" t="s">
        <v>220</v>
      </c>
      <c r="C911" s="4">
        <v>5.230065136872579</v>
      </c>
      <c r="D911" s="4">
        <v>0.49170918367346933</v>
      </c>
    </row>
    <row r="912" ht="15.75" customHeight="1">
      <c r="A912" s="2" t="s">
        <v>216</v>
      </c>
      <c r="B912" s="3" t="s">
        <v>220</v>
      </c>
      <c r="C912" s="4">
        <v>5.357784494869939</v>
      </c>
      <c r="D912" s="4">
        <v>0.5077806122448979</v>
      </c>
    </row>
    <row r="913" ht="15.75" customHeight="1">
      <c r="A913" s="2" t="s">
        <v>216</v>
      </c>
      <c r="B913" s="3" t="s">
        <v>220</v>
      </c>
      <c r="C913" s="4">
        <v>5.3386265911703354</v>
      </c>
      <c r="D913" s="4">
        <v>0.5091198979591836</v>
      </c>
    </row>
    <row r="914" ht="15.75" customHeight="1">
      <c r="A914" s="2" t="s">
        <v>216</v>
      </c>
      <c r="B914" s="3" t="s">
        <v>221</v>
      </c>
      <c r="C914" s="4">
        <v>4.367959470390396</v>
      </c>
      <c r="D914" s="4">
        <v>1.2311862244897958</v>
      </c>
    </row>
    <row r="915" ht="15.75" customHeight="1">
      <c r="A915" s="2" t="s">
        <v>216</v>
      </c>
      <c r="B915" s="3" t="s">
        <v>221</v>
      </c>
      <c r="C915" s="4">
        <v>4.510579420154115</v>
      </c>
      <c r="D915" s="4">
        <v>1.2292729591836733</v>
      </c>
    </row>
    <row r="916" ht="15.75" customHeight="1">
      <c r="A916" s="2" t="s">
        <v>216</v>
      </c>
      <c r="B916" s="3" t="s">
        <v>221</v>
      </c>
      <c r="C916" s="4">
        <v>4.465877644855039</v>
      </c>
      <c r="D916" s="4">
        <v>1.2464923469387752</v>
      </c>
    </row>
    <row r="917" ht="15.75" customHeight="1">
      <c r="A917" s="2" t="s">
        <v>216</v>
      </c>
      <c r="B917" s="3" t="s">
        <v>222</v>
      </c>
      <c r="C917" s="4">
        <v>4.444591085188812</v>
      </c>
      <c r="D917" s="4">
        <v>1.2407525510204078</v>
      </c>
    </row>
    <row r="918" ht="15.75" customHeight="1">
      <c r="A918" s="2" t="s">
        <v>216</v>
      </c>
      <c r="B918" s="3" t="s">
        <v>222</v>
      </c>
      <c r="C918" s="4">
        <v>4.436076461322322</v>
      </c>
      <c r="D918" s="4">
        <v>1.1996173469387754</v>
      </c>
    </row>
    <row r="919" ht="15.75" customHeight="1">
      <c r="A919" s="2" t="s">
        <v>216</v>
      </c>
      <c r="B919" s="3" t="s">
        <v>222</v>
      </c>
      <c r="C919" s="4">
        <v>4.521222699987229</v>
      </c>
      <c r="D919" s="4">
        <v>1.215880102040816</v>
      </c>
    </row>
    <row r="920" ht="15.75" customHeight="1">
      <c r="A920" s="2" t="s">
        <v>216</v>
      </c>
      <c r="B920" s="3" t="s">
        <v>223</v>
      </c>
      <c r="C920" s="4">
        <v>4.557409851419814</v>
      </c>
      <c r="D920" s="4">
        <v>1.1670918367346936</v>
      </c>
    </row>
    <row r="921" ht="15.75" customHeight="1">
      <c r="A921" s="2" t="s">
        <v>216</v>
      </c>
      <c r="B921" s="3" t="s">
        <v>223</v>
      </c>
      <c r="C921" s="4">
        <v>4.65745668185108</v>
      </c>
      <c r="D921" s="4">
        <v>1.1823979591836733</v>
      </c>
    </row>
    <row r="922" ht="15.75" customHeight="1">
      <c r="A922" s="2" t="s">
        <v>216</v>
      </c>
      <c r="B922" s="3" t="s">
        <v>223</v>
      </c>
      <c r="C922" s="4">
        <v>4.663842649750947</v>
      </c>
      <c r="D922" s="4">
        <v>1.1230867346938773</v>
      </c>
    </row>
    <row r="923" ht="15.75" customHeight="1">
      <c r="A923" s="2" t="s">
        <v>216</v>
      </c>
      <c r="B923" s="3" t="s">
        <v>224</v>
      </c>
      <c r="C923" s="4">
        <v>4.080590914896335</v>
      </c>
      <c r="D923" s="4">
        <v>0.6350127551020407</v>
      </c>
    </row>
    <row r="924" ht="15.75" customHeight="1">
      <c r="A924" s="2" t="s">
        <v>216</v>
      </c>
      <c r="B924" s="3" t="s">
        <v>224</v>
      </c>
      <c r="C924" s="4">
        <v>4.07633360296309</v>
      </c>
      <c r="D924" s="4">
        <v>0.6083227040816326</v>
      </c>
    </row>
    <row r="925" ht="15.75" customHeight="1">
      <c r="A925" s="2" t="s">
        <v>216</v>
      </c>
      <c r="B925" s="3" t="s">
        <v>224</v>
      </c>
      <c r="C925" s="4">
        <v>4.135935970028524</v>
      </c>
      <c r="D925" s="4">
        <v>0.5963647959183672</v>
      </c>
    </row>
    <row r="926" ht="15.75" customHeight="1">
      <c r="A926" s="2" t="s">
        <v>216</v>
      </c>
      <c r="B926" s="3" t="s">
        <v>225</v>
      </c>
      <c r="C926" s="4">
        <v>4.072076291029845</v>
      </c>
      <c r="D926" s="4">
        <v>0.7223533163265305</v>
      </c>
    </row>
    <row r="927" ht="15.75" customHeight="1">
      <c r="A927" s="2" t="s">
        <v>216</v>
      </c>
      <c r="B927" s="3" t="s">
        <v>225</v>
      </c>
      <c r="C927" s="4">
        <v>4.046532419430372</v>
      </c>
      <c r="D927" s="4">
        <v>0.6818877551020407</v>
      </c>
    </row>
    <row r="928" ht="15.75" customHeight="1">
      <c r="A928" s="2" t="s">
        <v>216</v>
      </c>
      <c r="B928" s="3" t="s">
        <v>225</v>
      </c>
      <c r="C928" s="4">
        <v>4.035889139597258</v>
      </c>
      <c r="D928" s="4">
        <v>0.672704081632653</v>
      </c>
    </row>
    <row r="929" ht="15.75" customHeight="1">
      <c r="A929" s="2" t="s">
        <v>216</v>
      </c>
      <c r="B929" s="3" t="s">
        <v>226</v>
      </c>
      <c r="C929" s="4">
        <v>4.146579249861637</v>
      </c>
      <c r="D929" s="4">
        <v>0.6598852040816324</v>
      </c>
    </row>
    <row r="930" ht="15.75" customHeight="1">
      <c r="A930" s="2" t="s">
        <v>216</v>
      </c>
      <c r="B930" s="3" t="s">
        <v>226</v>
      </c>
      <c r="C930" s="4">
        <v>4.093362850696071</v>
      </c>
      <c r="D930" s="4">
        <v>0.676626275510204</v>
      </c>
    </row>
    <row r="931" ht="15.75" customHeight="1">
      <c r="A931" s="2" t="s">
        <v>216</v>
      </c>
      <c r="B931" s="3" t="s">
        <v>226</v>
      </c>
      <c r="C931" s="4">
        <v>4.138064625995147</v>
      </c>
      <c r="D931" s="4">
        <v>0.6775829081632652</v>
      </c>
    </row>
    <row r="932" ht="15.75" customHeight="1">
      <c r="A932" s="2" t="s">
        <v>216</v>
      </c>
      <c r="B932" s="3" t="s">
        <v>227</v>
      </c>
      <c r="C932" s="4">
        <v>4.919281365745668</v>
      </c>
      <c r="D932" s="4">
        <v>0.5970344387755101</v>
      </c>
    </row>
    <row r="933" ht="15.75" customHeight="1">
      <c r="A933" s="2" t="s">
        <v>216</v>
      </c>
      <c r="B933" s="3" t="s">
        <v>227</v>
      </c>
      <c r="C933" s="4">
        <v>5.029971476010048</v>
      </c>
      <c r="D933" s="4">
        <v>0.5830676020408163</v>
      </c>
    </row>
    <row r="934" ht="15.75" customHeight="1">
      <c r="A934" s="2" t="s">
        <v>216</v>
      </c>
      <c r="B934" s="3" t="s">
        <v>227</v>
      </c>
      <c r="C934" s="4">
        <v>5.044872067776406</v>
      </c>
      <c r="D934" s="4">
        <v>0.5498724489795918</v>
      </c>
    </row>
    <row r="935" ht="15.75" customHeight="1">
      <c r="A935" s="2" t="s">
        <v>216</v>
      </c>
      <c r="B935" s="3" t="s">
        <v>228</v>
      </c>
      <c r="C935" s="4">
        <v>4.6680999616841925</v>
      </c>
      <c r="D935" s="4">
        <v>0.49639668367346934</v>
      </c>
    </row>
    <row r="936" ht="15.75" customHeight="1">
      <c r="A936" s="2" t="s">
        <v>216</v>
      </c>
      <c r="B936" s="3" t="s">
        <v>228</v>
      </c>
      <c r="C936" s="4">
        <v>4.685129209417174</v>
      </c>
      <c r="D936" s="4">
        <v>0.505580357142857</v>
      </c>
    </row>
    <row r="937" ht="15.75" customHeight="1">
      <c r="A937" s="2" t="s">
        <v>216</v>
      </c>
      <c r="B937" s="3" t="s">
        <v>228</v>
      </c>
      <c r="C937" s="4">
        <v>4.844778406913875</v>
      </c>
      <c r="D937" s="4">
        <v>0.5143813775510203</v>
      </c>
    </row>
    <row r="938" ht="15.75" customHeight="1">
      <c r="A938" s="2" t="s">
        <v>216</v>
      </c>
      <c r="B938" s="3" t="s">
        <v>229</v>
      </c>
      <c r="C938" s="4">
        <v>4.663842649750947</v>
      </c>
      <c r="D938" s="4">
        <v>0.5756058673469387</v>
      </c>
    </row>
    <row r="939" ht="15.75" customHeight="1">
      <c r="A939" s="2" t="s">
        <v>216</v>
      </c>
      <c r="B939" s="3" t="s">
        <v>229</v>
      </c>
      <c r="C939" s="4">
        <v>4.819234535314402</v>
      </c>
      <c r="D939" s="4">
        <v>0.5294005102040816</v>
      </c>
    </row>
    <row r="940" ht="15.75" customHeight="1">
      <c r="A940" s="2" t="s">
        <v>216</v>
      </c>
      <c r="B940" s="3" t="s">
        <v>229</v>
      </c>
      <c r="C940" s="4">
        <v>4.814977223381158</v>
      </c>
      <c r="D940" s="4">
        <v>0.5741709183673468</v>
      </c>
    </row>
    <row r="941" ht="15.75" customHeight="1">
      <c r="A941" s="2" t="s">
        <v>216</v>
      </c>
      <c r="B941" s="3" t="s">
        <v>230</v>
      </c>
      <c r="C941" s="4">
        <v>3.6633743454382905</v>
      </c>
      <c r="D941" s="4">
        <v>0.5567602040816325</v>
      </c>
    </row>
    <row r="942" ht="15.75" customHeight="1">
      <c r="A942" s="2" t="s">
        <v>216</v>
      </c>
      <c r="B942" s="3" t="s">
        <v>230</v>
      </c>
      <c r="C942" s="4">
        <v>3.5505555792072885</v>
      </c>
      <c r="D942" s="4">
        <v>0.5640306122448979</v>
      </c>
    </row>
    <row r="943" ht="15.75" customHeight="1">
      <c r="A943" s="2" t="s">
        <v>216</v>
      </c>
      <c r="B943" s="3" t="s">
        <v>230</v>
      </c>
      <c r="C943" s="4">
        <v>3.5654561709736474</v>
      </c>
      <c r="D943" s="4">
        <v>0.5777104591836734</v>
      </c>
    </row>
    <row r="944" ht="15.75" customHeight="1">
      <c r="A944" s="2" t="s">
        <v>216</v>
      </c>
      <c r="B944" s="3" t="s">
        <v>231</v>
      </c>
      <c r="C944" s="4">
        <v>3.9358423091659924</v>
      </c>
      <c r="D944" s="4">
        <v>0.5152423469387755</v>
      </c>
    </row>
    <row r="945" ht="15.75" customHeight="1">
      <c r="A945" s="2" t="s">
        <v>216</v>
      </c>
      <c r="B945" s="3" t="s">
        <v>231</v>
      </c>
      <c r="C945" s="4">
        <v>3.9017838137000305</v>
      </c>
      <c r="D945" s="4">
        <v>0.5474808673469388</v>
      </c>
    </row>
    <row r="946" ht="15.75" customHeight="1">
      <c r="A946" s="2" t="s">
        <v>216</v>
      </c>
      <c r="B946" s="3" t="s">
        <v>231</v>
      </c>
      <c r="C946" s="4">
        <v>3.9635148367320876</v>
      </c>
      <c r="D946" s="4">
        <v>0.5245216836734693</v>
      </c>
    </row>
    <row r="947" ht="15.75" customHeight="1">
      <c r="A947" s="2" t="s">
        <v>216</v>
      </c>
      <c r="B947" s="3" t="s">
        <v>232</v>
      </c>
      <c r="C947" s="4">
        <v>3.803865639235387</v>
      </c>
      <c r="D947" s="4">
        <v>0.5089285714285714</v>
      </c>
    </row>
    <row r="948" ht="15.75" customHeight="1">
      <c r="A948" s="2" t="s">
        <v>216</v>
      </c>
      <c r="B948" s="3" t="s">
        <v>232</v>
      </c>
      <c r="C948" s="4">
        <v>3.8123802631018777</v>
      </c>
      <c r="D948" s="4">
        <v>0.5622130102040815</v>
      </c>
    </row>
    <row r="949" ht="15.75" customHeight="1">
      <c r="A949" s="2" t="s">
        <v>216</v>
      </c>
      <c r="B949" s="3" t="s">
        <v>232</v>
      </c>
      <c r="C949" s="4">
        <v>3.889011877900294</v>
      </c>
      <c r="D949" s="4">
        <v>0.5086415816326529</v>
      </c>
    </row>
    <row r="950" ht="15.75" customHeight="1">
      <c r="A950" s="2" t="s">
        <v>216</v>
      </c>
      <c r="B950" s="3" t="s">
        <v>233</v>
      </c>
      <c r="C950" s="4">
        <v>10.926348503554856</v>
      </c>
      <c r="D950" s="4">
        <v>1.236926020408163</v>
      </c>
    </row>
    <row r="951" ht="15.75" customHeight="1">
      <c r="A951" s="2" t="s">
        <v>216</v>
      </c>
      <c r="B951" s="3" t="s">
        <v>233</v>
      </c>
      <c r="C951" s="4">
        <v>10.83481629699008</v>
      </c>
      <c r="D951" s="4">
        <v>1.2005739795918364</v>
      </c>
    </row>
    <row r="952" ht="15.75" customHeight="1">
      <c r="A952" s="2" t="s">
        <v>216</v>
      </c>
      <c r="B952" s="3" t="s">
        <v>233</v>
      </c>
      <c r="C952" s="4">
        <v>11.1370854442505</v>
      </c>
      <c r="D952" s="4">
        <v>1.2024872448979589</v>
      </c>
    </row>
    <row r="953" ht="15.75" customHeight="1">
      <c r="A953" s="2" t="s">
        <v>216</v>
      </c>
      <c r="B953" s="3" t="s">
        <v>234</v>
      </c>
      <c r="C953" s="4">
        <v>11.601132444974244</v>
      </c>
      <c r="D953" s="4">
        <v>1.1546556122448979</v>
      </c>
    </row>
    <row r="954" ht="15.75" customHeight="1">
      <c r="A954" s="2" t="s">
        <v>216</v>
      </c>
      <c r="B954" s="3" t="s">
        <v>234</v>
      </c>
      <c r="C954" s="4">
        <v>11.42445399974456</v>
      </c>
      <c r="D954" s="4">
        <v>1.1670918367346936</v>
      </c>
    </row>
    <row r="955" ht="15.75" customHeight="1">
      <c r="A955" s="2" t="s">
        <v>216</v>
      </c>
      <c r="B955" s="3" t="s">
        <v>234</v>
      </c>
      <c r="C955" s="4">
        <v>11.611775724807357</v>
      </c>
      <c r="D955" s="4">
        <v>1.1871811224489794</v>
      </c>
    </row>
    <row r="956" ht="15.75" customHeight="1">
      <c r="A956" s="2" t="s">
        <v>216</v>
      </c>
      <c r="B956" s="3" t="s">
        <v>235</v>
      </c>
      <c r="C956" s="4">
        <v>11.294605985780578</v>
      </c>
      <c r="D956" s="4">
        <v>1.176658163265306</v>
      </c>
    </row>
    <row r="957" ht="15.75" customHeight="1">
      <c r="A957" s="2" t="s">
        <v>216</v>
      </c>
      <c r="B957" s="3" t="s">
        <v>235</v>
      </c>
      <c r="C957" s="4">
        <v>11.188173187449443</v>
      </c>
      <c r="D957" s="4">
        <v>1.1336096938775508</v>
      </c>
    </row>
    <row r="958" ht="15.75" customHeight="1">
      <c r="A958" s="2" t="s">
        <v>216</v>
      </c>
      <c r="B958" s="3" t="s">
        <v>235</v>
      </c>
      <c r="C958" s="4">
        <v>11.452126527310655</v>
      </c>
      <c r="D958" s="4">
        <v>1.1211734693877549</v>
      </c>
    </row>
    <row r="959" ht="15.75" customHeight="1">
      <c r="A959" s="2" t="s">
        <v>216</v>
      </c>
      <c r="B959" s="3" t="s">
        <v>236</v>
      </c>
      <c r="C959" s="4">
        <v>7.799352888586147</v>
      </c>
      <c r="D959" s="4">
        <v>0.43804209183673465</v>
      </c>
    </row>
    <row r="960" ht="15.75" customHeight="1">
      <c r="A960" s="2" t="s">
        <v>216</v>
      </c>
      <c r="B960" s="3" t="s">
        <v>236</v>
      </c>
      <c r="C960" s="4">
        <v>7.85044063178509</v>
      </c>
      <c r="D960" s="4">
        <v>0.4346938775510204</v>
      </c>
    </row>
    <row r="961" ht="15.75" customHeight="1">
      <c r="A961" s="2" t="s">
        <v>216</v>
      </c>
      <c r="B961" s="3" t="s">
        <v>236</v>
      </c>
      <c r="C961" s="4">
        <v>7.803610200519391</v>
      </c>
      <c r="D961" s="4">
        <v>0.434406887755102</v>
      </c>
    </row>
    <row r="962" ht="15.75" customHeight="1">
      <c r="A962" s="2" t="s">
        <v>216</v>
      </c>
      <c r="B962" s="3" t="s">
        <v>237</v>
      </c>
      <c r="C962" s="4">
        <v>7.784452296819788</v>
      </c>
      <c r="D962" s="4">
        <v>0.4276147959183673</v>
      </c>
    </row>
    <row r="963" ht="15.75" customHeight="1">
      <c r="A963" s="2" t="s">
        <v>216</v>
      </c>
      <c r="B963" s="3" t="s">
        <v>237</v>
      </c>
      <c r="C963" s="4">
        <v>7.829154072118863</v>
      </c>
      <c r="D963" s="4">
        <v>0.4558354591836734</v>
      </c>
    </row>
    <row r="964" ht="15.75" customHeight="1">
      <c r="A964" s="2" t="s">
        <v>216</v>
      </c>
      <c r="B964" s="3" t="s">
        <v>237</v>
      </c>
      <c r="C964" s="4">
        <v>7.959002086082847</v>
      </c>
      <c r="D964" s="4">
        <v>0.4455038265306122</v>
      </c>
    </row>
    <row r="965" ht="15.75" customHeight="1">
      <c r="A965" s="2" t="s">
        <v>216</v>
      </c>
      <c r="B965" s="3" t="s">
        <v>238</v>
      </c>
      <c r="C965" s="4">
        <v>7.663118906722295</v>
      </c>
      <c r="D965" s="4">
        <v>0.37079081632653055</v>
      </c>
    </row>
    <row r="966" ht="15.75" customHeight="1">
      <c r="A966" s="2" t="s">
        <v>216</v>
      </c>
      <c r="B966" s="3" t="s">
        <v>238</v>
      </c>
      <c r="C966" s="4">
        <v>7.641832347056068</v>
      </c>
      <c r="D966" s="4">
        <v>0.3936543367346938</v>
      </c>
    </row>
    <row r="967" ht="15.75" customHeight="1">
      <c r="A967" s="2" t="s">
        <v>216</v>
      </c>
      <c r="B967" s="3" t="s">
        <v>238</v>
      </c>
      <c r="C967" s="4">
        <v>7.5226276129251985</v>
      </c>
      <c r="D967" s="4">
        <v>0.3868622448979591</v>
      </c>
    </row>
    <row r="968" ht="15.75" customHeight="1">
      <c r="A968" s="2" t="s">
        <v>216</v>
      </c>
      <c r="B968" s="3" t="s">
        <v>239</v>
      </c>
      <c r="C968" s="4">
        <v>7.863212567584827</v>
      </c>
      <c r="D968" s="4">
        <v>0.7615752551020407</v>
      </c>
    </row>
    <row r="969" ht="15.75" customHeight="1">
      <c r="A969" s="2" t="s">
        <v>216</v>
      </c>
      <c r="B969" s="3" t="s">
        <v>239</v>
      </c>
      <c r="C969" s="4">
        <v>7.818510792285751</v>
      </c>
      <c r="D969" s="4">
        <v>0.7242665816326529</v>
      </c>
    </row>
    <row r="970" ht="15.75" customHeight="1">
      <c r="A970" s="2" t="s">
        <v>216</v>
      </c>
      <c r="B970" s="3" t="s">
        <v>239</v>
      </c>
      <c r="C970" s="4">
        <v>8.054791604580867</v>
      </c>
      <c r="D970" s="4">
        <v>0.7495216836734693</v>
      </c>
    </row>
    <row r="971" ht="15.75" customHeight="1">
      <c r="A971" s="2" t="s">
        <v>216</v>
      </c>
      <c r="B971" s="3" t="s">
        <v>240</v>
      </c>
      <c r="C971" s="4">
        <v>7.088381795734173</v>
      </c>
      <c r="D971" s="4">
        <v>0.6908801020408162</v>
      </c>
    </row>
    <row r="972" ht="15.75" customHeight="1">
      <c r="A972" s="2" t="s">
        <v>216</v>
      </c>
      <c r="B972" s="3" t="s">
        <v>240</v>
      </c>
      <c r="C972" s="4">
        <v>6.901060070671378</v>
      </c>
      <c r="D972" s="4">
        <v>0.6997767857142857</v>
      </c>
    </row>
    <row r="973" ht="15.75" customHeight="1">
      <c r="A973" s="2" t="s">
        <v>216</v>
      </c>
      <c r="B973" s="3" t="s">
        <v>240</v>
      </c>
      <c r="C973" s="4">
        <v>6.9223466303376044</v>
      </c>
      <c r="D973" s="4">
        <v>0.661798469387755</v>
      </c>
    </row>
    <row r="974" ht="15.75" customHeight="1">
      <c r="A974" s="2" t="s">
        <v>216</v>
      </c>
      <c r="B974" s="3" t="s">
        <v>241</v>
      </c>
      <c r="C974" s="4">
        <v>7.665247562688918</v>
      </c>
      <c r="D974" s="4">
        <v>0.7097257653061223</v>
      </c>
    </row>
    <row r="975" ht="15.75" customHeight="1">
      <c r="A975" s="2" t="s">
        <v>216</v>
      </c>
      <c r="B975" s="3" t="s">
        <v>241</v>
      </c>
      <c r="C975" s="4">
        <v>7.803610200519391</v>
      </c>
      <c r="D975" s="4">
        <v>0.7294323979591836</v>
      </c>
    </row>
    <row r="976" ht="15.75" customHeight="1">
      <c r="A976" s="2" t="s">
        <v>216</v>
      </c>
      <c r="B976" s="3" t="s">
        <v>241</v>
      </c>
      <c r="C976" s="4">
        <v>7.797224232619524</v>
      </c>
      <c r="D976" s="4">
        <v>0.7168048469387753</v>
      </c>
    </row>
    <row r="977" ht="15.75" customHeight="1">
      <c r="A977" s="2" t="s">
        <v>216</v>
      </c>
      <c r="B977" s="3" t="s">
        <v>242</v>
      </c>
      <c r="C977" s="4">
        <v>6.628592106943676</v>
      </c>
      <c r="D977" s="4">
        <v>0.5362882653061224</v>
      </c>
    </row>
    <row r="978" ht="15.75" customHeight="1">
      <c r="A978" s="2" t="s">
        <v>216</v>
      </c>
      <c r="B978" s="3" t="s">
        <v>242</v>
      </c>
      <c r="C978" s="4">
        <v>6.556217804078505</v>
      </c>
      <c r="D978" s="4">
        <v>0.5169642857142857</v>
      </c>
    </row>
    <row r="979" ht="15.75" customHeight="1">
      <c r="A979" s="2" t="s">
        <v>216</v>
      </c>
      <c r="B979" s="3" t="s">
        <v>242</v>
      </c>
      <c r="C979" s="4">
        <v>6.790369960406999</v>
      </c>
      <c r="D979" s="4">
        <v>0.49496173469387744</v>
      </c>
    </row>
    <row r="980" ht="15.75" customHeight="1">
      <c r="A980" s="2" t="s">
        <v>216</v>
      </c>
      <c r="B980" s="3" t="s">
        <v>243</v>
      </c>
      <c r="C980" s="4">
        <v>7.107539699433778</v>
      </c>
      <c r="D980" s="4">
        <v>0.570344387755102</v>
      </c>
    </row>
    <row r="981" ht="15.75" customHeight="1">
      <c r="A981" s="2" t="s">
        <v>216</v>
      </c>
      <c r="B981" s="3" t="s">
        <v>243</v>
      </c>
      <c r="C981" s="4">
        <v>6.981948997403039</v>
      </c>
      <c r="D981" s="4">
        <v>0.580484693877551</v>
      </c>
    </row>
    <row r="982" ht="15.75" customHeight="1">
      <c r="A982" s="2" t="s">
        <v>216</v>
      </c>
      <c r="B982" s="3" t="s">
        <v>243</v>
      </c>
      <c r="C982" s="4">
        <v>7.107539699433778</v>
      </c>
      <c r="D982" s="4">
        <v>0.5802933673469387</v>
      </c>
    </row>
    <row r="983" ht="15.75" customHeight="1">
      <c r="A983" s="2" t="s">
        <v>216</v>
      </c>
      <c r="B983" s="3" t="s">
        <v>244</v>
      </c>
      <c r="C983" s="4">
        <v>7.25228830516412</v>
      </c>
      <c r="D983" s="4">
        <v>0.5855548469387755</v>
      </c>
    </row>
    <row r="984" ht="15.75" customHeight="1">
      <c r="A984" s="2" t="s">
        <v>216</v>
      </c>
      <c r="B984" s="3" t="s">
        <v>244</v>
      </c>
      <c r="C984" s="4">
        <v>7.456639277959895</v>
      </c>
      <c r="D984" s="4">
        <v>0.5762755102040816</v>
      </c>
    </row>
    <row r="985" ht="15.75" customHeight="1">
      <c r="A985" s="2" t="s">
        <v>216</v>
      </c>
      <c r="B985" s="3" t="s">
        <v>244</v>
      </c>
      <c r="C985" s="4">
        <v>7.394908254927838</v>
      </c>
      <c r="D985" s="4">
        <v>0.5588647959183674</v>
      </c>
    </row>
    <row r="986" ht="15.75" customHeight="1">
      <c r="A986" s="2" t="s">
        <v>216</v>
      </c>
      <c r="B986" s="3" t="s">
        <v>245</v>
      </c>
      <c r="C986" s="4">
        <v>3.3994210055770786</v>
      </c>
      <c r="D986" s="4">
        <v>0.3231505102040816</v>
      </c>
    </row>
    <row r="987" ht="15.75" customHeight="1">
      <c r="A987" s="2" t="s">
        <v>216</v>
      </c>
      <c r="B987" s="3" t="s">
        <v>245</v>
      </c>
      <c r="C987" s="4">
        <v>3.3845204138107197</v>
      </c>
      <c r="D987" s="4">
        <v>0.362563775510204</v>
      </c>
    </row>
    <row r="988" ht="15.75" customHeight="1">
      <c r="A988" s="2" t="s">
        <v>216</v>
      </c>
      <c r="B988" s="3" t="s">
        <v>245</v>
      </c>
      <c r="C988" s="4">
        <v>3.3355613265783983</v>
      </c>
      <c r="D988" s="4">
        <v>0.33338647959183665</v>
      </c>
    </row>
    <row r="989" ht="15.75" customHeight="1">
      <c r="A989" s="2" t="s">
        <v>216</v>
      </c>
      <c r="B989" s="3" t="s">
        <v>246</v>
      </c>
      <c r="C989" s="4">
        <v>3.3674911660777385</v>
      </c>
      <c r="D989" s="4">
        <v>0.38447066326530605</v>
      </c>
    </row>
    <row r="990" ht="15.75" customHeight="1">
      <c r="A990" s="2" t="s">
        <v>216</v>
      </c>
      <c r="B990" s="3" t="s">
        <v>246</v>
      </c>
      <c r="C990" s="4">
        <v>3.435608157009664</v>
      </c>
      <c r="D990" s="4">
        <v>0.415656887755102</v>
      </c>
    </row>
    <row r="991" ht="15.75" customHeight="1">
      <c r="A991" s="2" t="s">
        <v>216</v>
      </c>
      <c r="B991" s="3" t="s">
        <v>246</v>
      </c>
      <c r="C991" s="4">
        <v>3.431350845076419</v>
      </c>
      <c r="D991" s="4">
        <v>0.4089604591836734</v>
      </c>
    </row>
    <row r="992" ht="15.75" customHeight="1">
      <c r="A992" s="2" t="s">
        <v>216</v>
      </c>
      <c r="B992" s="3" t="s">
        <v>247</v>
      </c>
      <c r="C992" s="4">
        <v>3.3738771339776066</v>
      </c>
      <c r="D992" s="4">
        <v>0.3679209183673469</v>
      </c>
    </row>
    <row r="993" ht="15.75" customHeight="1">
      <c r="A993" s="2" t="s">
        <v>216</v>
      </c>
      <c r="B993" s="3" t="s">
        <v>247</v>
      </c>
      <c r="C993" s="4">
        <v>3.3355613265783983</v>
      </c>
      <c r="D993" s="4">
        <v>0.3760522959183673</v>
      </c>
    </row>
    <row r="994" ht="15.75" customHeight="1">
      <c r="A994" s="2" t="s">
        <v>216</v>
      </c>
      <c r="B994" s="3" t="s">
        <v>247</v>
      </c>
      <c r="C994" s="4">
        <v>3.390906381710588</v>
      </c>
      <c r="D994" s="4">
        <v>0.3580676020408163</v>
      </c>
    </row>
    <row r="995" ht="15.75" customHeight="1">
      <c r="A995" s="2" t="s">
        <v>216</v>
      </c>
      <c r="B995" s="3" t="s">
        <v>248</v>
      </c>
      <c r="C995" s="4">
        <v>6.115586018987611</v>
      </c>
      <c r="D995" s="4">
        <v>0.4108737244897959</v>
      </c>
    </row>
    <row r="996" ht="15.75" customHeight="1">
      <c r="A996" s="2" t="s">
        <v>216</v>
      </c>
      <c r="B996" s="3" t="s">
        <v>248</v>
      </c>
      <c r="C996" s="4">
        <v>6.017667844522968</v>
      </c>
      <c r="D996" s="4">
        <v>0.4146045918367347</v>
      </c>
    </row>
    <row r="997" ht="15.75" customHeight="1">
      <c r="A997" s="2" t="s">
        <v>216</v>
      </c>
      <c r="B997" s="3" t="s">
        <v>248</v>
      </c>
      <c r="C997" s="4">
        <v>6.004895908723232</v>
      </c>
      <c r="D997" s="4">
        <v>0.4165178571428571</v>
      </c>
    </row>
    <row r="998" ht="15.75" customHeight="1">
      <c r="A998" s="2" t="s">
        <v>216</v>
      </c>
      <c r="B998" s="3" t="s">
        <v>249</v>
      </c>
      <c r="C998" s="4">
        <v>6.696709097875602</v>
      </c>
      <c r="D998" s="4">
        <v>0.6050701530612244</v>
      </c>
    </row>
    <row r="999" ht="15.75" customHeight="1">
      <c r="A999" s="2" t="s">
        <v>216</v>
      </c>
      <c r="B999" s="3" t="s">
        <v>249</v>
      </c>
      <c r="C999" s="4">
        <v>6.554089148111883</v>
      </c>
      <c r="D999" s="4">
        <v>0.5845025510204082</v>
      </c>
    </row>
    <row r="1000" ht="15.75" customHeight="1">
      <c r="A1000" s="2" t="s">
        <v>216</v>
      </c>
      <c r="B1000" s="3" t="s">
        <v>249</v>
      </c>
      <c r="C1000" s="4">
        <v>6.579633019711355</v>
      </c>
      <c r="D1000" s="4">
        <v>0.5970344387755101</v>
      </c>
    </row>
    <row r="1001" ht="15.75" customHeight="1">
      <c r="A1001" s="2" t="s">
        <v>216</v>
      </c>
      <c r="B1001" s="3" t="s">
        <v>250</v>
      </c>
      <c r="C1001" s="4">
        <v>6.758440120907659</v>
      </c>
      <c r="D1001" s="4">
        <v>0.5725446428571428</v>
      </c>
    </row>
    <row r="1002" ht="15.75" customHeight="1">
      <c r="A1002" s="2" t="s">
        <v>216</v>
      </c>
      <c r="B1002" s="3" t="s">
        <v>250</v>
      </c>
      <c r="C1002" s="4">
        <v>6.683937162075866</v>
      </c>
      <c r="D1002" s="4">
        <v>0.5779974489795917</v>
      </c>
    </row>
    <row r="1003" ht="15.75" customHeight="1">
      <c r="A1003" s="2" t="s">
        <v>216</v>
      </c>
      <c r="B1003" s="3" t="s">
        <v>250</v>
      </c>
      <c r="C1003" s="4">
        <v>6.81591383200647</v>
      </c>
      <c r="D1003" s="4">
        <v>0.5433673469387754</v>
      </c>
    </row>
    <row r="1004" ht="15.75" customHeight="1">
      <c r="A1004" s="2" t="s">
        <v>216</v>
      </c>
      <c r="B1004" s="3" t="s">
        <v>217</v>
      </c>
      <c r="C1004" s="4">
        <v>24.717910511303163</v>
      </c>
      <c r="D1004" s="4">
        <v>101.02040816326529</v>
      </c>
    </row>
    <row r="1005" ht="15.75" customHeight="1">
      <c r="A1005" s="2" t="s">
        <v>216</v>
      </c>
      <c r="B1005" s="3" t="s">
        <v>217</v>
      </c>
      <c r="C1005" s="4">
        <v>25.33522074162374</v>
      </c>
      <c r="D1005" s="4">
        <v>97.86352040816325</v>
      </c>
    </row>
    <row r="1006" ht="15.75" customHeight="1">
      <c r="A1006" s="2" t="s">
        <v>216</v>
      </c>
      <c r="B1006" s="3" t="s">
        <v>217</v>
      </c>
      <c r="C1006" s="4">
        <v>25.12235514496147</v>
      </c>
      <c r="D1006" s="4">
        <v>100.44642857142856</v>
      </c>
    </row>
    <row r="1007" ht="15.75" customHeight="1">
      <c r="A1007" s="2" t="s">
        <v>216</v>
      </c>
      <c r="B1007" s="3" t="s">
        <v>151</v>
      </c>
      <c r="C1007" s="4">
        <v>0.7271914513176381</v>
      </c>
      <c r="D1007" s="4">
        <v>0.09088010204081631</v>
      </c>
    </row>
    <row r="1008" ht="15.75" customHeight="1">
      <c r="A1008" s="2" t="s">
        <v>216</v>
      </c>
      <c r="B1008" s="3" t="s">
        <v>151</v>
      </c>
      <c r="C1008" s="4">
        <v>0.7225509813104006</v>
      </c>
      <c r="D1008" s="4">
        <v>0.09088010204081631</v>
      </c>
    </row>
    <row r="1009" ht="15.75" customHeight="1">
      <c r="A1009" s="2" t="s">
        <v>216</v>
      </c>
      <c r="B1009" s="3" t="s">
        <v>151</v>
      </c>
      <c r="C1009" s="4">
        <v>0.7041168206394484</v>
      </c>
      <c r="D1009" s="4">
        <v>0.09088010204081631</v>
      </c>
    </row>
    <row r="1010" ht="15.75" customHeight="1">
      <c r="A1010" s="2" t="s">
        <v>216</v>
      </c>
      <c r="B1010" s="3" t="s">
        <v>251</v>
      </c>
      <c r="C1010" s="4">
        <v>26.080250329941677</v>
      </c>
      <c r="D1010" s="4">
        <v>3.863839285714285</v>
      </c>
    </row>
    <row r="1011" ht="15.75" customHeight="1">
      <c r="A1011" s="2" t="s">
        <v>216</v>
      </c>
      <c r="B1011" s="3" t="s">
        <v>251</v>
      </c>
      <c r="C1011" s="4">
        <v>25.84609817361318</v>
      </c>
      <c r="D1011" s="4">
        <v>3.846619897959183</v>
      </c>
    </row>
    <row r="1012" ht="15.75" customHeight="1">
      <c r="A1012" s="2" t="s">
        <v>216</v>
      </c>
      <c r="B1012" s="3" t="s">
        <v>251</v>
      </c>
      <c r="C1012" s="4">
        <v>26.612414321597345</v>
      </c>
      <c r="D1012" s="4">
        <v>3.8801020408163263</v>
      </c>
    </row>
    <row r="1013" ht="15.75" customHeight="1">
      <c r="A1013" s="2" t="s">
        <v>216</v>
      </c>
      <c r="B1013" s="3" t="s">
        <v>252</v>
      </c>
      <c r="C1013" s="4">
        <v>28.443058452892842</v>
      </c>
      <c r="D1013" s="4">
        <v>3.991071428571428</v>
      </c>
    </row>
    <row r="1014" ht="15.75" customHeight="1">
      <c r="A1014" s="2" t="s">
        <v>216</v>
      </c>
      <c r="B1014" s="3" t="s">
        <v>252</v>
      </c>
      <c r="C1014" s="4">
        <v>29.7628251521989</v>
      </c>
      <c r="D1014" s="4">
        <v>4.040816326530612</v>
      </c>
    </row>
    <row r="1015" ht="15.75" customHeight="1">
      <c r="A1015" s="2" t="s">
        <v>216</v>
      </c>
      <c r="B1015" s="3" t="s">
        <v>252</v>
      </c>
      <c r="C1015" s="4">
        <v>28.91136276554983</v>
      </c>
      <c r="D1015" s="4">
        <v>4.049426020408163</v>
      </c>
    </row>
    <row r="1016" ht="15.75" customHeight="1">
      <c r="A1016" s="2" t="s">
        <v>216</v>
      </c>
      <c r="B1016" s="3" t="s">
        <v>253</v>
      </c>
      <c r="C1016" s="4">
        <v>28.102473498233216</v>
      </c>
      <c r="D1016" s="4">
        <v>4.089604591836735</v>
      </c>
    </row>
    <row r="1017" ht="15.75" customHeight="1">
      <c r="A1017" s="2" t="s">
        <v>216</v>
      </c>
      <c r="B1017" s="3" t="s">
        <v>253</v>
      </c>
      <c r="C1017" s="4">
        <v>28.59206437055643</v>
      </c>
      <c r="D1017" s="4">
        <v>3.997767857142857</v>
      </c>
    </row>
    <row r="1018" ht="15.75" customHeight="1">
      <c r="A1018" s="2" t="s">
        <v>216</v>
      </c>
      <c r="B1018" s="3" t="s">
        <v>253</v>
      </c>
      <c r="C1018" s="4">
        <v>28.272765975563026</v>
      </c>
      <c r="D1018" s="4">
        <v>4.097257653061224</v>
      </c>
    </row>
    <row r="1019" ht="15.75" customHeight="1">
      <c r="A1019" s="2" t="s">
        <v>216</v>
      </c>
      <c r="B1019" s="3" t="s">
        <v>254</v>
      </c>
      <c r="C1019" s="4">
        <v>18.63421175869556</v>
      </c>
      <c r="D1019" s="4">
        <v>3.4438775510204076</v>
      </c>
    </row>
    <row r="1020" ht="15.75" customHeight="1">
      <c r="A1020" s="2" t="s">
        <v>216</v>
      </c>
      <c r="B1020" s="3" t="s">
        <v>254</v>
      </c>
      <c r="C1020" s="4">
        <v>18.610796543062712</v>
      </c>
      <c r="D1020" s="4">
        <v>3.330994897959184</v>
      </c>
    </row>
    <row r="1021" ht="15.75" customHeight="1">
      <c r="A1021" s="2" t="s">
        <v>216</v>
      </c>
      <c r="B1021" s="3" t="s">
        <v>254</v>
      </c>
      <c r="C1021" s="4">
        <v>19.108902039252417</v>
      </c>
      <c r="D1021" s="4">
        <v>3.3683035714285707</v>
      </c>
    </row>
    <row r="1022" ht="15.75" customHeight="1">
      <c r="A1022" s="2" t="s">
        <v>216</v>
      </c>
      <c r="B1022" s="3" t="s">
        <v>255</v>
      </c>
      <c r="C1022" s="4">
        <v>19.196176933883947</v>
      </c>
      <c r="D1022" s="4">
        <v>3.5978954081632653</v>
      </c>
    </row>
    <row r="1023" ht="15.75" customHeight="1">
      <c r="A1023" s="2" t="s">
        <v>216</v>
      </c>
      <c r="B1023" s="3" t="s">
        <v>255</v>
      </c>
      <c r="C1023" s="4">
        <v>18.702328749627483</v>
      </c>
      <c r="D1023" s="4">
        <v>3.649553571428571</v>
      </c>
    </row>
    <row r="1024" ht="15.75" customHeight="1">
      <c r="A1024" s="2" t="s">
        <v>216</v>
      </c>
      <c r="B1024" s="3" t="s">
        <v>255</v>
      </c>
      <c r="C1024" s="4">
        <v>19.09187279151943</v>
      </c>
      <c r="D1024" s="4">
        <v>3.474489795918367</v>
      </c>
    </row>
    <row r="1025" ht="15.75" customHeight="1">
      <c r="A1025" s="2" t="s">
        <v>216</v>
      </c>
      <c r="B1025" s="3" t="s">
        <v>256</v>
      </c>
      <c r="C1025" s="4">
        <v>18.629954446762316</v>
      </c>
      <c r="D1025" s="4">
        <v>3.277423469387755</v>
      </c>
    </row>
    <row r="1026" ht="15.75" customHeight="1">
      <c r="A1026" s="2" t="s">
        <v>216</v>
      </c>
      <c r="B1026" s="3" t="s">
        <v>256</v>
      </c>
      <c r="C1026" s="4">
        <v>18.257439652603345</v>
      </c>
      <c r="D1026" s="4">
        <v>3.303252551020408</v>
      </c>
    </row>
    <row r="1027" ht="15.75" customHeight="1">
      <c r="A1027" s="2" t="s">
        <v>216</v>
      </c>
      <c r="B1027" s="3" t="s">
        <v>256</v>
      </c>
      <c r="C1027" s="4">
        <v>18.768317084592788</v>
      </c>
      <c r="D1027" s="4">
        <v>3.2649872448979584</v>
      </c>
    </row>
    <row r="1028" ht="15.75" customHeight="1">
      <c r="A1028" s="2" t="s">
        <v>216</v>
      </c>
      <c r="B1028" s="3" t="s">
        <v>257</v>
      </c>
      <c r="C1028" s="4">
        <v>56.520030652645914</v>
      </c>
      <c r="D1028" s="4">
        <v>8.672831632653061</v>
      </c>
    </row>
    <row r="1029" ht="15.75" customHeight="1">
      <c r="A1029" s="2" t="s">
        <v>216</v>
      </c>
      <c r="B1029" s="3" t="s">
        <v>257</v>
      </c>
      <c r="C1029" s="4">
        <v>56.520030652645914</v>
      </c>
      <c r="D1029" s="4">
        <v>8.481505102040815</v>
      </c>
    </row>
    <row r="1030" ht="15.75" customHeight="1">
      <c r="A1030" s="2" t="s">
        <v>216</v>
      </c>
      <c r="B1030" s="3" t="s">
        <v>257</v>
      </c>
      <c r="C1030" s="4">
        <v>56.24330537698498</v>
      </c>
      <c r="D1030" s="4">
        <v>8.288265306122447</v>
      </c>
    </row>
    <row r="1031" ht="15.75" customHeight="1">
      <c r="A1031" s="2" t="s">
        <v>216</v>
      </c>
      <c r="B1031" s="3" t="s">
        <v>258</v>
      </c>
      <c r="C1031" s="4">
        <v>62.24611520286091</v>
      </c>
      <c r="D1031" s="4">
        <v>8.621173469387754</v>
      </c>
    </row>
    <row r="1032" ht="15.75" customHeight="1">
      <c r="A1032" s="2" t="s">
        <v>216</v>
      </c>
      <c r="B1032" s="3" t="s">
        <v>258</v>
      </c>
      <c r="C1032" s="4">
        <v>64.11933245348887</v>
      </c>
      <c r="D1032" s="4">
        <v>8.830676020408163</v>
      </c>
    </row>
    <row r="1033" ht="15.75" customHeight="1">
      <c r="A1033" s="2" t="s">
        <v>216</v>
      </c>
      <c r="B1033" s="3" t="s">
        <v>258</v>
      </c>
      <c r="C1033" s="4">
        <v>61.90553024820128</v>
      </c>
      <c r="D1033" s="4">
        <v>8.395408163265305</v>
      </c>
    </row>
    <row r="1034" ht="15.75" customHeight="1">
      <c r="A1034" s="2" t="s">
        <v>216</v>
      </c>
      <c r="B1034" s="3" t="s">
        <v>259</v>
      </c>
      <c r="C1034" s="4">
        <v>59.35114308825408</v>
      </c>
      <c r="D1034" s="4">
        <v>8.425063775510203</v>
      </c>
    </row>
    <row r="1035" ht="15.75" customHeight="1">
      <c r="A1035" s="2" t="s">
        <v>216</v>
      </c>
      <c r="B1035" s="3" t="s">
        <v>259</v>
      </c>
      <c r="C1035" s="4">
        <v>60.11745923623824</v>
      </c>
      <c r="D1035" s="4">
        <v>8.66517857142857</v>
      </c>
    </row>
    <row r="1036" ht="15.75" customHeight="1">
      <c r="A1036" s="2" t="s">
        <v>216</v>
      </c>
      <c r="B1036" s="3" t="s">
        <v>259</v>
      </c>
      <c r="C1036" s="4">
        <v>60.18131891523692</v>
      </c>
      <c r="D1036" s="4">
        <v>8.411670918367346</v>
      </c>
    </row>
    <row r="1037" ht="15.75" customHeight="1">
      <c r="A1037" s="2" t="s">
        <v>216</v>
      </c>
      <c r="B1037" s="3" t="s">
        <v>260</v>
      </c>
      <c r="C1037" s="4">
        <v>16.301204819277107</v>
      </c>
      <c r="D1037" s="4">
        <v>1.538265306122449</v>
      </c>
    </row>
    <row r="1038" ht="15.75" customHeight="1">
      <c r="A1038" s="2" t="s">
        <v>216</v>
      </c>
      <c r="B1038" s="3" t="s">
        <v>260</v>
      </c>
      <c r="C1038" s="4">
        <v>16.626889182170377</v>
      </c>
      <c r="D1038" s="4">
        <v>1.5487882653061222</v>
      </c>
    </row>
    <row r="1039" ht="15.75" customHeight="1">
      <c r="A1039" s="2" t="s">
        <v>216</v>
      </c>
      <c r="B1039" s="3" t="s">
        <v>260</v>
      </c>
      <c r="C1039" s="4">
        <v>16.092596534548086</v>
      </c>
      <c r="D1039" s="4">
        <v>1.5286989795918366</v>
      </c>
    </row>
    <row r="1040" ht="15.75" customHeight="1">
      <c r="A1040" s="2" t="s">
        <v>216</v>
      </c>
      <c r="B1040" s="3" t="s">
        <v>261</v>
      </c>
      <c r="C1040" s="4">
        <v>16.592830686704414</v>
      </c>
      <c r="D1040" s="4">
        <v>1.6291454081632653</v>
      </c>
    </row>
    <row r="1041" ht="15.75" customHeight="1">
      <c r="A1041" s="2" t="s">
        <v>216</v>
      </c>
      <c r="B1041" s="3" t="s">
        <v>261</v>
      </c>
      <c r="C1041" s="4">
        <v>16.963216824896758</v>
      </c>
      <c r="D1041" s="4">
        <v>1.6358418367346936</v>
      </c>
    </row>
    <row r="1042" ht="15.75" customHeight="1">
      <c r="A1042" s="2" t="s">
        <v>216</v>
      </c>
      <c r="B1042" s="3" t="s">
        <v>261</v>
      </c>
      <c r="C1042" s="4">
        <v>17.14628123802631</v>
      </c>
      <c r="D1042" s="4">
        <v>1.6214923469387754</v>
      </c>
    </row>
    <row r="1043" ht="15.75" customHeight="1">
      <c r="A1043" s="2" t="s">
        <v>216</v>
      </c>
      <c r="B1043" s="3" t="s">
        <v>262</v>
      </c>
      <c r="C1043" s="4">
        <v>16.435310145174338</v>
      </c>
      <c r="D1043" s="4">
        <v>1.6243622448979589</v>
      </c>
    </row>
    <row r="1044" ht="15.75" customHeight="1">
      <c r="A1044" s="2" t="s">
        <v>216</v>
      </c>
      <c r="B1044" s="3" t="s">
        <v>262</v>
      </c>
      <c r="C1044" s="4">
        <v>16.04576610328239</v>
      </c>
      <c r="D1044" s="4">
        <v>1.5994897959183672</v>
      </c>
    </row>
    <row r="1045" ht="15.75" customHeight="1">
      <c r="A1045" s="2" t="s">
        <v>216</v>
      </c>
      <c r="B1045" s="3" t="s">
        <v>262</v>
      </c>
      <c r="C1045" s="4">
        <v>16.448082080974075</v>
      </c>
      <c r="D1045" s="4">
        <v>1.5880102040816324</v>
      </c>
    </row>
    <row r="1046" ht="15.75" customHeight="1">
      <c r="A1046" s="2" t="s">
        <v>216</v>
      </c>
      <c r="B1046" s="3" t="s">
        <v>263</v>
      </c>
      <c r="C1046" s="4">
        <v>6.053854995955554</v>
      </c>
      <c r="D1046" s="4">
        <v>0.8102678571428571</v>
      </c>
    </row>
    <row r="1047" ht="15.75" customHeight="1">
      <c r="A1047" s="2" t="s">
        <v>216</v>
      </c>
      <c r="B1047" s="3" t="s">
        <v>263</v>
      </c>
      <c r="C1047" s="4">
        <v>6.1326152667205935</v>
      </c>
      <c r="D1047" s="4">
        <v>0.8102678571428571</v>
      </c>
    </row>
    <row r="1048" ht="15.75" customHeight="1">
      <c r="A1048" s="2" t="s">
        <v>216</v>
      </c>
      <c r="B1048" s="3" t="s">
        <v>263</v>
      </c>
      <c r="C1048" s="4">
        <v>6.2433053769849725</v>
      </c>
      <c r="D1048" s="4">
        <v>0.7987882653061223</v>
      </c>
    </row>
    <row r="1049" ht="15.75" customHeight="1">
      <c r="A1049" s="2" t="s">
        <v>216</v>
      </c>
      <c r="B1049" s="3" t="s">
        <v>264</v>
      </c>
      <c r="C1049" s="4">
        <v>6.24969134488484</v>
      </c>
      <c r="D1049" s="4">
        <v>0.8237563775510203</v>
      </c>
    </row>
    <row r="1050" ht="15.75" customHeight="1">
      <c r="A1050" s="2" t="s">
        <v>216</v>
      </c>
      <c r="B1050" s="3" t="s">
        <v>264</v>
      </c>
      <c r="C1050" s="4">
        <v>6.107071395121121</v>
      </c>
      <c r="D1050" s="4">
        <v>0.8180165816326529</v>
      </c>
    </row>
    <row r="1051" ht="15.75" customHeight="1">
      <c r="A1051" s="2" t="s">
        <v>216</v>
      </c>
      <c r="B1051" s="3" t="s">
        <v>264</v>
      </c>
      <c r="C1051" s="4">
        <v>6.279492528417557</v>
      </c>
      <c r="D1051" s="4">
        <v>0.7748724489795917</v>
      </c>
    </row>
    <row r="1052" ht="15.75" customHeight="1">
      <c r="A1052" s="2" t="s">
        <v>216</v>
      </c>
      <c r="B1052" s="3" t="s">
        <v>265</v>
      </c>
      <c r="C1052" s="4">
        <v>6.309293711950275</v>
      </c>
      <c r="D1052" s="4">
        <v>0.8302614795918367</v>
      </c>
    </row>
    <row r="1053" ht="15.75" customHeight="1">
      <c r="A1053" s="2" t="s">
        <v>216</v>
      </c>
      <c r="B1053" s="3" t="s">
        <v>265</v>
      </c>
      <c r="C1053" s="4">
        <v>6.268849248584444</v>
      </c>
      <c r="D1053" s="4">
        <v>0.8208864795918367</v>
      </c>
    </row>
    <row r="1054" ht="15.75" customHeight="1">
      <c r="A1054" s="2" t="s">
        <v>216</v>
      </c>
      <c r="B1054" s="3" t="s">
        <v>265</v>
      </c>
      <c r="C1054" s="4">
        <v>6.234790753118482</v>
      </c>
      <c r="D1054" s="4">
        <v>0.8418367346938774</v>
      </c>
    </row>
    <row r="1055" ht="15.75" customHeight="1">
      <c r="A1055" s="2" t="s">
        <v>216</v>
      </c>
      <c r="B1055" s="3" t="s">
        <v>266</v>
      </c>
      <c r="C1055" s="4">
        <v>23.972880922985226</v>
      </c>
      <c r="D1055" s="4">
        <v>3.015306122448979</v>
      </c>
    </row>
    <row r="1056" ht="15.75" customHeight="1">
      <c r="A1056" s="2" t="s">
        <v>216</v>
      </c>
      <c r="B1056" s="3" t="s">
        <v>266</v>
      </c>
      <c r="C1056" s="4">
        <v>24.717910511303163</v>
      </c>
      <c r="D1056" s="4">
        <v>3.1616709183673466</v>
      </c>
    </row>
    <row r="1057" ht="15.75" customHeight="1">
      <c r="A1057" s="2" t="s">
        <v>216</v>
      </c>
      <c r="B1057" s="3" t="s">
        <v>266</v>
      </c>
      <c r="C1057" s="4">
        <v>24.100600280982587</v>
      </c>
      <c r="D1057" s="4">
        <v>3.0908801020408156</v>
      </c>
    </row>
    <row r="1058" ht="15.75" customHeight="1">
      <c r="A1058" s="2" t="s">
        <v>216</v>
      </c>
      <c r="B1058" s="3" t="s">
        <v>267</v>
      </c>
      <c r="C1058" s="4">
        <v>25.037208906296563</v>
      </c>
      <c r="D1058" s="4">
        <v>3.1540178571428568</v>
      </c>
    </row>
    <row r="1059" ht="15.75" customHeight="1">
      <c r="A1059" s="2" t="s">
        <v>216</v>
      </c>
      <c r="B1059" s="3" t="s">
        <v>267</v>
      </c>
      <c r="C1059" s="4">
        <v>25.33522074162374</v>
      </c>
      <c r="D1059" s="4">
        <v>3.221938775510204</v>
      </c>
    </row>
    <row r="1060" ht="15.75" customHeight="1">
      <c r="A1060" s="2" t="s">
        <v>216</v>
      </c>
      <c r="B1060" s="3" t="s">
        <v>267</v>
      </c>
      <c r="C1060" s="4">
        <v>24.99463578696411</v>
      </c>
      <c r="D1060" s="4">
        <v>3.1052295918367347</v>
      </c>
    </row>
    <row r="1061" ht="15.75" customHeight="1">
      <c r="A1061" s="2" t="s">
        <v>216</v>
      </c>
      <c r="B1061" s="3" t="s">
        <v>268</v>
      </c>
      <c r="C1061" s="4">
        <v>25.164928264293923</v>
      </c>
      <c r="D1061" s="4">
        <v>3.165497448979592</v>
      </c>
    </row>
    <row r="1062" ht="15.75" customHeight="1">
      <c r="A1062" s="2" t="s">
        <v>216</v>
      </c>
      <c r="B1062" s="3" t="s">
        <v>268</v>
      </c>
      <c r="C1062" s="4">
        <v>24.419898675975986</v>
      </c>
      <c r="D1062" s="4">
        <v>3.221938775510204</v>
      </c>
    </row>
    <row r="1063" ht="15.75" customHeight="1">
      <c r="A1063" s="2" t="s">
        <v>216</v>
      </c>
      <c r="B1063" s="3" t="s">
        <v>268</v>
      </c>
      <c r="C1063" s="4">
        <v>25.25007450295883</v>
      </c>
      <c r="D1063" s="4">
        <v>3.0593112244897958</v>
      </c>
    </row>
    <row r="1064" ht="15.75" customHeight="1">
      <c r="A1064" s="2" t="s">
        <v>216</v>
      </c>
      <c r="B1064" s="3" t="s">
        <v>269</v>
      </c>
      <c r="C1064" s="4">
        <v>12.416407680190728</v>
      </c>
      <c r="D1064" s="4">
        <v>0.7046556122448978</v>
      </c>
    </row>
    <row r="1065" ht="15.75" customHeight="1">
      <c r="A1065" s="2" t="s">
        <v>216</v>
      </c>
      <c r="B1065" s="3" t="s">
        <v>269</v>
      </c>
      <c r="C1065" s="4">
        <v>12.337647409425688</v>
      </c>
      <c r="D1065" s="4">
        <v>0.7478954081632653</v>
      </c>
    </row>
    <row r="1066" ht="15.75" customHeight="1">
      <c r="A1066" s="2" t="s">
        <v>216</v>
      </c>
      <c r="B1066" s="3" t="s">
        <v>269</v>
      </c>
      <c r="C1066" s="4">
        <v>12.784665162416449</v>
      </c>
      <c r="D1066" s="4">
        <v>0.7051339285714284</v>
      </c>
    </row>
    <row r="1067" ht="15.75" customHeight="1">
      <c r="A1067" s="2" t="s">
        <v>216</v>
      </c>
      <c r="B1067" s="3" t="s">
        <v>270</v>
      </c>
      <c r="C1067" s="4">
        <v>11.90978756013453</v>
      </c>
      <c r="D1067" s="4">
        <v>0.6710778061224489</v>
      </c>
    </row>
    <row r="1068" ht="15.75" customHeight="1">
      <c r="A1068" s="2" t="s">
        <v>216</v>
      </c>
      <c r="B1068" s="3" t="s">
        <v>270</v>
      </c>
      <c r="C1068" s="4">
        <v>11.54365873387543</v>
      </c>
      <c r="D1068" s="4">
        <v>0.6959502551020408</v>
      </c>
    </row>
    <row r="1069" ht="15.75" customHeight="1">
      <c r="A1069" s="2" t="s">
        <v>216</v>
      </c>
      <c r="B1069" s="3" t="s">
        <v>270</v>
      </c>
      <c r="C1069" s="4">
        <v>11.562816637575036</v>
      </c>
      <c r="D1069" s="4">
        <v>0.6886798469387754</v>
      </c>
    </row>
    <row r="1070" ht="15.75" customHeight="1">
      <c r="A1070" s="2" t="s">
        <v>216</v>
      </c>
      <c r="B1070" s="3" t="s">
        <v>217</v>
      </c>
      <c r="C1070" s="4">
        <v>24.20703307931372</v>
      </c>
      <c r="D1070" s="4">
        <v>101.4987244897959</v>
      </c>
    </row>
    <row r="1071" ht="15.75" customHeight="1">
      <c r="A1071" s="2" t="s">
        <v>216</v>
      </c>
      <c r="B1071" s="3" t="s">
        <v>217</v>
      </c>
      <c r="C1071" s="4">
        <v>23.994167482651452</v>
      </c>
      <c r="D1071" s="4">
        <v>98.82015306122447</v>
      </c>
    </row>
    <row r="1072" ht="15.75" customHeight="1">
      <c r="A1072" s="2" t="s">
        <v>216</v>
      </c>
      <c r="B1072" s="3" t="s">
        <v>217</v>
      </c>
      <c r="C1072" s="4">
        <v>23.930307803652774</v>
      </c>
      <c r="D1072" s="4">
        <v>100.6377551020408</v>
      </c>
    </row>
    <row r="1073" ht="15.75" customHeight="1">
      <c r="A1073" s="2" t="s">
        <v>216</v>
      </c>
      <c r="B1073" s="3" t="s">
        <v>151</v>
      </c>
      <c r="C1073" s="4">
        <v>0.7175060666695049</v>
      </c>
      <c r="D1073" s="4">
        <v>0.09088010204081631</v>
      </c>
    </row>
    <row r="1074" ht="15.75" customHeight="1">
      <c r="A1074" s="2" t="s">
        <v>216</v>
      </c>
      <c r="B1074" s="3" t="s">
        <v>151</v>
      </c>
      <c r="C1074" s="4">
        <v>0.7302780024692409</v>
      </c>
      <c r="D1074" s="4">
        <v>0.09088010204081631</v>
      </c>
    </row>
    <row r="1075" ht="15.75" customHeight="1">
      <c r="A1075" s="2" t="s">
        <v>216</v>
      </c>
      <c r="B1075" s="3" t="s">
        <v>151</v>
      </c>
      <c r="C1075" s="4">
        <v>0.7221039635574099</v>
      </c>
      <c r="D1075" s="4">
        <v>0.09088010204081631</v>
      </c>
    </row>
    <row r="1076" ht="15.75" customHeight="1">
      <c r="A1076" s="2" t="s">
        <v>216</v>
      </c>
      <c r="B1076" s="3" t="s">
        <v>271</v>
      </c>
      <c r="C1076" s="4">
        <v>12.93579973604666</v>
      </c>
      <c r="D1076" s="4">
        <v>0.6686862244897958</v>
      </c>
    </row>
    <row r="1077" ht="15.75" customHeight="1">
      <c r="A1077" s="2" t="s">
        <v>216</v>
      </c>
      <c r="B1077" s="3" t="s">
        <v>271</v>
      </c>
      <c r="C1077" s="4">
        <v>13.157179956575417</v>
      </c>
      <c r="D1077" s="4">
        <v>0.6926977040816326</v>
      </c>
    </row>
    <row r="1078" ht="15.75" customHeight="1">
      <c r="A1078" s="2" t="s">
        <v>216</v>
      </c>
      <c r="B1078" s="3" t="s">
        <v>271</v>
      </c>
      <c r="C1078" s="4">
        <v>13.080548341777002</v>
      </c>
      <c r="D1078" s="4">
        <v>0.6670599489795918</v>
      </c>
    </row>
    <row r="1079" ht="15.75" customHeight="1">
      <c r="A1079" s="2" t="s">
        <v>216</v>
      </c>
      <c r="B1079" s="3" t="s">
        <v>272</v>
      </c>
      <c r="C1079" s="4">
        <v>16.409766273574864</v>
      </c>
      <c r="D1079" s="4">
        <v>1.6406249999999998</v>
      </c>
    </row>
    <row r="1080" ht="15.75" customHeight="1">
      <c r="A1080" s="2" t="s">
        <v>216</v>
      </c>
      <c r="B1080" s="3" t="s">
        <v>272</v>
      </c>
      <c r="C1080" s="4">
        <v>16.26927497977777</v>
      </c>
      <c r="D1080" s="4">
        <v>1.6894132653061222</v>
      </c>
    </row>
    <row r="1081" ht="15.75" customHeight="1">
      <c r="A1081" s="2" t="s">
        <v>216</v>
      </c>
      <c r="B1081" s="3" t="s">
        <v>272</v>
      </c>
      <c r="C1081" s="4">
        <v>16.82698284303291</v>
      </c>
      <c r="D1081" s="4">
        <v>1.72672193877551</v>
      </c>
    </row>
    <row r="1082" ht="15.75" customHeight="1">
      <c r="A1082" s="2" t="s">
        <v>216</v>
      </c>
      <c r="B1082" s="3" t="s">
        <v>273</v>
      </c>
      <c r="C1082" s="4">
        <v>16.47788326450679</v>
      </c>
      <c r="D1082" s="4">
        <v>1.7525510204081631</v>
      </c>
    </row>
    <row r="1083" ht="15.75" customHeight="1">
      <c r="A1083" s="2" t="s">
        <v>216</v>
      </c>
      <c r="B1083" s="3" t="s">
        <v>273</v>
      </c>
      <c r="C1083" s="4">
        <v>16.373579122142278</v>
      </c>
      <c r="D1083" s="4">
        <v>1.7171556122448977</v>
      </c>
    </row>
    <row r="1084" ht="15.75" customHeight="1">
      <c r="A1084" s="2" t="s">
        <v>216</v>
      </c>
      <c r="B1084" s="3" t="s">
        <v>273</v>
      </c>
      <c r="C1084" s="4">
        <v>16.92490101749755</v>
      </c>
      <c r="D1084" s="4">
        <v>1.6922831632653057</v>
      </c>
    </row>
    <row r="1085" ht="15.75" customHeight="1">
      <c r="A1085" s="2" t="s">
        <v>216</v>
      </c>
      <c r="B1085" s="3" t="s">
        <v>274</v>
      </c>
      <c r="C1085" s="4">
        <v>16.831240154966153</v>
      </c>
      <c r="D1085" s="4">
        <v>1.7669005102040813</v>
      </c>
    </row>
    <row r="1086" ht="15.75" customHeight="1">
      <c r="A1086" s="2" t="s">
        <v>216</v>
      </c>
      <c r="B1086" s="3" t="s">
        <v>274</v>
      </c>
      <c r="C1086" s="4">
        <v>17.333602963089106</v>
      </c>
      <c r="D1086" s="4">
        <v>1.778380102040816</v>
      </c>
    </row>
    <row r="1087" ht="15.75" customHeight="1">
      <c r="A1087" s="2" t="s">
        <v>216</v>
      </c>
      <c r="B1087" s="3" t="s">
        <v>274</v>
      </c>
      <c r="C1087" s="4">
        <v>17.278257907956917</v>
      </c>
      <c r="D1087" s="4">
        <v>1.7563775510204078</v>
      </c>
    </row>
    <row r="1088" ht="15.75" customHeight="1">
      <c r="A1088" s="2" t="s">
        <v>216</v>
      </c>
      <c r="B1088" s="3" t="s">
        <v>275</v>
      </c>
      <c r="C1088" s="4">
        <v>42.896632466260805</v>
      </c>
      <c r="D1088" s="4">
        <v>4.424426020408163</v>
      </c>
    </row>
    <row r="1089" ht="15.75" customHeight="1">
      <c r="A1089" s="2" t="s">
        <v>216</v>
      </c>
      <c r="B1089" s="3" t="s">
        <v>275</v>
      </c>
      <c r="C1089" s="4">
        <v>42.87534590659458</v>
      </c>
      <c r="D1089" s="4">
        <v>4.327806122448979</v>
      </c>
    </row>
    <row r="1090" ht="15.75" customHeight="1">
      <c r="A1090" s="2" t="s">
        <v>216</v>
      </c>
      <c r="B1090" s="3" t="s">
        <v>275</v>
      </c>
      <c r="C1090" s="4">
        <v>43.535229256247604</v>
      </c>
      <c r="D1090" s="4">
        <v>4.366071428571428</v>
      </c>
    </row>
    <row r="1091" ht="15.75" customHeight="1">
      <c r="A1091" s="2" t="s">
        <v>216</v>
      </c>
      <c r="B1091" s="3" t="s">
        <v>276</v>
      </c>
      <c r="C1091" s="4">
        <v>46.51534760951935</v>
      </c>
      <c r="D1091" s="4">
        <v>4.567920918367347</v>
      </c>
    </row>
    <row r="1092" ht="15.75" customHeight="1">
      <c r="A1092" s="2" t="s">
        <v>216</v>
      </c>
      <c r="B1092" s="3" t="s">
        <v>276</v>
      </c>
      <c r="C1092" s="4">
        <v>46.96236536251011</v>
      </c>
      <c r="D1092" s="4">
        <v>4.474170918367346</v>
      </c>
    </row>
    <row r="1093" ht="15.75" customHeight="1">
      <c r="A1093" s="2" t="s">
        <v>216</v>
      </c>
      <c r="B1093" s="3" t="s">
        <v>276</v>
      </c>
      <c r="C1093" s="4">
        <v>46.259908893524624</v>
      </c>
      <c r="D1093" s="4">
        <v>4.334502551020408</v>
      </c>
    </row>
    <row r="1094" ht="15.75" customHeight="1">
      <c r="A1094" s="2" t="s">
        <v>216</v>
      </c>
      <c r="B1094" s="3" t="s">
        <v>277</v>
      </c>
      <c r="C1094" s="4">
        <v>45.25944058921197</v>
      </c>
      <c r="D1094" s="4">
        <v>4.822385204081632</v>
      </c>
    </row>
    <row r="1095" ht="15.75" customHeight="1">
      <c r="A1095" s="2" t="s">
        <v>216</v>
      </c>
      <c r="B1095" s="3" t="s">
        <v>277</v>
      </c>
      <c r="C1095" s="4">
        <v>46.8772191238452</v>
      </c>
      <c r="D1095" s="4">
        <v>4.697066326530612</v>
      </c>
    </row>
    <row r="1096" ht="15.75" customHeight="1">
      <c r="A1096" s="2" t="s">
        <v>216</v>
      </c>
      <c r="B1096" s="3" t="s">
        <v>277</v>
      </c>
      <c r="C1096" s="4">
        <v>45.70645834220273</v>
      </c>
      <c r="D1096" s="4">
        <v>4.575573979591836</v>
      </c>
    </row>
    <row r="1097" ht="15.75" customHeight="1">
      <c r="A1097" s="2" t="s">
        <v>216</v>
      </c>
      <c r="B1097" s="3" t="s">
        <v>278</v>
      </c>
      <c r="C1097" s="4">
        <v>4.823491847247648</v>
      </c>
      <c r="D1097" s="4">
        <v>0.5440369897959183</v>
      </c>
    </row>
    <row r="1098" ht="15.75" customHeight="1">
      <c r="A1098" s="2" t="s">
        <v>216</v>
      </c>
      <c r="B1098" s="3" t="s">
        <v>278</v>
      </c>
      <c r="C1098" s="4">
        <v>4.957597173144877</v>
      </c>
      <c r="D1098" s="4">
        <v>0.514094387755102</v>
      </c>
    </row>
    <row r="1099" ht="15.75" customHeight="1">
      <c r="A1099" s="2" t="s">
        <v>216</v>
      </c>
      <c r="B1099" s="3" t="s">
        <v>278</v>
      </c>
      <c r="C1099" s="4">
        <v>4.921410021712291</v>
      </c>
      <c r="D1099" s="4">
        <v>0.5392538265306122</v>
      </c>
    </row>
    <row r="1100" ht="15.75" customHeight="1">
      <c r="A1100" s="2" t="s">
        <v>216</v>
      </c>
      <c r="B1100" s="3" t="s">
        <v>279</v>
      </c>
      <c r="C1100" s="4">
        <v>4.723445016816383</v>
      </c>
      <c r="D1100" s="4">
        <v>0.5517857142857142</v>
      </c>
    </row>
    <row r="1101" ht="15.75" customHeight="1">
      <c r="A1101" s="2" t="s">
        <v>216</v>
      </c>
      <c r="B1101" s="3" t="s">
        <v>279</v>
      </c>
      <c r="C1101" s="4">
        <v>4.714930392949892</v>
      </c>
      <c r="D1101" s="4">
        <v>0.5353316326530612</v>
      </c>
    </row>
    <row r="1102" ht="15.75" customHeight="1">
      <c r="A1102" s="2" t="s">
        <v>216</v>
      </c>
      <c r="B1102" s="3" t="s">
        <v>279</v>
      </c>
      <c r="C1102" s="4">
        <v>4.806462599514667</v>
      </c>
      <c r="D1102" s="4">
        <v>0.5485331632653061</v>
      </c>
    </row>
    <row r="1103" ht="15.75" customHeight="1">
      <c r="A1103" s="2" t="s">
        <v>216</v>
      </c>
      <c r="B1103" s="3" t="s">
        <v>280</v>
      </c>
      <c r="C1103" s="4">
        <v>4.691515177317043</v>
      </c>
      <c r="D1103" s="4">
        <v>0.5868941326530611</v>
      </c>
    </row>
    <row r="1104" ht="15.75" customHeight="1">
      <c r="A1104" s="2" t="s">
        <v>216</v>
      </c>
      <c r="B1104" s="3" t="s">
        <v>280</v>
      </c>
      <c r="C1104" s="4">
        <v>4.619140874451871</v>
      </c>
      <c r="D1104" s="4">
        <v>0.6307079081632653</v>
      </c>
    </row>
    <row r="1105" ht="15.75" customHeight="1">
      <c r="A1105" s="2" t="s">
        <v>216</v>
      </c>
      <c r="B1105" s="3" t="s">
        <v>280</v>
      </c>
      <c r="C1105" s="4">
        <v>4.748988888415854</v>
      </c>
      <c r="D1105" s="4">
        <v>0.6043048469387755</v>
      </c>
    </row>
    <row r="1106" ht="15.75" customHeight="1">
      <c r="A1106" s="2" t="s">
        <v>216</v>
      </c>
      <c r="B1106" s="3" t="s">
        <v>281</v>
      </c>
      <c r="C1106" s="4">
        <v>61.01149474221976</v>
      </c>
      <c r="D1106" s="4">
        <v>7.76594387755102</v>
      </c>
    </row>
    <row r="1107" ht="15.75" customHeight="1">
      <c r="A1107" s="2" t="s">
        <v>216</v>
      </c>
      <c r="B1107" s="3" t="s">
        <v>281</v>
      </c>
      <c r="C1107" s="4">
        <v>60.03231299757333</v>
      </c>
      <c r="D1107" s="4">
        <v>7.6645408163265305</v>
      </c>
    </row>
    <row r="1108" ht="15.75" customHeight="1">
      <c r="A1108" s="2" t="s">
        <v>216</v>
      </c>
      <c r="B1108" s="3" t="s">
        <v>281</v>
      </c>
      <c r="C1108" s="4">
        <v>58.499680701605</v>
      </c>
      <c r="D1108" s="4">
        <v>7.5794005102040805</v>
      </c>
    </row>
    <row r="1109" ht="15.75" customHeight="1">
      <c r="A1109" s="2" t="s">
        <v>216</v>
      </c>
      <c r="B1109" s="3" t="s">
        <v>282</v>
      </c>
      <c r="C1109" s="4">
        <v>65.84354378645322</v>
      </c>
      <c r="D1109" s="4">
        <v>8.371492346938775</v>
      </c>
    </row>
    <row r="1110" ht="15.75" customHeight="1">
      <c r="A1110" s="2" t="s">
        <v>216</v>
      </c>
      <c r="B1110" s="3" t="s">
        <v>282</v>
      </c>
      <c r="C1110" s="4">
        <v>67.29102984375665</v>
      </c>
      <c r="D1110" s="4">
        <v>8.394451530612244</v>
      </c>
    </row>
    <row r="1111" ht="15.75" customHeight="1">
      <c r="A1111" s="2" t="s">
        <v>216</v>
      </c>
      <c r="B1111" s="3" t="s">
        <v>282</v>
      </c>
      <c r="C1111" s="4">
        <v>66.73757929243475</v>
      </c>
      <c r="D1111" s="4">
        <v>8.495854591836734</v>
      </c>
    </row>
    <row r="1112" ht="15.75" customHeight="1">
      <c r="A1112" s="2" t="s">
        <v>216</v>
      </c>
      <c r="B1112" s="3" t="s">
        <v>283</v>
      </c>
      <c r="C1112" s="4">
        <v>64.82178892247434</v>
      </c>
      <c r="D1112" s="4">
        <v>8.516900510204081</v>
      </c>
    </row>
    <row r="1113" ht="15.75" customHeight="1">
      <c r="A1113" s="2" t="s">
        <v>216</v>
      </c>
      <c r="B1113" s="3" t="s">
        <v>283</v>
      </c>
      <c r="C1113" s="4">
        <v>66.31184809911022</v>
      </c>
      <c r="D1113" s="4">
        <v>8.527423469387754</v>
      </c>
    </row>
    <row r="1114" ht="15.75" customHeight="1">
      <c r="A1114" s="2" t="s">
        <v>216</v>
      </c>
      <c r="B1114" s="3" t="s">
        <v>283</v>
      </c>
      <c r="C1114" s="4">
        <v>64.50249052748094</v>
      </c>
      <c r="D1114" s="4">
        <v>8.357142857142856</v>
      </c>
    </row>
    <row r="1115" ht="15.75" customHeight="1">
      <c r="A1115" s="2" t="s">
        <v>284</v>
      </c>
      <c r="B1115" s="3" t="s">
        <v>285</v>
      </c>
      <c r="C1115" s="4">
        <v>6.570964475571682</v>
      </c>
      <c r="D1115" s="4">
        <v>6.195068121047492</v>
      </c>
    </row>
    <row r="1116" ht="15.75" customHeight="1">
      <c r="A1116" s="2" t="s">
        <v>284</v>
      </c>
      <c r="B1116" s="3" t="s">
        <v>285</v>
      </c>
      <c r="C1116" s="4">
        <v>6.627921694371782</v>
      </c>
      <c r="D1116" s="4">
        <v>6.193299661870604</v>
      </c>
    </row>
    <row r="1117" ht="15.75" customHeight="1">
      <c r="A1117" s="2" t="s">
        <v>284</v>
      </c>
      <c r="B1117" s="3" t="s">
        <v>285</v>
      </c>
      <c r="C1117" s="4">
        <v>6.714412285883048</v>
      </c>
      <c r="D1117" s="4">
        <v>6.032369876773763</v>
      </c>
    </row>
    <row r="1118" ht="15.75" customHeight="1">
      <c r="A1118" s="2" t="s">
        <v>284</v>
      </c>
      <c r="B1118" s="3" t="s">
        <v>151</v>
      </c>
      <c r="C1118" s="4">
        <v>0.9527887941945827</v>
      </c>
      <c r="D1118" s="4">
        <v>-0.12186805879773072</v>
      </c>
    </row>
    <row r="1119" ht="15.75" customHeight="1">
      <c r="A1119" s="2" t="s">
        <v>284</v>
      </c>
      <c r="B1119" s="3" t="s">
        <v>151</v>
      </c>
      <c r="C1119" s="4">
        <v>0.9762256349675132</v>
      </c>
      <c r="D1119" s="4">
        <v>-0.12186805879773072</v>
      </c>
    </row>
    <row r="1120" ht="15.75" customHeight="1">
      <c r="A1120" s="2" t="s">
        <v>284</v>
      </c>
      <c r="B1120" s="3" t="s">
        <v>151</v>
      </c>
      <c r="C1120" s="4">
        <v>0.9801071639524092</v>
      </c>
      <c r="D1120" s="4">
        <v>-0.12186805879773072</v>
      </c>
    </row>
    <row r="1121" ht="15.75" customHeight="1">
      <c r="A1121" s="2" t="s">
        <v>284</v>
      </c>
      <c r="B1121" s="3" t="s">
        <v>151</v>
      </c>
      <c r="C1121" s="4">
        <v>0.9919205130368745</v>
      </c>
      <c r="D1121" s="4">
        <v>-0.12186805879773072</v>
      </c>
    </row>
    <row r="1122" ht="15.75" customHeight="1">
      <c r="A1122" s="2" t="s">
        <v>284</v>
      </c>
      <c r="B1122" s="3" t="s">
        <v>151</v>
      </c>
      <c r="C1122" s="4">
        <v>1.0203780271707028</v>
      </c>
      <c r="D1122" s="4">
        <v>-0.12186805879773072</v>
      </c>
    </row>
    <row r="1123" ht="15.75" customHeight="1">
      <c r="A1123" s="2" t="s">
        <v>284</v>
      </c>
      <c r="B1123" s="3" t="s">
        <v>151</v>
      </c>
      <c r="C1123" s="4">
        <v>1.0221289342671505</v>
      </c>
      <c r="D1123" s="4">
        <v>-0.12186805879773072</v>
      </c>
    </row>
    <row r="1124" ht="15.75" customHeight="1">
      <c r="A1124" s="2" t="s">
        <v>284</v>
      </c>
      <c r="B1124" s="3" t="s">
        <v>195</v>
      </c>
      <c r="C1124" s="4">
        <v>1.820521474981014</v>
      </c>
      <c r="D1124" s="4">
        <v>-0.021401892958702942</v>
      </c>
    </row>
    <row r="1125" ht="15.75" customHeight="1">
      <c r="A1125" s="2" t="s">
        <v>284</v>
      </c>
      <c r="B1125" s="3" t="s">
        <v>195</v>
      </c>
      <c r="C1125" s="4">
        <v>1.8114505105054424</v>
      </c>
      <c r="D1125" s="4">
        <v>-0.014664063494758304</v>
      </c>
    </row>
    <row r="1126" ht="15.75" customHeight="1">
      <c r="A1126" s="2" t="s">
        <v>284</v>
      </c>
      <c r="B1126" s="3" t="s">
        <v>195</v>
      </c>
      <c r="C1126" s="4">
        <v>1.7903552442831827</v>
      </c>
      <c r="D1126" s="4">
        <v>-0.027025593141207938</v>
      </c>
    </row>
    <row r="1127" ht="15.75" customHeight="1">
      <c r="A1127" s="2" t="s">
        <v>284</v>
      </c>
      <c r="B1127" s="3" t="s">
        <v>286</v>
      </c>
      <c r="C1127" s="4">
        <v>6.57729305543836</v>
      </c>
      <c r="D1127" s="4">
        <v>0.29990945489014326</v>
      </c>
    </row>
    <row r="1128" ht="15.75" customHeight="1">
      <c r="A1128" s="2" t="s">
        <v>284</v>
      </c>
      <c r="B1128" s="3" t="s">
        <v>286</v>
      </c>
      <c r="C1128" s="4">
        <v>6.6975360729052404</v>
      </c>
      <c r="D1128" s="4">
        <v>0.2866460110634806</v>
      </c>
    </row>
    <row r="1129" ht="15.75" customHeight="1">
      <c r="A1129" s="2" t="s">
        <v>284</v>
      </c>
      <c r="B1129" s="3" t="s">
        <v>286</v>
      </c>
      <c r="C1129" s="4">
        <v>6.788245717660957</v>
      </c>
      <c r="D1129" s="4">
        <v>0.29336615593565635</v>
      </c>
    </row>
    <row r="1130" ht="15.75" customHeight="1">
      <c r="A1130" s="2" t="s">
        <v>284</v>
      </c>
      <c r="B1130" s="3" t="s">
        <v>287</v>
      </c>
      <c r="C1130" s="4">
        <v>6.929584001350096</v>
      </c>
      <c r="D1130" s="4">
        <v>0.2995557630547656</v>
      </c>
    </row>
    <row r="1131" ht="15.75" customHeight="1">
      <c r="A1131" s="2" t="s">
        <v>284</v>
      </c>
      <c r="B1131" s="3" t="s">
        <v>287</v>
      </c>
      <c r="C1131" s="4">
        <v>6.914817314994516</v>
      </c>
      <c r="D1131" s="4">
        <v>0.32661318846115756</v>
      </c>
    </row>
    <row r="1132" ht="15.75" customHeight="1">
      <c r="A1132" s="2" t="s">
        <v>284</v>
      </c>
      <c r="B1132" s="3" t="s">
        <v>287</v>
      </c>
      <c r="C1132" s="4">
        <v>7.102565184372626</v>
      </c>
      <c r="D1132" s="4">
        <v>0.3195393517536041</v>
      </c>
    </row>
    <row r="1133" ht="15.75" customHeight="1">
      <c r="A1133" s="2" t="s">
        <v>284</v>
      </c>
      <c r="B1133" s="3" t="s">
        <v>288</v>
      </c>
      <c r="C1133" s="4">
        <v>6.5794025820605855</v>
      </c>
      <c r="D1133" s="4">
        <v>0.2726751835660625</v>
      </c>
    </row>
    <row r="1134" ht="15.75" customHeight="1">
      <c r="A1134" s="2" t="s">
        <v>284</v>
      </c>
      <c r="B1134" s="3" t="s">
        <v>288</v>
      </c>
      <c r="C1134" s="4">
        <v>6.524554889882711</v>
      </c>
      <c r="D1134" s="4">
        <v>0.23111639290918606</v>
      </c>
    </row>
    <row r="1135" ht="15.75" customHeight="1">
      <c r="A1135" s="2" t="s">
        <v>284</v>
      </c>
      <c r="B1135" s="3" t="s">
        <v>288</v>
      </c>
      <c r="C1135" s="4">
        <v>6.478145304193739</v>
      </c>
      <c r="D1135" s="4">
        <v>0.25304528670260173</v>
      </c>
    </row>
    <row r="1136" ht="15.75" customHeight="1">
      <c r="A1136" s="2" t="s">
        <v>284</v>
      </c>
      <c r="B1136" s="3" t="s">
        <v>289</v>
      </c>
      <c r="C1136" s="4">
        <v>24.200278457514134</v>
      </c>
      <c r="D1136" s="4">
        <v>2.2248772689331235</v>
      </c>
    </row>
    <row r="1137" ht="15.75" customHeight="1">
      <c r="A1137" s="2" t="s">
        <v>284</v>
      </c>
      <c r="B1137" s="3" t="s">
        <v>289</v>
      </c>
      <c r="C1137" s="4">
        <v>24.305754788625432</v>
      </c>
      <c r="D1137" s="4">
        <v>2.1771288711571377</v>
      </c>
    </row>
    <row r="1138" ht="15.75" customHeight="1">
      <c r="A1138" s="2" t="s">
        <v>284</v>
      </c>
      <c r="B1138" s="3" t="s">
        <v>289</v>
      </c>
      <c r="C1138" s="4">
        <v>24.36904058729221</v>
      </c>
      <c r="D1138" s="4">
        <v>2.154138901857589</v>
      </c>
    </row>
    <row r="1139" ht="15.75" customHeight="1">
      <c r="A1139" s="2" t="s">
        <v>284</v>
      </c>
      <c r="B1139" s="3" t="s">
        <v>290</v>
      </c>
      <c r="C1139" s="4">
        <v>27.132520462408234</v>
      </c>
      <c r="D1139" s="4">
        <v>2.652844389740107</v>
      </c>
    </row>
    <row r="1140" ht="15.75" customHeight="1">
      <c r="A1140" s="2" t="s">
        <v>284</v>
      </c>
      <c r="B1140" s="3" t="s">
        <v>290</v>
      </c>
      <c r="C1140" s="4">
        <v>26.225424014851068</v>
      </c>
      <c r="D1140" s="4">
        <v>2.658149767270772</v>
      </c>
    </row>
    <row r="1141" ht="15.75" customHeight="1">
      <c r="A1141" s="2" t="s">
        <v>284</v>
      </c>
      <c r="B1141" s="3" t="s">
        <v>290</v>
      </c>
      <c r="C1141" s="4">
        <v>26.204328748628807</v>
      </c>
      <c r="D1141" s="4">
        <v>2.7200458384618647</v>
      </c>
    </row>
    <row r="1142" ht="15.75" customHeight="1">
      <c r="A1142" s="2" t="s">
        <v>284</v>
      </c>
      <c r="B1142" s="3" t="s">
        <v>291</v>
      </c>
      <c r="C1142" s="4">
        <v>25.36051809973842</v>
      </c>
      <c r="D1142" s="4">
        <v>2.392880890737518</v>
      </c>
    </row>
    <row r="1143" ht="15.75" customHeight="1">
      <c r="A1143" s="2" t="s">
        <v>284</v>
      </c>
      <c r="B1143" s="3" t="s">
        <v>291</v>
      </c>
      <c r="C1143" s="4">
        <v>24.896422242848704</v>
      </c>
      <c r="D1143" s="4">
        <v>2.3628170847304157</v>
      </c>
    </row>
    <row r="1144" ht="15.75" customHeight="1">
      <c r="A1144" s="2" t="s">
        <v>284</v>
      </c>
      <c r="B1144" s="3" t="s">
        <v>291</v>
      </c>
      <c r="C1144" s="4">
        <v>25.086279638849042</v>
      </c>
      <c r="D1144" s="4">
        <v>2.318605605308207</v>
      </c>
    </row>
    <row r="1145" ht="15.75" customHeight="1">
      <c r="A1145" s="2" t="s">
        <v>284</v>
      </c>
      <c r="B1145" s="3" t="s">
        <v>292</v>
      </c>
      <c r="C1145" s="4">
        <v>6.798793350772086</v>
      </c>
      <c r="D1145" s="4">
        <v>0.47180368688369195</v>
      </c>
    </row>
    <row r="1146" ht="15.75" customHeight="1">
      <c r="A1146" s="2" t="s">
        <v>284</v>
      </c>
      <c r="B1146" s="3" t="s">
        <v>292</v>
      </c>
      <c r="C1146" s="4">
        <v>6.752383765083115</v>
      </c>
      <c r="D1146" s="4">
        <v>0.46897415220067057</v>
      </c>
    </row>
    <row r="1147" ht="15.75" customHeight="1">
      <c r="A1147" s="2" t="s">
        <v>284</v>
      </c>
      <c r="B1147" s="3" t="s">
        <v>292</v>
      </c>
      <c r="C1147" s="4">
        <v>6.946460214327905</v>
      </c>
      <c r="D1147" s="4">
        <v>0.47144999504831425</v>
      </c>
    </row>
    <row r="1148" ht="15.75" customHeight="1">
      <c r="A1148" s="2" t="s">
        <v>284</v>
      </c>
      <c r="B1148" s="3" t="s">
        <v>293</v>
      </c>
      <c r="C1148" s="4">
        <v>7.805037549573874</v>
      </c>
      <c r="D1148" s="4">
        <v>0.5375903682639389</v>
      </c>
    </row>
    <row r="1149" ht="15.75" customHeight="1">
      <c r="A1149" s="2" t="s">
        <v>284</v>
      </c>
      <c r="B1149" s="3" t="s">
        <v>293</v>
      </c>
      <c r="C1149" s="4">
        <v>7.779723230107163</v>
      </c>
      <c r="D1149" s="4">
        <v>0.5611108753165541</v>
      </c>
    </row>
    <row r="1150" ht="15.75" customHeight="1">
      <c r="A1150" s="2" t="s">
        <v>284</v>
      </c>
      <c r="B1150" s="3" t="s">
        <v>293</v>
      </c>
      <c r="C1150" s="4">
        <v>7.583537254240148</v>
      </c>
      <c r="D1150" s="4">
        <v>0.5678310201887299</v>
      </c>
    </row>
    <row r="1151" ht="15.75" customHeight="1">
      <c r="A1151" s="2" t="s">
        <v>284</v>
      </c>
      <c r="B1151" s="3" t="s">
        <v>294</v>
      </c>
      <c r="C1151" s="4">
        <v>7.646823052906926</v>
      </c>
      <c r="D1151" s="4">
        <v>0.5248574621903428</v>
      </c>
    </row>
    <row r="1152" ht="15.75" customHeight="1">
      <c r="A1152" s="2" t="s">
        <v>284</v>
      </c>
      <c r="B1152" s="3" t="s">
        <v>294</v>
      </c>
      <c r="C1152" s="4">
        <v>7.579318200995696</v>
      </c>
      <c r="D1152" s="4">
        <v>0.4924946592532858</v>
      </c>
    </row>
    <row r="1153" ht="15.75" customHeight="1">
      <c r="A1153" s="2" t="s">
        <v>284</v>
      </c>
      <c r="B1153" s="3" t="s">
        <v>294</v>
      </c>
      <c r="C1153" s="4">
        <v>7.735423171040417</v>
      </c>
      <c r="D1153" s="4">
        <v>0.48223759602733324</v>
      </c>
    </row>
    <row r="1154" ht="15.75" customHeight="1">
      <c r="A1154" s="2" t="s">
        <v>284</v>
      </c>
      <c r="B1154" s="3" t="s">
        <v>295</v>
      </c>
      <c r="C1154" s="4">
        <v>4.012108682811577</v>
      </c>
      <c r="D1154" s="4">
        <v>0.08787119958122884</v>
      </c>
    </row>
    <row r="1155" ht="15.75" customHeight="1">
      <c r="A1155" s="2" t="s">
        <v>284</v>
      </c>
      <c r="B1155" s="3" t="s">
        <v>295</v>
      </c>
      <c r="C1155" s="4">
        <v>3.969918150367058</v>
      </c>
      <c r="D1155" s="4">
        <v>0.08893227508736186</v>
      </c>
    </row>
    <row r="1156" ht="15.75" customHeight="1">
      <c r="A1156" s="2" t="s">
        <v>284</v>
      </c>
      <c r="B1156" s="3" t="s">
        <v>295</v>
      </c>
      <c r="C1156" s="4">
        <v>4.092270694456164</v>
      </c>
      <c r="D1156" s="4">
        <v>0.06382015477554714</v>
      </c>
    </row>
    <row r="1157" ht="15.75" customHeight="1">
      <c r="A1157" s="2" t="s">
        <v>284</v>
      </c>
      <c r="B1157" s="3" t="s">
        <v>296</v>
      </c>
      <c r="C1157" s="4">
        <v>4.142899333389587</v>
      </c>
      <c r="D1157" s="4">
        <v>0.10007356790175852</v>
      </c>
    </row>
    <row r="1158" ht="15.75" customHeight="1">
      <c r="A1158" s="2" t="s">
        <v>284</v>
      </c>
      <c r="B1158" s="3" t="s">
        <v>296</v>
      </c>
      <c r="C1158" s="4">
        <v>4.016327736056029</v>
      </c>
      <c r="D1158" s="4">
        <v>0.11634339232913145</v>
      </c>
    </row>
    <row r="1159" ht="15.75" customHeight="1">
      <c r="A1159" s="2" t="s">
        <v>284</v>
      </c>
      <c r="B1159" s="3" t="s">
        <v>296</v>
      </c>
      <c r="C1159" s="4">
        <v>4.102818327567293</v>
      </c>
      <c r="D1159" s="4">
        <v>0.1220024616951742</v>
      </c>
    </row>
    <row r="1160" ht="15.75" customHeight="1">
      <c r="A1160" s="2" t="s">
        <v>284</v>
      </c>
      <c r="B1160" s="3" t="s">
        <v>297</v>
      </c>
      <c r="C1160" s="4">
        <v>4.13657075352291</v>
      </c>
      <c r="D1160" s="4">
        <v>0.12801522289659464</v>
      </c>
    </row>
    <row r="1161" ht="15.75" customHeight="1">
      <c r="A1161" s="2" t="s">
        <v>284</v>
      </c>
      <c r="B1161" s="3" t="s">
        <v>297</v>
      </c>
      <c r="C1161" s="4">
        <v>4.102818327567293</v>
      </c>
      <c r="D1161" s="4">
        <v>0.10166518116095806</v>
      </c>
    </row>
    <row r="1162" ht="15.75" customHeight="1">
      <c r="A1162" s="2" t="s">
        <v>284</v>
      </c>
      <c r="B1162" s="3" t="s">
        <v>297</v>
      </c>
      <c r="C1162" s="4">
        <v>4.178761285967428</v>
      </c>
      <c r="D1162" s="4">
        <v>0.12430145862512906</v>
      </c>
    </row>
    <row r="1163" ht="15.75" customHeight="1">
      <c r="A1163" s="2" t="s">
        <v>284</v>
      </c>
      <c r="B1163" s="3" t="s">
        <v>298</v>
      </c>
      <c r="C1163" s="4">
        <v>14.283393806429837</v>
      </c>
      <c r="D1163" s="4">
        <v>0.8470707242194021</v>
      </c>
    </row>
    <row r="1164" ht="15.75" customHeight="1">
      <c r="A1164" s="2" t="s">
        <v>284</v>
      </c>
      <c r="B1164" s="3" t="s">
        <v>298</v>
      </c>
      <c r="C1164" s="4">
        <v>14.296050966163193</v>
      </c>
      <c r="D1164" s="4">
        <v>0.8732439200373497</v>
      </c>
    </row>
    <row r="1165" ht="15.75" customHeight="1">
      <c r="A1165" s="2" t="s">
        <v>284</v>
      </c>
      <c r="B1165" s="3" t="s">
        <v>298</v>
      </c>
      <c r="C1165" s="4">
        <v>14.116741203273984</v>
      </c>
      <c r="D1165" s="4">
        <v>0.8470707242194021</v>
      </c>
    </row>
    <row r="1166" ht="15.75" customHeight="1">
      <c r="A1166" s="2" t="s">
        <v>284</v>
      </c>
      <c r="B1166" s="3" t="s">
        <v>299</v>
      </c>
      <c r="C1166" s="4">
        <v>15.274871318876045</v>
      </c>
      <c r="D1166" s="4">
        <v>0.9323104565454211</v>
      </c>
    </row>
    <row r="1167" ht="15.75" customHeight="1">
      <c r="A1167" s="2" t="s">
        <v>284</v>
      </c>
      <c r="B1167" s="3" t="s">
        <v>299</v>
      </c>
      <c r="C1167" s="4">
        <v>15.414100075942958</v>
      </c>
      <c r="D1167" s="4">
        <v>0.9004781913614305</v>
      </c>
    </row>
    <row r="1168" ht="15.75" customHeight="1">
      <c r="A1168" s="2" t="s">
        <v>284</v>
      </c>
      <c r="B1168" s="3" t="s">
        <v>299</v>
      </c>
      <c r="C1168" s="4">
        <v>15.40355244283183</v>
      </c>
      <c r="D1168" s="4">
        <v>0.9086131035751169</v>
      </c>
    </row>
    <row r="1169" ht="15.75" customHeight="1">
      <c r="A1169" s="2" t="s">
        <v>284</v>
      </c>
      <c r="B1169" s="3" t="s">
        <v>300</v>
      </c>
      <c r="C1169" s="4">
        <v>15.068137709897899</v>
      </c>
      <c r="D1169" s="4">
        <v>0.8727133822842832</v>
      </c>
    </row>
    <row r="1170" ht="15.75" customHeight="1">
      <c r="A1170" s="2" t="s">
        <v>284</v>
      </c>
      <c r="B1170" s="3" t="s">
        <v>300</v>
      </c>
      <c r="C1170" s="4">
        <v>15.572314572609907</v>
      </c>
      <c r="D1170" s="4">
        <v>0.8951728138307655</v>
      </c>
    </row>
    <row r="1171" ht="15.75" customHeight="1">
      <c r="A1171" s="2" t="s">
        <v>284</v>
      </c>
      <c r="B1171" s="3" t="s">
        <v>300</v>
      </c>
      <c r="C1171" s="4">
        <v>15.517466880432034</v>
      </c>
      <c r="D1171" s="4">
        <v>0.8744818414611717</v>
      </c>
    </row>
    <row r="1172" ht="15.75" customHeight="1">
      <c r="A1172" s="2" t="s">
        <v>284</v>
      </c>
      <c r="B1172" s="3" t="s">
        <v>301</v>
      </c>
      <c r="C1172" s="4">
        <v>17.975065395325288</v>
      </c>
      <c r="D1172" s="4">
        <v>1.2088974718107606</v>
      </c>
    </row>
    <row r="1173" ht="15.75" customHeight="1">
      <c r="A1173" s="2" t="s">
        <v>284</v>
      </c>
      <c r="B1173" s="3" t="s">
        <v>301</v>
      </c>
      <c r="C1173" s="4">
        <v>18.669099654037634</v>
      </c>
      <c r="D1173" s="4">
        <v>1.4048427486099908</v>
      </c>
    </row>
    <row r="1174" ht="15.75" customHeight="1">
      <c r="A1174" s="2" t="s">
        <v>284</v>
      </c>
      <c r="B1174" s="3" t="s">
        <v>301</v>
      </c>
      <c r="C1174" s="4">
        <v>17.96662728883639</v>
      </c>
      <c r="D1174" s="4">
        <v>1.3965309904786156</v>
      </c>
    </row>
    <row r="1175" ht="15.75" customHeight="1">
      <c r="A1175" s="2" t="s">
        <v>284</v>
      </c>
      <c r="B1175" s="3" t="s">
        <v>302</v>
      </c>
      <c r="C1175" s="4">
        <v>18.500337524259557</v>
      </c>
      <c r="D1175" s="4">
        <v>1.229057906427288</v>
      </c>
    </row>
    <row r="1176" ht="15.75" customHeight="1">
      <c r="A1176" s="2" t="s">
        <v>284</v>
      </c>
      <c r="B1176" s="3" t="s">
        <v>302</v>
      </c>
      <c r="C1176" s="4">
        <v>19.04881444603831</v>
      </c>
      <c r="D1176" s="4">
        <v>1.3965309904786156</v>
      </c>
    </row>
    <row r="1177" ht="15.75" customHeight="1">
      <c r="A1177" s="2" t="s">
        <v>284</v>
      </c>
      <c r="B1177" s="3" t="s">
        <v>302</v>
      </c>
      <c r="C1177" s="4">
        <v>18.89059994937136</v>
      </c>
      <c r="D1177" s="4">
        <v>1.3963541445609269</v>
      </c>
    </row>
    <row r="1178" ht="15.75" customHeight="1">
      <c r="A1178" s="2" t="s">
        <v>284</v>
      </c>
      <c r="B1178" s="3" t="s">
        <v>303</v>
      </c>
      <c r="C1178" s="4">
        <v>18.795671251371193</v>
      </c>
      <c r="D1178" s="4">
        <v>1.3717725620021786</v>
      </c>
    </row>
    <row r="1179" ht="15.75" customHeight="1">
      <c r="A1179" s="2" t="s">
        <v>284</v>
      </c>
      <c r="B1179" s="3" t="s">
        <v>303</v>
      </c>
      <c r="C1179" s="4">
        <v>19.183824149860772</v>
      </c>
      <c r="D1179" s="4">
        <v>1.1926276473833877</v>
      </c>
    </row>
    <row r="1180" ht="15.75" customHeight="1">
      <c r="A1180" s="2" t="s">
        <v>284</v>
      </c>
      <c r="B1180" s="3" t="s">
        <v>303</v>
      </c>
      <c r="C1180" s="4">
        <v>19.177495569994093</v>
      </c>
      <c r="D1180" s="4">
        <v>1.1132238303411004</v>
      </c>
    </row>
    <row r="1181" ht="15.75" customHeight="1">
      <c r="A1181" s="2" t="s">
        <v>284</v>
      </c>
      <c r="B1181" s="3" t="s">
        <v>304</v>
      </c>
      <c r="C1181" s="4">
        <v>5.817863471437009</v>
      </c>
      <c r="D1181" s="4">
        <v>0.33351017925102217</v>
      </c>
    </row>
    <row r="1182" ht="15.75" customHeight="1">
      <c r="A1182" s="2" t="s">
        <v>284</v>
      </c>
      <c r="B1182" s="3" t="s">
        <v>304</v>
      </c>
      <c r="C1182" s="4">
        <v>5.969749388237279</v>
      </c>
      <c r="D1182" s="4">
        <v>0.32572895887271336</v>
      </c>
    </row>
    <row r="1183" ht="15.75" customHeight="1">
      <c r="A1183" s="2" t="s">
        <v>284</v>
      </c>
      <c r="B1183" s="3" t="s">
        <v>304</v>
      </c>
      <c r="C1183" s="4">
        <v>5.828411104548139</v>
      </c>
      <c r="D1183" s="4">
        <v>0.33916924861706493</v>
      </c>
    </row>
    <row r="1184" ht="15.75" customHeight="1">
      <c r="A1184" s="2" t="s">
        <v>284</v>
      </c>
      <c r="B1184" s="3" t="s">
        <v>305</v>
      </c>
      <c r="C1184" s="4">
        <v>6.11108767192642</v>
      </c>
      <c r="D1184" s="4">
        <v>0.5899367598998345</v>
      </c>
    </row>
    <row r="1185" ht="15.75" customHeight="1">
      <c r="A1185" s="2" t="s">
        <v>284</v>
      </c>
      <c r="B1185" s="3" t="s">
        <v>305</v>
      </c>
      <c r="C1185" s="4">
        <v>6.081554299215256</v>
      </c>
      <c r="D1185" s="4">
        <v>0.6005475149611645</v>
      </c>
    </row>
    <row r="1186" ht="15.75" customHeight="1">
      <c r="A1186" s="2" t="s">
        <v>284</v>
      </c>
      <c r="B1186" s="3" t="s">
        <v>305</v>
      </c>
      <c r="C1186" s="4">
        <v>6.193359210193233</v>
      </c>
      <c r="D1186" s="4">
        <v>0.5842776905337916</v>
      </c>
    </row>
    <row r="1187" ht="15.75" customHeight="1">
      <c r="A1187" s="2" t="s">
        <v>284</v>
      </c>
      <c r="B1187" s="3" t="s">
        <v>306</v>
      </c>
      <c r="C1187" s="4">
        <v>6.155387730993166</v>
      </c>
      <c r="D1187" s="4">
        <v>0.32979641497955653</v>
      </c>
    </row>
    <row r="1188" ht="15.75" customHeight="1">
      <c r="A1188" s="2" t="s">
        <v>284</v>
      </c>
      <c r="B1188" s="3" t="s">
        <v>306</v>
      </c>
      <c r="C1188" s="4">
        <v>6.0836638258374816</v>
      </c>
      <c r="D1188" s="4">
        <v>0.35826860772745917</v>
      </c>
    </row>
    <row r="1189" ht="15.75" customHeight="1">
      <c r="A1189" s="2" t="s">
        <v>284</v>
      </c>
      <c r="B1189" s="3" t="s">
        <v>306</v>
      </c>
      <c r="C1189" s="4">
        <v>6.258754535482237</v>
      </c>
      <c r="D1189" s="4">
        <v>0.3750689699078986</v>
      </c>
    </row>
    <row r="1190" ht="15.75" customHeight="1">
      <c r="A1190" s="2" t="s">
        <v>284</v>
      </c>
      <c r="B1190" s="3" t="s">
        <v>307</v>
      </c>
      <c r="C1190" s="4">
        <v>18.574170956037467</v>
      </c>
      <c r="D1190" s="4">
        <v>2.0374205961829577</v>
      </c>
    </row>
    <row r="1191" ht="15.75" customHeight="1">
      <c r="A1191" s="2" t="s">
        <v>284</v>
      </c>
      <c r="B1191" s="3" t="s">
        <v>307</v>
      </c>
      <c r="C1191" s="4">
        <v>18.829423677326808</v>
      </c>
      <c r="D1191" s="4">
        <v>2.0780951572513895</v>
      </c>
    </row>
    <row r="1192" ht="15.75" customHeight="1">
      <c r="A1192" s="2" t="s">
        <v>284</v>
      </c>
      <c r="B1192" s="3" t="s">
        <v>307</v>
      </c>
      <c r="C1192" s="4">
        <v>18.228208589992406</v>
      </c>
      <c r="D1192" s="4">
        <v>2.010893708529632</v>
      </c>
    </row>
    <row r="1193" ht="15.75" customHeight="1">
      <c r="A1193" s="2" t="s">
        <v>284</v>
      </c>
      <c r="B1193" s="3" t="s">
        <v>308</v>
      </c>
      <c r="C1193" s="4">
        <v>18.20500379714792</v>
      </c>
      <c r="D1193" s="4">
        <v>1.9401553414540975</v>
      </c>
    </row>
    <row r="1194" ht="15.75" customHeight="1">
      <c r="A1194" s="2" t="s">
        <v>284</v>
      </c>
      <c r="B1194" s="3" t="s">
        <v>308</v>
      </c>
      <c r="C1194" s="4">
        <v>18.580499535904146</v>
      </c>
      <c r="D1194" s="4">
        <v>1.9136284538007722</v>
      </c>
    </row>
    <row r="1195" ht="15.75" customHeight="1">
      <c r="A1195" s="2" t="s">
        <v>284</v>
      </c>
      <c r="B1195" s="3" t="s">
        <v>308</v>
      </c>
      <c r="C1195" s="4">
        <v>18.909585688971397</v>
      </c>
      <c r="D1195" s="4">
        <v>1.8605746784941215</v>
      </c>
    </row>
    <row r="1196" ht="15.75" customHeight="1">
      <c r="A1196" s="2" t="s">
        <v>284</v>
      </c>
      <c r="B1196" s="3" t="s">
        <v>309</v>
      </c>
      <c r="C1196" s="4">
        <v>19.331491013416592</v>
      </c>
      <c r="D1196" s="4">
        <v>2.288541799301105</v>
      </c>
    </row>
    <row r="1197" ht="15.75" customHeight="1">
      <c r="A1197" s="2" t="s">
        <v>284</v>
      </c>
      <c r="B1197" s="3" t="s">
        <v>309</v>
      </c>
      <c r="C1197" s="4">
        <v>19.723862965150623</v>
      </c>
      <c r="D1197" s="4">
        <v>2.3522063296690856</v>
      </c>
    </row>
    <row r="1198" ht="15.75" customHeight="1">
      <c r="A1198" s="2" t="s">
        <v>284</v>
      </c>
      <c r="B1198" s="3" t="s">
        <v>309</v>
      </c>
      <c r="C1198" s="4">
        <v>19.588853261328158</v>
      </c>
      <c r="D1198" s="4">
        <v>2.3044579318930998</v>
      </c>
    </row>
    <row r="1199" ht="15.75" customHeight="1">
      <c r="A1199" s="2" t="s">
        <v>284</v>
      </c>
      <c r="B1199" s="3" t="s">
        <v>310</v>
      </c>
      <c r="C1199" s="4">
        <v>7.916842460551851</v>
      </c>
      <c r="D1199" s="4">
        <v>0.3750689699078986</v>
      </c>
    </row>
    <row r="1200" ht="15.75" customHeight="1">
      <c r="A1200" s="2" t="s">
        <v>284</v>
      </c>
      <c r="B1200" s="3" t="s">
        <v>310</v>
      </c>
      <c r="C1200" s="4">
        <v>7.876761454729558</v>
      </c>
      <c r="D1200" s="4">
        <v>0.3805511933562526</v>
      </c>
    </row>
    <row r="1201" ht="15.75" customHeight="1">
      <c r="A1201" s="2" t="s">
        <v>284</v>
      </c>
      <c r="B1201" s="3" t="s">
        <v>310</v>
      </c>
      <c r="C1201" s="4">
        <v>8.058180744240993</v>
      </c>
      <c r="D1201" s="4">
        <v>0.3913387943352716</v>
      </c>
    </row>
    <row r="1202" ht="15.75" customHeight="1">
      <c r="A1202" s="2" t="s">
        <v>284</v>
      </c>
      <c r="B1202" s="3" t="s">
        <v>311</v>
      </c>
      <c r="C1202" s="4">
        <v>8.486414648552865</v>
      </c>
      <c r="D1202" s="4">
        <v>0.4799385990973784</v>
      </c>
    </row>
    <row r="1203" ht="15.75" customHeight="1">
      <c r="A1203" s="2" t="s">
        <v>284</v>
      </c>
      <c r="B1203" s="3" t="s">
        <v>311</v>
      </c>
      <c r="C1203" s="4">
        <v>8.376719264197114</v>
      </c>
      <c r="D1203" s="4">
        <v>0.47817013992049</v>
      </c>
    </row>
    <row r="1204" ht="15.75" customHeight="1">
      <c r="A1204" s="2" t="s">
        <v>284</v>
      </c>
      <c r="B1204" s="3" t="s">
        <v>311</v>
      </c>
      <c r="C1204" s="4">
        <v>8.631971985486455</v>
      </c>
      <c r="D1204" s="4">
        <v>0.5059349489976372</v>
      </c>
    </row>
    <row r="1205" ht="15.75" customHeight="1">
      <c r="A1205" s="2" t="s">
        <v>284</v>
      </c>
      <c r="B1205" s="3" t="s">
        <v>312</v>
      </c>
      <c r="C1205" s="4">
        <v>7.809256602818327</v>
      </c>
      <c r="D1205" s="4">
        <v>0.39169248617064917</v>
      </c>
    </row>
    <row r="1206" ht="15.75" customHeight="1">
      <c r="A1206" s="2" t="s">
        <v>284</v>
      </c>
      <c r="B1206" s="3" t="s">
        <v>312</v>
      </c>
      <c r="C1206" s="4">
        <v>7.720656484684835</v>
      </c>
      <c r="D1206" s="4">
        <v>0.42635428603766107</v>
      </c>
    </row>
    <row r="1207" ht="15.75" customHeight="1">
      <c r="A1207" s="2" t="s">
        <v>284</v>
      </c>
      <c r="B1207" s="3" t="s">
        <v>312</v>
      </c>
      <c r="C1207" s="4">
        <v>7.741751750907095</v>
      </c>
      <c r="D1207" s="4">
        <v>0.367110903611901</v>
      </c>
    </row>
    <row r="1208" ht="15.75" customHeight="1">
      <c r="A1208" s="2" t="s">
        <v>284</v>
      </c>
      <c r="B1208" s="3" t="s">
        <v>313</v>
      </c>
      <c r="C1208" s="4">
        <v>7.0962366045059495</v>
      </c>
      <c r="D1208" s="4">
        <v>0.17204985640111478</v>
      </c>
    </row>
    <row r="1209" ht="15.75" customHeight="1">
      <c r="A1209" s="2" t="s">
        <v>284</v>
      </c>
      <c r="B1209" s="3" t="s">
        <v>313</v>
      </c>
      <c r="C1209" s="4">
        <v>7.0962366045059495</v>
      </c>
      <c r="D1209" s="4">
        <v>0.16356125235205068</v>
      </c>
    </row>
    <row r="1210" ht="15.75" customHeight="1">
      <c r="A1210" s="2" t="s">
        <v>284</v>
      </c>
      <c r="B1210" s="3" t="s">
        <v>313</v>
      </c>
      <c r="C1210" s="4">
        <v>7.170070036283857</v>
      </c>
      <c r="D1210" s="4">
        <v>0.1969851307952407</v>
      </c>
    </row>
    <row r="1211" ht="15.75" customHeight="1">
      <c r="A1211" s="2" t="s">
        <v>284</v>
      </c>
      <c r="B1211" s="3" t="s">
        <v>314</v>
      </c>
      <c r="C1211" s="4">
        <v>8.041304531263185</v>
      </c>
      <c r="D1211" s="4">
        <v>0.36268975566968015</v>
      </c>
    </row>
    <row r="1212" ht="15.75" customHeight="1">
      <c r="A1212" s="2" t="s">
        <v>284</v>
      </c>
      <c r="B1212" s="3" t="s">
        <v>314</v>
      </c>
      <c r="C1212" s="4">
        <v>8.18475234157455</v>
      </c>
      <c r="D1212" s="4">
        <v>0.36286660158736894</v>
      </c>
    </row>
    <row r="1213" ht="15.75" customHeight="1">
      <c r="A1213" s="2" t="s">
        <v>284</v>
      </c>
      <c r="B1213" s="3" t="s">
        <v>314</v>
      </c>
      <c r="C1213" s="4">
        <v>8.085604590329929</v>
      </c>
      <c r="D1213" s="4">
        <v>0.35066423326683926</v>
      </c>
    </row>
    <row r="1214" ht="15.75" customHeight="1">
      <c r="A1214" s="2" t="s">
        <v>284</v>
      </c>
      <c r="B1214" s="3" t="s">
        <v>315</v>
      </c>
      <c r="C1214" s="4">
        <v>7.621508733440216</v>
      </c>
      <c r="D1214" s="4">
        <v>0.25569797546793427</v>
      </c>
    </row>
    <row r="1215" ht="15.75" customHeight="1">
      <c r="A1215" s="2" t="s">
        <v>284</v>
      </c>
      <c r="B1215" s="3" t="s">
        <v>315</v>
      </c>
      <c r="C1215" s="4">
        <v>7.724875537929289</v>
      </c>
      <c r="D1215" s="4">
        <v>0.2788647906851718</v>
      </c>
    </row>
    <row r="1216" ht="15.75" customHeight="1">
      <c r="A1216" s="2" t="s">
        <v>284</v>
      </c>
      <c r="B1216" s="3" t="s">
        <v>315</v>
      </c>
      <c r="C1216" s="4">
        <v>7.828242342418362</v>
      </c>
      <c r="D1216" s="4">
        <v>0.2887681620757466</v>
      </c>
    </row>
    <row r="1217" ht="15.75" customHeight="1">
      <c r="A1217" s="2" t="s">
        <v>284</v>
      </c>
      <c r="B1217" s="3" t="s">
        <v>316</v>
      </c>
      <c r="C1217" s="4">
        <v>9.973630917222174</v>
      </c>
      <c r="D1217" s="4">
        <v>0.22174355927167777</v>
      </c>
    </row>
    <row r="1218" ht="15.75" customHeight="1">
      <c r="A1218" s="2" t="s">
        <v>284</v>
      </c>
      <c r="B1218" s="3" t="s">
        <v>316</v>
      </c>
      <c r="C1218" s="4">
        <v>9.977849970466627</v>
      </c>
      <c r="D1218" s="4">
        <v>0.24437983673584882</v>
      </c>
    </row>
    <row r="1219" ht="15.75" customHeight="1">
      <c r="A1219" s="2" t="s">
        <v>284</v>
      </c>
      <c r="B1219" s="3" t="s">
        <v>316</v>
      </c>
      <c r="C1219" s="4">
        <v>10.095983461311281</v>
      </c>
      <c r="D1219" s="4">
        <v>0.23253116025069676</v>
      </c>
    </row>
    <row r="1220" ht="15.75" customHeight="1">
      <c r="A1220" s="2" t="s">
        <v>284</v>
      </c>
      <c r="B1220" s="3" t="s">
        <v>317</v>
      </c>
      <c r="C1220" s="4">
        <v>16.03641042949962</v>
      </c>
      <c r="D1220" s="4">
        <v>1.1088026823988792</v>
      </c>
    </row>
    <row r="1221" ht="15.75" customHeight="1">
      <c r="A1221" s="2" t="s">
        <v>284</v>
      </c>
      <c r="B1221" s="3" t="s">
        <v>317</v>
      </c>
      <c r="C1221" s="4">
        <v>16.14610581385537</v>
      </c>
      <c r="D1221" s="4">
        <v>1.1185292078717655</v>
      </c>
    </row>
    <row r="1222" ht="15.75" customHeight="1">
      <c r="A1222" s="2" t="s">
        <v>284</v>
      </c>
      <c r="B1222" s="3" t="s">
        <v>317</v>
      </c>
      <c r="C1222" s="4">
        <v>16.07438190869969</v>
      </c>
      <c r="D1222" s="4">
        <v>1.0591089795283164</v>
      </c>
    </row>
    <row r="1223" ht="15.75" customHeight="1">
      <c r="A1223" s="2" t="s">
        <v>284</v>
      </c>
      <c r="B1223" s="3" t="s">
        <v>318</v>
      </c>
      <c r="C1223" s="4">
        <v>16.034300902877394</v>
      </c>
      <c r="D1223" s="4">
        <v>1.1059731477158579</v>
      </c>
    </row>
    <row r="1224" ht="15.75" customHeight="1">
      <c r="A1224" s="2" t="s">
        <v>284</v>
      </c>
      <c r="B1224" s="3" t="s">
        <v>318</v>
      </c>
      <c r="C1224" s="4">
        <v>15.971015104210615</v>
      </c>
      <c r="D1224" s="4">
        <v>1.1252493527439411</v>
      </c>
    </row>
    <row r="1225" ht="15.75" customHeight="1">
      <c r="A1225" s="2" t="s">
        <v>284</v>
      </c>
      <c r="B1225" s="3" t="s">
        <v>318</v>
      </c>
      <c r="C1225" s="4">
        <v>15.907729305543837</v>
      </c>
      <c r="D1225" s="4">
        <v>1.1066805313866135</v>
      </c>
    </row>
    <row r="1226" ht="15.75" customHeight="1">
      <c r="A1226" s="2" t="s">
        <v>284</v>
      </c>
      <c r="B1226" s="3" t="s">
        <v>319</v>
      </c>
      <c r="C1226" s="4">
        <v>16.02164374314404</v>
      </c>
      <c r="D1226" s="4">
        <v>1.0253314092497487</v>
      </c>
    </row>
    <row r="1227" ht="15.75" customHeight="1">
      <c r="A1227" s="2" t="s">
        <v>284</v>
      </c>
      <c r="B1227" s="3" t="s">
        <v>319</v>
      </c>
      <c r="C1227" s="4">
        <v>15.715762382921273</v>
      </c>
      <c r="D1227" s="4">
        <v>1.0030488236209554</v>
      </c>
    </row>
    <row r="1228" ht="15.75" customHeight="1">
      <c r="A1228" s="2" t="s">
        <v>284</v>
      </c>
      <c r="B1228" s="3" t="s">
        <v>319</v>
      </c>
      <c r="C1228" s="4">
        <v>16.101805754788625</v>
      </c>
      <c r="D1228" s="4">
        <v>1.0092384307400646</v>
      </c>
    </row>
    <row r="1229" ht="15.75" customHeight="1">
      <c r="A1229" s="2" t="s">
        <v>284</v>
      </c>
      <c r="B1229" s="3" t="s">
        <v>320</v>
      </c>
      <c r="C1229" s="4">
        <v>87.2751244620707</v>
      </c>
      <c r="D1229" s="4">
        <v>8.423326683926827</v>
      </c>
    </row>
    <row r="1230" ht="15.75" customHeight="1">
      <c r="A1230" s="2" t="s">
        <v>284</v>
      </c>
      <c r="B1230" s="3" t="s">
        <v>320</v>
      </c>
      <c r="C1230" s="4">
        <v>85.06012150873343</v>
      </c>
      <c r="D1230" s="4">
        <v>8.18281623587001</v>
      </c>
    </row>
    <row r="1231" ht="15.75" customHeight="1">
      <c r="A1231" s="2" t="s">
        <v>284</v>
      </c>
      <c r="B1231" s="3" t="s">
        <v>320</v>
      </c>
      <c r="C1231" s="4">
        <v>86.36802801451354</v>
      </c>
      <c r="D1231" s="4">
        <v>8.412715928865497</v>
      </c>
    </row>
    <row r="1232" ht="15.75" customHeight="1">
      <c r="A1232" s="2" t="s">
        <v>284</v>
      </c>
      <c r="B1232" s="3" t="s">
        <v>321</v>
      </c>
      <c r="C1232" s="4">
        <v>94.57408657497258</v>
      </c>
      <c r="D1232" s="4">
        <v>8.922032171809345</v>
      </c>
    </row>
    <row r="1233" ht="15.75" customHeight="1">
      <c r="A1233" s="2" t="s">
        <v>284</v>
      </c>
      <c r="B1233" s="3" t="s">
        <v>321</v>
      </c>
      <c r="C1233" s="4">
        <v>96.1351362754198</v>
      </c>
      <c r="D1233" s="4">
        <v>8.945022141108893</v>
      </c>
    </row>
    <row r="1234" ht="15.75" customHeight="1">
      <c r="A1234" s="2" t="s">
        <v>284</v>
      </c>
      <c r="B1234" s="3" t="s">
        <v>321</v>
      </c>
      <c r="C1234" s="4">
        <v>95.8187072820859</v>
      </c>
      <c r="D1234" s="4">
        <v>8.922032171809345</v>
      </c>
    </row>
    <row r="1235" ht="15.75" customHeight="1">
      <c r="A1235" s="2" t="s">
        <v>284</v>
      </c>
      <c r="B1235" s="3" t="s">
        <v>322</v>
      </c>
      <c r="C1235" s="4">
        <v>95.75542148341911</v>
      </c>
      <c r="D1235" s="4">
        <v>9.090035793613739</v>
      </c>
    </row>
    <row r="1236" ht="15.75" customHeight="1">
      <c r="A1236" s="2" t="s">
        <v>284</v>
      </c>
      <c r="B1236" s="3" t="s">
        <v>322</v>
      </c>
      <c r="C1236" s="4">
        <v>98.16028183275672</v>
      </c>
      <c r="D1236" s="4">
        <v>9.330546241670556</v>
      </c>
    </row>
    <row r="1237" ht="15.75" customHeight="1">
      <c r="A1237" s="2" t="s">
        <v>284</v>
      </c>
      <c r="B1237" s="3" t="s">
        <v>322</v>
      </c>
      <c r="C1237" s="4">
        <v>97.65399544342249</v>
      </c>
      <c r="D1237" s="4">
        <v>9.159005701512385</v>
      </c>
    </row>
    <row r="1238" ht="15.75" customHeight="1">
      <c r="A1238" s="2" t="s">
        <v>284</v>
      </c>
      <c r="B1238" s="3" t="s">
        <v>323</v>
      </c>
      <c r="C1238" s="4">
        <v>71.98105645093241</v>
      </c>
      <c r="D1238" s="4">
        <v>8.060792552664713</v>
      </c>
    </row>
    <row r="1239" ht="15.75" customHeight="1">
      <c r="A1239" s="2" t="s">
        <v>284</v>
      </c>
      <c r="B1239" s="3" t="s">
        <v>323</v>
      </c>
      <c r="C1239" s="4">
        <v>74.0272972744916</v>
      </c>
      <c r="D1239" s="4">
        <v>8.334903725082409</v>
      </c>
    </row>
    <row r="1240" ht="15.75" customHeight="1">
      <c r="A1240" s="2" t="s">
        <v>284</v>
      </c>
      <c r="B1240" s="3" t="s">
        <v>323</v>
      </c>
      <c r="C1240" s="4">
        <v>72.14981858071049</v>
      </c>
      <c r="D1240" s="4">
        <v>8.016581073242504</v>
      </c>
    </row>
    <row r="1241" ht="15.75" customHeight="1">
      <c r="A1241" s="2" t="s">
        <v>284</v>
      </c>
      <c r="B1241" s="3" t="s">
        <v>324</v>
      </c>
      <c r="C1241" s="4">
        <v>76.93844401316345</v>
      </c>
      <c r="D1241" s="4">
        <v>8.437474357341934</v>
      </c>
    </row>
    <row r="1242" ht="15.75" customHeight="1">
      <c r="A1242" s="2" t="s">
        <v>284</v>
      </c>
      <c r="B1242" s="3" t="s">
        <v>324</v>
      </c>
      <c r="C1242" s="4">
        <v>79.51206649227913</v>
      </c>
      <c r="D1242" s="4">
        <v>8.48522275511792</v>
      </c>
    </row>
    <row r="1243" ht="15.75" customHeight="1">
      <c r="A1243" s="2" t="s">
        <v>284</v>
      </c>
      <c r="B1243" s="3" t="s">
        <v>324</v>
      </c>
      <c r="C1243" s="4">
        <v>76.95953927938571</v>
      </c>
      <c r="D1243" s="4">
        <v>8.497601969356138</v>
      </c>
    </row>
    <row r="1244" ht="15.75" customHeight="1">
      <c r="A1244" s="2" t="s">
        <v>284</v>
      </c>
      <c r="B1244" s="3" t="s">
        <v>325</v>
      </c>
      <c r="C1244" s="4">
        <v>75.37739431271623</v>
      </c>
      <c r="D1244" s="4">
        <v>8.486991214294807</v>
      </c>
    </row>
    <row r="1245" ht="15.75" customHeight="1">
      <c r="A1245" s="2" t="s">
        <v>284</v>
      </c>
      <c r="B1245" s="3" t="s">
        <v>325</v>
      </c>
      <c r="C1245" s="4">
        <v>76.43215762382921</v>
      </c>
      <c r="D1245" s="4">
        <v>8.656763295276091</v>
      </c>
    </row>
    <row r="1246" ht="15.75" customHeight="1">
      <c r="A1246" s="2" t="s">
        <v>284</v>
      </c>
      <c r="B1246" s="3" t="s">
        <v>325</v>
      </c>
      <c r="C1246" s="4">
        <v>76.0735380980508</v>
      </c>
      <c r="D1246" s="4">
        <v>8.52943423454013</v>
      </c>
    </row>
    <row r="1247" ht="15.75" customHeight="1">
      <c r="A1247" s="2" t="s">
        <v>284</v>
      </c>
      <c r="B1247" s="3" t="s">
        <v>326</v>
      </c>
      <c r="C1247" s="4">
        <v>12.547253396337862</v>
      </c>
      <c r="D1247" s="4">
        <v>1.0612311305405826</v>
      </c>
    </row>
    <row r="1248" ht="15.75" customHeight="1">
      <c r="A1248" s="2" t="s">
        <v>284</v>
      </c>
      <c r="B1248" s="3" t="s">
        <v>326</v>
      </c>
      <c r="C1248" s="4">
        <v>12.810944224116108</v>
      </c>
      <c r="D1248" s="4">
        <v>1.0205565694721501</v>
      </c>
    </row>
    <row r="1249" ht="15.75" customHeight="1">
      <c r="A1249" s="2" t="s">
        <v>284</v>
      </c>
      <c r="B1249" s="3" t="s">
        <v>326</v>
      </c>
      <c r="C1249" s="4">
        <v>12.62108682811577</v>
      </c>
      <c r="D1249" s="4">
        <v>1.0400096204179223</v>
      </c>
    </row>
    <row r="1250" ht="15.75" customHeight="1">
      <c r="A1250" s="2" t="s">
        <v>284</v>
      </c>
      <c r="B1250" s="3" t="s">
        <v>327</v>
      </c>
      <c r="C1250" s="4">
        <v>12.27512446207071</v>
      </c>
      <c r="D1250" s="4">
        <v>1.0286914816858368</v>
      </c>
    </row>
    <row r="1251" ht="15.75" customHeight="1">
      <c r="A1251" s="2" t="s">
        <v>284</v>
      </c>
      <c r="B1251" s="3" t="s">
        <v>327</v>
      </c>
      <c r="C1251" s="4">
        <v>11.977681208336849</v>
      </c>
      <c r="D1251" s="4">
        <v>0.9984508297610457</v>
      </c>
    </row>
    <row r="1252" ht="15.75" customHeight="1">
      <c r="A1252" s="2" t="s">
        <v>284</v>
      </c>
      <c r="B1252" s="3" t="s">
        <v>327</v>
      </c>
      <c r="C1252" s="4">
        <v>12.308876888026326</v>
      </c>
      <c r="D1252" s="4">
        <v>0.9936759899834471</v>
      </c>
    </row>
    <row r="1253" ht="15.75" customHeight="1">
      <c r="A1253" s="2" t="s">
        <v>284</v>
      </c>
      <c r="B1253" s="3" t="s">
        <v>328</v>
      </c>
      <c r="C1253" s="4">
        <v>13.49021179647287</v>
      </c>
      <c r="D1253" s="4">
        <v>0.987309536946649</v>
      </c>
    </row>
    <row r="1254" ht="15.75" customHeight="1">
      <c r="A1254" s="2" t="s">
        <v>284</v>
      </c>
      <c r="B1254" s="3" t="s">
        <v>328</v>
      </c>
      <c r="C1254" s="4">
        <v>13.133701797316682</v>
      </c>
      <c r="D1254" s="4">
        <v>0.9984508297610457</v>
      </c>
    </row>
    <row r="1255" ht="15.75" customHeight="1">
      <c r="A1255" s="2" t="s">
        <v>284</v>
      </c>
      <c r="B1255" s="3" t="s">
        <v>328</v>
      </c>
      <c r="C1255" s="4">
        <v>13.53240232891739</v>
      </c>
      <c r="D1255" s="4">
        <v>1.0322284000396134</v>
      </c>
    </row>
    <row r="1256" ht="15.75" customHeight="1">
      <c r="A1256" s="2" t="s">
        <v>284</v>
      </c>
      <c r="B1256" s="3" t="s">
        <v>329</v>
      </c>
      <c r="C1256" s="4">
        <v>41.89920681799004</v>
      </c>
      <c r="D1256" s="4">
        <v>3.507010172177185</v>
      </c>
    </row>
    <row r="1257" ht="15.75" customHeight="1">
      <c r="A1257" s="2" t="s">
        <v>284</v>
      </c>
      <c r="B1257" s="3" t="s">
        <v>329</v>
      </c>
      <c r="C1257" s="4">
        <v>41.20306303265547</v>
      </c>
      <c r="D1257" s="4">
        <v>3.4751779069931947</v>
      </c>
    </row>
    <row r="1258" ht="15.75" customHeight="1">
      <c r="A1258" s="2" t="s">
        <v>284</v>
      </c>
      <c r="B1258" s="3" t="s">
        <v>329</v>
      </c>
      <c r="C1258" s="4">
        <v>41.89920681799004</v>
      </c>
      <c r="D1258" s="4">
        <v>3.6201915594980405</v>
      </c>
    </row>
    <row r="1259" ht="15.75" customHeight="1">
      <c r="A1259" s="2" t="s">
        <v>284</v>
      </c>
      <c r="B1259" s="3" t="s">
        <v>330</v>
      </c>
      <c r="C1259" s="4">
        <v>42.806303265547214</v>
      </c>
      <c r="D1259" s="4">
        <v>3.68562454904291</v>
      </c>
    </row>
    <row r="1260" ht="15.75" customHeight="1">
      <c r="A1260" s="2" t="s">
        <v>284</v>
      </c>
      <c r="B1260" s="3" t="s">
        <v>330</v>
      </c>
      <c r="C1260" s="4">
        <v>41.98358788287908</v>
      </c>
      <c r="D1260" s="4">
        <v>3.5582954883069475</v>
      </c>
    </row>
    <row r="1261" ht="15.75" customHeight="1">
      <c r="A1261" s="2" t="s">
        <v>284</v>
      </c>
      <c r="B1261" s="3" t="s">
        <v>330</v>
      </c>
      <c r="C1261" s="4">
        <v>41.56168255843389</v>
      </c>
      <c r="D1261" s="4">
        <v>3.650255365505142</v>
      </c>
    </row>
    <row r="1262" ht="15.75" customHeight="1">
      <c r="A1262" s="2" t="s">
        <v>284</v>
      </c>
      <c r="B1262" s="3" t="s">
        <v>331</v>
      </c>
      <c r="C1262" s="4">
        <v>42.36330267487976</v>
      </c>
      <c r="D1262" s="4">
        <v>3.6644030389202493</v>
      </c>
    </row>
    <row r="1263" ht="15.75" customHeight="1">
      <c r="A1263" s="2" t="s">
        <v>284</v>
      </c>
      <c r="B1263" s="3" t="s">
        <v>331</v>
      </c>
      <c r="C1263" s="4">
        <v>43.50244705088178</v>
      </c>
      <c r="D1263" s="4">
        <v>3.729836028465119</v>
      </c>
    </row>
    <row r="1264" ht="15.75" customHeight="1">
      <c r="A1264" s="2" t="s">
        <v>284</v>
      </c>
      <c r="B1264" s="3" t="s">
        <v>331</v>
      </c>
      <c r="C1264" s="4">
        <v>42.89068433043625</v>
      </c>
      <c r="D1264" s="4">
        <v>3.692698385750463</v>
      </c>
    </row>
    <row r="1265" ht="15.75" customHeight="1">
      <c r="A1265" s="2" t="s">
        <v>284</v>
      </c>
      <c r="B1265" s="3" t="s">
        <v>332</v>
      </c>
      <c r="C1265" s="4">
        <v>57.65737068601806</v>
      </c>
      <c r="D1265" s="4">
        <v>5.103928808907375</v>
      </c>
    </row>
    <row r="1266" ht="15.75" customHeight="1">
      <c r="A1266" s="2" t="s">
        <v>284</v>
      </c>
      <c r="B1266" s="3" t="s">
        <v>332</v>
      </c>
      <c r="C1266" s="4">
        <v>58.33241920513037</v>
      </c>
      <c r="D1266" s="4">
        <v>5.084475757961603</v>
      </c>
    </row>
    <row r="1267" ht="15.75" customHeight="1">
      <c r="A1267" s="2" t="s">
        <v>284</v>
      </c>
      <c r="B1267" s="3" t="s">
        <v>332</v>
      </c>
      <c r="C1267" s="4">
        <v>58.8387055944646</v>
      </c>
      <c r="D1267" s="4">
        <v>5.075633462077161</v>
      </c>
    </row>
    <row r="1268" ht="15.75" customHeight="1">
      <c r="A1268" s="2" t="s">
        <v>284</v>
      </c>
      <c r="B1268" s="3" t="s">
        <v>333</v>
      </c>
      <c r="C1268" s="4">
        <v>58.4168002700194</v>
      </c>
      <c r="D1268" s="4">
        <v>5.215341737051341</v>
      </c>
    </row>
    <row r="1269" ht="15.75" customHeight="1">
      <c r="A1269" s="2" t="s">
        <v>284</v>
      </c>
      <c r="B1269" s="3" t="s">
        <v>333</v>
      </c>
      <c r="C1269" s="4">
        <v>57.04560796557252</v>
      </c>
      <c r="D1269" s="4">
        <v>5.455852185108158</v>
      </c>
    </row>
    <row r="1270" ht="15.75" customHeight="1">
      <c r="A1270" s="2" t="s">
        <v>284</v>
      </c>
      <c r="B1270" s="3" t="s">
        <v>333</v>
      </c>
      <c r="C1270" s="4">
        <v>59.070753522909456</v>
      </c>
      <c r="D1270" s="4">
        <v>5.222415573758894</v>
      </c>
    </row>
    <row r="1271" ht="15.75" customHeight="1">
      <c r="A1271" s="2" t="s">
        <v>284</v>
      </c>
      <c r="B1271" s="3" t="s">
        <v>334</v>
      </c>
      <c r="C1271" s="4">
        <v>58.96527719179816</v>
      </c>
      <c r="D1271" s="4">
        <v>5.233026328820225</v>
      </c>
    </row>
    <row r="1272" ht="15.75" customHeight="1">
      <c r="A1272" s="2" t="s">
        <v>284</v>
      </c>
      <c r="B1272" s="3" t="s">
        <v>334</v>
      </c>
      <c r="C1272" s="4">
        <v>59.15513458779849</v>
      </c>
      <c r="D1272" s="4">
        <v>5.128687237383812</v>
      </c>
    </row>
    <row r="1273" ht="15.75" customHeight="1">
      <c r="A1273" s="2" t="s">
        <v>284</v>
      </c>
      <c r="B1273" s="3" t="s">
        <v>334</v>
      </c>
      <c r="C1273" s="4">
        <v>58.58556239979748</v>
      </c>
      <c r="D1273" s="4">
        <v>5.264858594004216</v>
      </c>
    </row>
    <row r="1274" ht="15.75" customHeight="1">
      <c r="A1274" s="2" t="s">
        <v>284</v>
      </c>
      <c r="B1274" s="3" t="s">
        <v>335</v>
      </c>
      <c r="C1274" s="4">
        <v>9.517973166821365</v>
      </c>
      <c r="D1274" s="4">
        <v>0.7231017359195279</v>
      </c>
    </row>
    <row r="1275" ht="15.75" customHeight="1">
      <c r="A1275" s="2" t="s">
        <v>284</v>
      </c>
      <c r="B1275" s="3" t="s">
        <v>335</v>
      </c>
      <c r="C1275" s="4">
        <v>9.933549911399881</v>
      </c>
      <c r="D1275" s="4">
        <v>0.7354809501577465</v>
      </c>
    </row>
    <row r="1276" ht="15.75" customHeight="1">
      <c r="A1276" s="2" t="s">
        <v>284</v>
      </c>
      <c r="B1276" s="3" t="s">
        <v>335</v>
      </c>
      <c r="C1276" s="4">
        <v>9.600244705088178</v>
      </c>
      <c r="D1276" s="4">
        <v>0.6196468740715588</v>
      </c>
    </row>
    <row r="1277" ht="15.75" customHeight="1">
      <c r="A1277" s="2" t="s">
        <v>284</v>
      </c>
      <c r="B1277" s="3" t="s">
        <v>336</v>
      </c>
      <c r="C1277" s="4">
        <v>15.960467471099486</v>
      </c>
      <c r="D1277" s="4">
        <v>1.336933916217478</v>
      </c>
    </row>
    <row r="1278" ht="15.75" customHeight="1">
      <c r="A1278" s="2" t="s">
        <v>284</v>
      </c>
      <c r="B1278" s="3" t="s">
        <v>336</v>
      </c>
      <c r="C1278" s="4">
        <v>15.903510252299386</v>
      </c>
      <c r="D1278" s="4">
        <v>1.402720597597725</v>
      </c>
    </row>
    <row r="1279" ht="15.75" customHeight="1">
      <c r="A1279" s="2" t="s">
        <v>284</v>
      </c>
      <c r="B1279" s="3" t="s">
        <v>336</v>
      </c>
      <c r="C1279" s="4">
        <v>16.43089190785588</v>
      </c>
      <c r="D1279" s="4">
        <v>1.3549721998217394</v>
      </c>
    </row>
    <row r="1280" ht="15.75" customHeight="1">
      <c r="A1280" s="2" t="s">
        <v>284</v>
      </c>
      <c r="B1280" s="3" t="s">
        <v>337</v>
      </c>
      <c r="C1280" s="4">
        <v>16.454096700700365</v>
      </c>
      <c r="D1280" s="4">
        <v>1.492204631948276</v>
      </c>
    </row>
    <row r="1281" ht="15.75" customHeight="1">
      <c r="A1281" s="2" t="s">
        <v>284</v>
      </c>
      <c r="B1281" s="3" t="s">
        <v>337</v>
      </c>
      <c r="C1281" s="4">
        <v>16.03219137625517</v>
      </c>
      <c r="D1281" s="4">
        <v>1.4570122943281976</v>
      </c>
    </row>
    <row r="1282" ht="15.75" customHeight="1">
      <c r="A1282" s="2" t="s">
        <v>284</v>
      </c>
      <c r="B1282" s="3" t="s">
        <v>337</v>
      </c>
      <c r="C1282" s="4">
        <v>16.257910724833348</v>
      </c>
      <c r="D1282" s="4">
        <v>1.4393277025593136</v>
      </c>
    </row>
    <row r="1283" ht="15.75" customHeight="1">
      <c r="A1283" s="2" t="s">
        <v>284</v>
      </c>
      <c r="B1283" s="3" t="s">
        <v>338</v>
      </c>
      <c r="C1283" s="4">
        <v>82.40211796472872</v>
      </c>
      <c r="D1283" s="4">
        <v>7.477201024291554</v>
      </c>
    </row>
    <row r="1284" ht="15.75" customHeight="1">
      <c r="A1284" s="2" t="s">
        <v>284</v>
      </c>
      <c r="B1284" s="3" t="s">
        <v>338</v>
      </c>
      <c r="C1284" s="4">
        <v>84.72259724917728</v>
      </c>
      <c r="D1284" s="4">
        <v>7.259680545534286</v>
      </c>
    </row>
    <row r="1285" ht="15.75" customHeight="1">
      <c r="A1285" s="2" t="s">
        <v>284</v>
      </c>
      <c r="B1285" s="3" t="s">
        <v>338</v>
      </c>
      <c r="C1285" s="4">
        <v>84.57493038562146</v>
      </c>
      <c r="D1285" s="4">
        <v>7.213700606935188</v>
      </c>
    </row>
    <row r="1286" ht="15.75" customHeight="1">
      <c r="A1286" s="2" t="s">
        <v>284</v>
      </c>
      <c r="B1286" s="3" t="s">
        <v>339</v>
      </c>
      <c r="C1286" s="4">
        <v>84.84916884651084</v>
      </c>
      <c r="D1286" s="4">
        <v>7.937000410282528</v>
      </c>
    </row>
    <row r="1287" ht="15.75" customHeight="1">
      <c r="A1287" s="2" t="s">
        <v>284</v>
      </c>
      <c r="B1287" s="3" t="s">
        <v>339</v>
      </c>
      <c r="C1287" s="4">
        <v>86.51569487806937</v>
      </c>
      <c r="D1287" s="4">
        <v>8.062561011841602</v>
      </c>
    </row>
    <row r="1288" ht="15.75" customHeight="1">
      <c r="A1288" s="2" t="s">
        <v>284</v>
      </c>
      <c r="B1288" s="3" t="s">
        <v>339</v>
      </c>
      <c r="C1288" s="4">
        <v>87.71812505273816</v>
      </c>
      <c r="D1288" s="4">
        <v>8.124457083032695</v>
      </c>
    </row>
    <row r="1289" ht="15.75" customHeight="1">
      <c r="A1289" s="2" t="s">
        <v>284</v>
      </c>
      <c r="B1289" s="3" t="s">
        <v>340</v>
      </c>
      <c r="C1289" s="4">
        <v>85.0812167749557</v>
      </c>
      <c r="D1289" s="4">
        <v>7.944074246990081</v>
      </c>
    </row>
    <row r="1290" ht="15.75" customHeight="1">
      <c r="A1290" s="2" t="s">
        <v>284</v>
      </c>
      <c r="B1290" s="3" t="s">
        <v>340</v>
      </c>
      <c r="C1290" s="4">
        <v>85.48202683317864</v>
      </c>
      <c r="D1290" s="4">
        <v>8.046644879249605</v>
      </c>
    </row>
    <row r="1291" ht="15.75" customHeight="1">
      <c r="A1291" s="2" t="s">
        <v>284</v>
      </c>
      <c r="B1291" s="3" t="s">
        <v>340</v>
      </c>
      <c r="C1291" s="4">
        <v>86.72664754029196</v>
      </c>
      <c r="D1291" s="4">
        <v>8.177510858339344</v>
      </c>
    </row>
    <row r="1292" ht="15.75" customHeight="1">
      <c r="A1292" s="2" t="s">
        <v>284</v>
      </c>
      <c r="B1292" s="3" t="s">
        <v>341</v>
      </c>
      <c r="C1292" s="4">
        <v>33.798624588642305</v>
      </c>
      <c r="D1292" s="4">
        <v>3.3655334380261164</v>
      </c>
    </row>
    <row r="1293" ht="15.75" customHeight="1">
      <c r="A1293" s="2" t="s">
        <v>284</v>
      </c>
      <c r="B1293" s="3" t="s">
        <v>341</v>
      </c>
      <c r="C1293" s="4">
        <v>34.389292042865584</v>
      </c>
      <c r="D1293" s="4">
        <v>3.4150502949789905</v>
      </c>
    </row>
    <row r="1294" ht="15.75" customHeight="1">
      <c r="A1294" s="2" t="s">
        <v>284</v>
      </c>
      <c r="B1294" s="3" t="s">
        <v>341</v>
      </c>
      <c r="C1294" s="4">
        <v>34.115053581976206</v>
      </c>
      <c r="D1294" s="4">
        <v>3.4504194785167575</v>
      </c>
    </row>
    <row r="1295" ht="15.75" customHeight="1">
      <c r="A1295" s="2" t="s">
        <v>284</v>
      </c>
      <c r="B1295" s="3" t="s">
        <v>342</v>
      </c>
      <c r="C1295" s="4">
        <v>38.14424943042781</v>
      </c>
      <c r="D1295" s="4">
        <v>3.8412489566090855</v>
      </c>
    </row>
    <row r="1296" ht="15.75" customHeight="1">
      <c r="A1296" s="2" t="s">
        <v>284</v>
      </c>
      <c r="B1296" s="3" t="s">
        <v>342</v>
      </c>
      <c r="C1296" s="4">
        <v>38.56615475487301</v>
      </c>
      <c r="D1296" s="4">
        <v>3.8341751199015324</v>
      </c>
    </row>
    <row r="1297" ht="15.75" customHeight="1">
      <c r="A1297" s="2" t="s">
        <v>284</v>
      </c>
      <c r="B1297" s="3" t="s">
        <v>342</v>
      </c>
      <c r="C1297" s="4">
        <v>38.22863049531685</v>
      </c>
      <c r="D1297" s="4">
        <v>3.8960711910926245</v>
      </c>
    </row>
    <row r="1298" ht="15.75" customHeight="1">
      <c r="A1298" s="2" t="s">
        <v>284</v>
      </c>
      <c r="B1298" s="3" t="s">
        <v>343</v>
      </c>
      <c r="C1298" s="4">
        <v>37.84891570331618</v>
      </c>
      <c r="D1298" s="4">
        <v>3.7528259977646674</v>
      </c>
    </row>
    <row r="1299" ht="15.75" customHeight="1">
      <c r="A1299" s="2" t="s">
        <v>284</v>
      </c>
      <c r="B1299" s="3" t="s">
        <v>343</v>
      </c>
      <c r="C1299" s="4">
        <v>36.94181925575901</v>
      </c>
      <c r="D1299" s="4">
        <v>3.811185150601983</v>
      </c>
    </row>
    <row r="1300" ht="15.75" customHeight="1">
      <c r="A1300" s="2" t="s">
        <v>284</v>
      </c>
      <c r="B1300" s="3" t="s">
        <v>343</v>
      </c>
      <c r="C1300" s="4">
        <v>36.64648552864737</v>
      </c>
      <c r="D1300" s="4">
        <v>3.908450405330843</v>
      </c>
    </row>
    <row r="1301" ht="15.75" customHeight="1">
      <c r="A1301" s="2" t="s">
        <v>284</v>
      </c>
      <c r="B1301" s="3" t="s">
        <v>344</v>
      </c>
      <c r="C1301" s="4">
        <v>51.75069614378533</v>
      </c>
      <c r="D1301" s="4">
        <v>7.666426156218608</v>
      </c>
    </row>
    <row r="1302" ht="15.75" customHeight="1">
      <c r="A1302" s="2" t="s">
        <v>284</v>
      </c>
      <c r="B1302" s="3" t="s">
        <v>344</v>
      </c>
      <c r="C1302" s="4">
        <v>53.20626951312125</v>
      </c>
      <c r="D1302" s="4">
        <v>7.756617574239915</v>
      </c>
    </row>
    <row r="1303" ht="15.75" customHeight="1">
      <c r="A1303" s="2" t="s">
        <v>284</v>
      </c>
      <c r="B1303" s="3" t="s">
        <v>344</v>
      </c>
      <c r="C1303" s="4">
        <v>52.910935786009624</v>
      </c>
      <c r="D1303" s="4">
        <v>7.507264830298657</v>
      </c>
    </row>
    <row r="1304" ht="15.75" customHeight="1">
      <c r="A1304" s="2" t="s">
        <v>284</v>
      </c>
      <c r="B1304" s="3" t="s">
        <v>345</v>
      </c>
      <c r="C1304" s="4">
        <v>54.3876044215678</v>
      </c>
      <c r="D1304" s="4">
        <v>7.528486340421316</v>
      </c>
    </row>
    <row r="1305" ht="15.75" customHeight="1">
      <c r="A1305" s="2" t="s">
        <v>284</v>
      </c>
      <c r="B1305" s="3" t="s">
        <v>345</v>
      </c>
      <c r="C1305" s="4">
        <v>52.467935195342164</v>
      </c>
      <c r="D1305" s="4">
        <v>7.24376441294229</v>
      </c>
    </row>
    <row r="1306" ht="15.75" customHeight="1">
      <c r="A1306" s="2" t="s">
        <v>284</v>
      </c>
      <c r="B1306" s="3" t="s">
        <v>345</v>
      </c>
      <c r="C1306" s="4">
        <v>54.09227069445616</v>
      </c>
      <c r="D1306" s="4">
        <v>7.595687789143074</v>
      </c>
    </row>
    <row r="1307" ht="15.75" customHeight="1">
      <c r="A1307" s="2" t="s">
        <v>284</v>
      </c>
      <c r="B1307" s="3" t="s">
        <v>346</v>
      </c>
      <c r="C1307" s="4">
        <v>50.801409163783646</v>
      </c>
      <c r="D1307" s="4">
        <v>6.874156444972623</v>
      </c>
    </row>
    <row r="1308" ht="15.75" customHeight="1">
      <c r="A1308" s="2" t="s">
        <v>284</v>
      </c>
      <c r="B1308" s="3" t="s">
        <v>346</v>
      </c>
      <c r="C1308" s="4">
        <v>50.42169437178297</v>
      </c>
      <c r="D1308" s="4">
        <v>6.879461822503289</v>
      </c>
    </row>
    <row r="1309" ht="15.75" customHeight="1">
      <c r="A1309" s="2" t="s">
        <v>284</v>
      </c>
      <c r="B1309" s="3" t="s">
        <v>346</v>
      </c>
      <c r="C1309" s="4">
        <v>49.05050206733609</v>
      </c>
      <c r="D1309" s="4">
        <v>6.746827384236662</v>
      </c>
    </row>
    <row r="1310" ht="15.75" customHeight="1">
      <c r="A1310" s="2" t="s">
        <v>284</v>
      </c>
      <c r="B1310" s="3" t="s">
        <v>347</v>
      </c>
      <c r="C1310" s="4">
        <v>34.34710151042106</v>
      </c>
      <c r="D1310" s="4">
        <v>2.711203542577423</v>
      </c>
    </row>
    <row r="1311" ht="15.75" customHeight="1">
      <c r="A1311" s="2" t="s">
        <v>284</v>
      </c>
      <c r="B1311" s="3" t="s">
        <v>347</v>
      </c>
      <c r="C1311" s="4">
        <v>33.86191038730909</v>
      </c>
      <c r="D1311" s="4">
        <v>2.7819419096529576</v>
      </c>
    </row>
    <row r="1312" ht="15.75" customHeight="1">
      <c r="A1312" s="2" t="s">
        <v>284</v>
      </c>
      <c r="B1312" s="3" t="s">
        <v>347</v>
      </c>
      <c r="C1312" s="4">
        <v>34.55805417264366</v>
      </c>
      <c r="D1312" s="4">
        <v>2.7819419096529576</v>
      </c>
    </row>
    <row r="1313" ht="15.75" customHeight="1">
      <c r="A1313" s="2" t="s">
        <v>348</v>
      </c>
      <c r="B1313" s="3" t="s">
        <v>349</v>
      </c>
      <c r="C1313" s="4">
        <v>6.551978735971647</v>
      </c>
      <c r="D1313" s="4">
        <v>5.017023301465596</v>
      </c>
    </row>
    <row r="1314" ht="15.75" customHeight="1">
      <c r="A1314" s="2" t="s">
        <v>348</v>
      </c>
      <c r="B1314" s="3" t="s">
        <v>349</v>
      </c>
      <c r="C1314" s="4">
        <v>6.781917137794279</v>
      </c>
      <c r="D1314" s="4">
        <v>4.9957553886240085</v>
      </c>
    </row>
    <row r="1315" ht="15.75" customHeight="1">
      <c r="A1315" s="2" t="s">
        <v>348</v>
      </c>
      <c r="B1315" s="3" t="s">
        <v>349</v>
      </c>
      <c r="C1315" s="4">
        <v>6.678550333305206</v>
      </c>
      <c r="D1315" s="4">
        <v>4.8855489311721465</v>
      </c>
    </row>
    <row r="1316" ht="15.75" customHeight="1">
      <c r="A1316" s="2" t="s">
        <v>348</v>
      </c>
      <c r="B1316" s="3" t="s">
        <v>151</v>
      </c>
      <c r="C1316" s="4">
        <v>1.0302506117627204</v>
      </c>
      <c r="D1316" s="4">
        <v>-0.16654709201584922</v>
      </c>
    </row>
    <row r="1317" ht="15.75" customHeight="1">
      <c r="A1317" s="2" t="s">
        <v>348</v>
      </c>
      <c r="B1317" s="3" t="s">
        <v>151</v>
      </c>
      <c r="C1317" s="4">
        <v>1.0501645430765336</v>
      </c>
      <c r="D1317" s="4">
        <v>-0.16654709201584922</v>
      </c>
    </row>
    <row r="1318" ht="15.75" customHeight="1">
      <c r="A1318" s="2" t="s">
        <v>348</v>
      </c>
      <c r="B1318" s="3" t="s">
        <v>151</v>
      </c>
      <c r="C1318" s="4">
        <v>1.0505864484009788</v>
      </c>
      <c r="D1318" s="4">
        <v>-0.16654709201584922</v>
      </c>
    </row>
    <row r="1319" ht="15.75" customHeight="1">
      <c r="A1319" s="2" t="s">
        <v>348</v>
      </c>
      <c r="B1319" s="3" t="s">
        <v>350</v>
      </c>
      <c r="C1319" s="4">
        <v>10.96088937642393</v>
      </c>
      <c r="D1319" s="4">
        <v>0.19133387770940832</v>
      </c>
    </row>
    <row r="1320" ht="15.75" customHeight="1">
      <c r="A1320" s="2" t="s">
        <v>348</v>
      </c>
      <c r="B1320" s="3" t="s">
        <v>350</v>
      </c>
      <c r="C1320" s="4">
        <v>10.946122690068348</v>
      </c>
      <c r="D1320" s="4">
        <v>0.16581238229950346</v>
      </c>
    </row>
    <row r="1321" ht="15.75" customHeight="1">
      <c r="A1321" s="2" t="s">
        <v>348</v>
      </c>
      <c r="B1321" s="3" t="s">
        <v>350</v>
      </c>
      <c r="C1321" s="4">
        <v>10.661336596067843</v>
      </c>
      <c r="D1321" s="4">
        <v>0.21105503325342584</v>
      </c>
    </row>
    <row r="1322" ht="15.75" customHeight="1">
      <c r="A1322" s="2" t="s">
        <v>348</v>
      </c>
      <c r="B1322" s="3" t="s">
        <v>351</v>
      </c>
      <c r="C1322" s="4">
        <v>10.355455235845076</v>
      </c>
      <c r="D1322" s="4">
        <v>0.2083482079826783</v>
      </c>
    </row>
    <row r="1323" ht="15.75" customHeight="1">
      <c r="A1323" s="2" t="s">
        <v>348</v>
      </c>
      <c r="B1323" s="3" t="s">
        <v>351</v>
      </c>
      <c r="C1323" s="4">
        <v>10.036916715888955</v>
      </c>
      <c r="D1323" s="4">
        <v>0.20119445548141707</v>
      </c>
    </row>
    <row r="1324" ht="15.75" customHeight="1">
      <c r="A1324" s="2" t="s">
        <v>348</v>
      </c>
      <c r="B1324" s="3" t="s">
        <v>351</v>
      </c>
      <c r="C1324" s="4">
        <v>9.982069023711079</v>
      </c>
      <c r="D1324" s="4">
        <v>0.2180154410924908</v>
      </c>
    </row>
    <row r="1325" ht="15.75" customHeight="1">
      <c r="A1325" s="2" t="s">
        <v>348</v>
      </c>
      <c r="B1325" s="3" t="s">
        <v>352</v>
      </c>
      <c r="C1325" s="4">
        <v>3.2674457851658087</v>
      </c>
      <c r="D1325" s="4">
        <v>-0.04017702080438064</v>
      </c>
    </row>
    <row r="1326" ht="15.75" customHeight="1">
      <c r="A1326" s="2" t="s">
        <v>348</v>
      </c>
      <c r="B1326" s="3" t="s">
        <v>352</v>
      </c>
      <c r="C1326" s="4">
        <v>3.231583832587967</v>
      </c>
      <c r="D1326" s="4">
        <v>-0.06161894384194469</v>
      </c>
    </row>
    <row r="1327" ht="15.75" customHeight="1">
      <c r="A1327" s="2" t="s">
        <v>348</v>
      </c>
      <c r="B1327" s="3" t="s">
        <v>352</v>
      </c>
      <c r="C1327" s="4">
        <v>3.2104885663657075</v>
      </c>
      <c r="D1327" s="4">
        <v>-0.02370405558526018</v>
      </c>
    </row>
    <row r="1328" ht="15.75" customHeight="1">
      <c r="A1328" s="2" t="s">
        <v>348</v>
      </c>
      <c r="B1328" s="3" t="s">
        <v>353</v>
      </c>
      <c r="C1328" s="4">
        <v>3.478398447388406</v>
      </c>
      <c r="D1328" s="4">
        <v>-0.04203312956146462</v>
      </c>
    </row>
    <row r="1329" ht="15.75" customHeight="1">
      <c r="A1329" s="2" t="s">
        <v>348</v>
      </c>
      <c r="B1329" s="3" t="s">
        <v>353</v>
      </c>
      <c r="C1329" s="4">
        <v>3.550122352544089</v>
      </c>
      <c r="D1329" s="4">
        <v>-0.039848334878647</v>
      </c>
    </row>
    <row r="1330" ht="15.75" customHeight="1">
      <c r="A1330" s="2" t="s">
        <v>348</v>
      </c>
      <c r="B1330" s="3" t="s">
        <v>353</v>
      </c>
      <c r="C1330" s="4">
        <v>3.4594127077883723</v>
      </c>
      <c r="D1330" s="4">
        <v>0.004930288886004352</v>
      </c>
    </row>
    <row r="1331" ht="15.75" customHeight="1">
      <c r="A1331" s="2" t="s">
        <v>348</v>
      </c>
      <c r="B1331" s="3" t="s">
        <v>354</v>
      </c>
      <c r="C1331" s="4">
        <v>3.5817652518774783</v>
      </c>
      <c r="D1331" s="4">
        <v>0.0811274202575462</v>
      </c>
    </row>
    <row r="1332" ht="15.75" customHeight="1">
      <c r="A1332" s="2" t="s">
        <v>348</v>
      </c>
      <c r="B1332" s="3" t="s">
        <v>354</v>
      </c>
      <c r="C1332" s="4">
        <v>3.573327145388575</v>
      </c>
      <c r="D1332" s="4">
        <v>0.07996735228436871</v>
      </c>
    </row>
    <row r="1333" ht="15.75" customHeight="1">
      <c r="A1333" s="2" t="s">
        <v>348</v>
      </c>
      <c r="B1333" s="3" t="s">
        <v>354</v>
      </c>
      <c r="C1333" s="4">
        <v>3.5269175596996036</v>
      </c>
      <c r="D1333" s="4">
        <v>0.12076307600777733</v>
      </c>
    </row>
    <row r="1334" ht="15.75" customHeight="1">
      <c r="A1334" s="2" t="s">
        <v>348</v>
      </c>
      <c r="B1334" s="3" t="s">
        <v>355</v>
      </c>
      <c r="C1334" s="4">
        <v>7.148974770061598</v>
      </c>
      <c r="D1334" s="4">
        <v>0.292646480700243</v>
      </c>
    </row>
    <row r="1335" ht="15.75" customHeight="1">
      <c r="A1335" s="2" t="s">
        <v>348</v>
      </c>
      <c r="B1335" s="3" t="s">
        <v>355</v>
      </c>
      <c r="C1335" s="4">
        <v>7.108893764239304</v>
      </c>
      <c r="D1335" s="4">
        <v>0.22652260622912573</v>
      </c>
    </row>
    <row r="1336" ht="15.75" customHeight="1">
      <c r="A1336" s="2" t="s">
        <v>348</v>
      </c>
      <c r="B1336" s="3" t="s">
        <v>355</v>
      </c>
      <c r="C1336" s="4">
        <v>7.07936039152814</v>
      </c>
      <c r="D1336" s="4">
        <v>0.2729253251562256</v>
      </c>
    </row>
    <row r="1337" ht="15.75" customHeight="1">
      <c r="A1337" s="2" t="s">
        <v>348</v>
      </c>
      <c r="B1337" s="3" t="s">
        <v>356</v>
      </c>
      <c r="C1337" s="4">
        <v>7.214370095350603</v>
      </c>
      <c r="D1337" s="4">
        <v>0.15691852783847599</v>
      </c>
    </row>
    <row r="1338" ht="15.75" customHeight="1">
      <c r="A1338" s="2" t="s">
        <v>348</v>
      </c>
      <c r="B1338" s="3" t="s">
        <v>356</v>
      </c>
      <c r="C1338" s="4">
        <v>7.113112817483756</v>
      </c>
      <c r="D1338" s="4">
        <v>0.1534383239189435</v>
      </c>
    </row>
    <row r="1339" ht="15.75" customHeight="1">
      <c r="A1339" s="2" t="s">
        <v>348</v>
      </c>
      <c r="B1339" s="3" t="s">
        <v>356</v>
      </c>
      <c r="C1339" s="4">
        <v>6.957007847439034</v>
      </c>
      <c r="D1339" s="4">
        <v>0.16987262020562466</v>
      </c>
    </row>
    <row r="1340" ht="15.75" customHeight="1">
      <c r="A1340" s="2" t="s">
        <v>348</v>
      </c>
      <c r="B1340" s="3" t="s">
        <v>357</v>
      </c>
      <c r="C1340" s="4">
        <v>7.157412876550502</v>
      </c>
      <c r="D1340" s="4">
        <v>0.16658576094828845</v>
      </c>
    </row>
    <row r="1341" ht="15.75" customHeight="1">
      <c r="A1341" s="2" t="s">
        <v>348</v>
      </c>
      <c r="B1341" s="3" t="s">
        <v>357</v>
      </c>
      <c r="C1341" s="4">
        <v>7.218589148595055</v>
      </c>
      <c r="D1341" s="4">
        <v>0.16658576094828845</v>
      </c>
    </row>
    <row r="1342" ht="15.75" customHeight="1">
      <c r="A1342" s="2" t="s">
        <v>348</v>
      </c>
      <c r="B1342" s="3" t="s">
        <v>357</v>
      </c>
      <c r="C1342" s="4">
        <v>7.357817905661968</v>
      </c>
      <c r="D1342" s="4">
        <v>0.1571118725006722</v>
      </c>
    </row>
    <row r="1343" ht="15.75" customHeight="1">
      <c r="A1343" s="2" t="s">
        <v>348</v>
      </c>
      <c r="B1343" s="3" t="s">
        <v>358</v>
      </c>
      <c r="C1343" s="4">
        <v>7.049827018816977</v>
      </c>
      <c r="D1343" s="4">
        <v>0.03917162856096012</v>
      </c>
    </row>
    <row r="1344" ht="15.75" customHeight="1">
      <c r="A1344" s="2" t="s">
        <v>348</v>
      </c>
      <c r="B1344" s="3" t="s">
        <v>358</v>
      </c>
      <c r="C1344" s="4">
        <v>7.115222344105982</v>
      </c>
      <c r="D1344" s="4">
        <v>0.06411308998427628</v>
      </c>
    </row>
    <row r="1345" ht="15.75" customHeight="1">
      <c r="A1345" s="2" t="s">
        <v>348</v>
      </c>
      <c r="B1345" s="3" t="s">
        <v>358</v>
      </c>
      <c r="C1345" s="4">
        <v>7.14264619019492</v>
      </c>
      <c r="D1345" s="4">
        <v>0.06933339586357501</v>
      </c>
    </row>
    <row r="1346" ht="15.75" customHeight="1">
      <c r="A1346" s="2" t="s">
        <v>348</v>
      </c>
      <c r="B1346" s="3" t="s">
        <v>359</v>
      </c>
      <c r="C1346" s="4">
        <v>7.2375748881950885</v>
      </c>
      <c r="D1346" s="4">
        <v>0.10761563897843236</v>
      </c>
    </row>
    <row r="1347" ht="15.75" customHeight="1">
      <c r="A1347" s="2" t="s">
        <v>348</v>
      </c>
      <c r="B1347" s="3" t="s">
        <v>359</v>
      </c>
      <c r="C1347" s="4">
        <v>7.3409416926841615</v>
      </c>
      <c r="D1347" s="4">
        <v>0.11921631871020734</v>
      </c>
    </row>
    <row r="1348" ht="15.75" customHeight="1">
      <c r="A1348" s="2" t="s">
        <v>348</v>
      </c>
      <c r="B1348" s="3" t="s">
        <v>359</v>
      </c>
      <c r="C1348" s="4">
        <v>7.410556071217618</v>
      </c>
      <c r="D1348" s="4">
        <v>0.13391051303712231</v>
      </c>
    </row>
    <row r="1349" ht="15.75" customHeight="1">
      <c r="A1349" s="2" t="s">
        <v>348</v>
      </c>
      <c r="B1349" s="3" t="s">
        <v>360</v>
      </c>
      <c r="C1349" s="4">
        <v>6.887393468905578</v>
      </c>
      <c r="D1349" s="4">
        <v>0.05811940545619254</v>
      </c>
    </row>
    <row r="1350" ht="15.75" customHeight="1">
      <c r="A1350" s="2" t="s">
        <v>348</v>
      </c>
      <c r="B1350" s="3" t="s">
        <v>360</v>
      </c>
      <c r="C1350" s="4">
        <v>6.718631339127499</v>
      </c>
      <c r="D1350" s="4">
        <v>9.473888447616035E-4</v>
      </c>
    </row>
    <row r="1351" ht="15.75" customHeight="1">
      <c r="A1351" s="2" t="s">
        <v>348</v>
      </c>
      <c r="B1351" s="3" t="s">
        <v>360</v>
      </c>
      <c r="C1351" s="4">
        <v>6.840983883216606</v>
      </c>
      <c r="D1351" s="4">
        <v>0.04903220633296882</v>
      </c>
    </row>
    <row r="1352" ht="15.75" customHeight="1">
      <c r="A1352" s="2" t="s">
        <v>348</v>
      </c>
      <c r="B1352" s="3" t="s">
        <v>361</v>
      </c>
      <c r="C1352" s="4">
        <v>6.794574297527635</v>
      </c>
      <c r="D1352" s="4">
        <v>0.5215665607406023</v>
      </c>
    </row>
    <row r="1353" ht="15.75" customHeight="1">
      <c r="A1353" s="2" t="s">
        <v>348</v>
      </c>
      <c r="B1353" s="3" t="s">
        <v>361</v>
      </c>
      <c r="C1353" s="4">
        <v>6.573074002193907</v>
      </c>
      <c r="D1353" s="4">
        <v>0.5521150173676096</v>
      </c>
    </row>
    <row r="1354" ht="15.75" customHeight="1">
      <c r="A1354" s="2" t="s">
        <v>348</v>
      </c>
      <c r="B1354" s="3" t="s">
        <v>361</v>
      </c>
      <c r="C1354" s="4">
        <v>6.6131550080162</v>
      </c>
      <c r="D1354" s="4">
        <v>0.5285269685796673</v>
      </c>
    </row>
    <row r="1355" ht="15.75" customHeight="1">
      <c r="A1355" s="2" t="s">
        <v>348</v>
      </c>
      <c r="B1355" s="3" t="s">
        <v>362</v>
      </c>
      <c r="C1355" s="4">
        <v>6.649016960594042</v>
      </c>
      <c r="D1355" s="4">
        <v>0.5691293476408796</v>
      </c>
    </row>
    <row r="1356" ht="15.75" customHeight="1">
      <c r="A1356" s="2" t="s">
        <v>348</v>
      </c>
      <c r="B1356" s="3" t="s">
        <v>362</v>
      </c>
      <c r="C1356" s="4">
        <v>6.773479031305375</v>
      </c>
      <c r="D1356" s="4">
        <v>0.5519216727054135</v>
      </c>
    </row>
    <row r="1357" ht="15.75" customHeight="1">
      <c r="A1357" s="2" t="s">
        <v>348</v>
      </c>
      <c r="B1357" s="3" t="s">
        <v>362</v>
      </c>
      <c r="C1357" s="4">
        <v>6.866298202683318</v>
      </c>
      <c r="D1357" s="4">
        <v>0.582663473994617</v>
      </c>
    </row>
    <row r="1358" ht="15.75" customHeight="1">
      <c r="A1358" s="2" t="s">
        <v>348</v>
      </c>
      <c r="B1358" s="3" t="s">
        <v>363</v>
      </c>
      <c r="C1358" s="4">
        <v>6.36212133997131</v>
      </c>
      <c r="D1358" s="4">
        <v>0.4892780021538286</v>
      </c>
    </row>
    <row r="1359" ht="15.75" customHeight="1">
      <c r="A1359" s="2" t="s">
        <v>348</v>
      </c>
      <c r="B1359" s="3" t="s">
        <v>363</v>
      </c>
      <c r="C1359" s="4">
        <v>6.1279638849042275</v>
      </c>
      <c r="D1359" s="4">
        <v>0.4535092396475224</v>
      </c>
    </row>
    <row r="1360" ht="15.75" customHeight="1">
      <c r="A1360" s="2" t="s">
        <v>348</v>
      </c>
      <c r="B1360" s="3" t="s">
        <v>363</v>
      </c>
      <c r="C1360" s="4">
        <v>6.146949624504262</v>
      </c>
      <c r="D1360" s="4">
        <v>0.4297278461973838</v>
      </c>
    </row>
    <row r="1361" ht="15.75" customHeight="1">
      <c r="A1361" s="2" t="s">
        <v>348</v>
      </c>
      <c r="B1361" s="3" t="s">
        <v>364</v>
      </c>
      <c r="C1361" s="4">
        <v>4.349632942367733</v>
      </c>
      <c r="D1361" s="4">
        <v>0.024612775497582534</v>
      </c>
    </row>
    <row r="1362" ht="15.75" customHeight="1">
      <c r="A1362" s="2" t="s">
        <v>348</v>
      </c>
      <c r="B1362" s="3" t="s">
        <v>364</v>
      </c>
      <c r="C1362" s="4">
        <v>4.3011138300565355</v>
      </c>
      <c r="D1362" s="4">
        <v>0.02892436146455887</v>
      </c>
    </row>
    <row r="1363" ht="15.75" customHeight="1">
      <c r="A1363" s="2" t="s">
        <v>348</v>
      </c>
      <c r="B1363" s="3" t="s">
        <v>364</v>
      </c>
      <c r="C1363" s="4">
        <v>4.434014007256771</v>
      </c>
      <c r="D1363" s="4">
        <v>0.004292251500756735</v>
      </c>
    </row>
    <row r="1364" ht="15.75" customHeight="1">
      <c r="A1364" s="2" t="s">
        <v>348</v>
      </c>
      <c r="B1364" s="3" t="s">
        <v>365</v>
      </c>
      <c r="C1364" s="4">
        <v>4.552147498101426</v>
      </c>
      <c r="D1364" s="4">
        <v>-0.028324993011750548</v>
      </c>
    </row>
    <row r="1365" ht="15.75" customHeight="1">
      <c r="A1365" s="2" t="s">
        <v>348</v>
      </c>
      <c r="B1365" s="3" t="s">
        <v>365</v>
      </c>
      <c r="C1365" s="4">
        <v>4.676609568812758</v>
      </c>
      <c r="D1365" s="4">
        <v>-0.018425746307302572</v>
      </c>
    </row>
    <row r="1366" ht="15.75" customHeight="1">
      <c r="A1366" s="2" t="s">
        <v>348</v>
      </c>
      <c r="B1366" s="3" t="s">
        <v>365</v>
      </c>
      <c r="C1366" s="4">
        <v>4.6555143025904995</v>
      </c>
      <c r="D1366" s="4">
        <v>-0.023549379855503177</v>
      </c>
    </row>
    <row r="1367" ht="15.75" customHeight="1">
      <c r="A1367" s="2" t="s">
        <v>348</v>
      </c>
      <c r="B1367" s="3" t="s">
        <v>366</v>
      </c>
      <c r="C1367" s="4">
        <v>4.501518859168002</v>
      </c>
      <c r="D1367" s="4">
        <v>0.018077725915349296</v>
      </c>
    </row>
    <row r="1368" ht="15.75" customHeight="1">
      <c r="A1368" s="2" t="s">
        <v>348</v>
      </c>
      <c r="B1368" s="3" t="s">
        <v>366</v>
      </c>
      <c r="C1368" s="4">
        <v>4.467766433212387</v>
      </c>
      <c r="D1368" s="4">
        <v>0.03511139065483886</v>
      </c>
    </row>
    <row r="1369" ht="15.75" customHeight="1">
      <c r="A1369" s="2" t="s">
        <v>348</v>
      </c>
      <c r="B1369" s="3" t="s">
        <v>366</v>
      </c>
      <c r="C1369" s="4">
        <v>4.488861699434647</v>
      </c>
      <c r="D1369" s="4">
        <v>0.011620014197994572</v>
      </c>
    </row>
    <row r="1370" ht="15.75" customHeight="1">
      <c r="A1370" s="2" t="s">
        <v>348</v>
      </c>
      <c r="B1370" s="3" t="s">
        <v>367</v>
      </c>
      <c r="C1370" s="4">
        <v>5.273605602902709</v>
      </c>
      <c r="D1370" s="4">
        <v>0.3458162628042115</v>
      </c>
    </row>
    <row r="1371" ht="15.75" customHeight="1">
      <c r="A1371" s="2" t="s">
        <v>348</v>
      </c>
      <c r="B1371" s="3" t="s">
        <v>367</v>
      </c>
      <c r="C1371" s="4">
        <v>5.39806767361404</v>
      </c>
      <c r="D1371" s="4">
        <v>0.32841524320654913</v>
      </c>
    </row>
    <row r="1372" ht="15.75" customHeight="1">
      <c r="A1372" s="2" t="s">
        <v>348</v>
      </c>
      <c r="B1372" s="3" t="s">
        <v>367</v>
      </c>
      <c r="C1372" s="4">
        <v>5.4191629398363</v>
      </c>
      <c r="D1372" s="4">
        <v>0.3170079081369704</v>
      </c>
    </row>
    <row r="1373" ht="15.75" customHeight="1">
      <c r="A1373" s="2" t="s">
        <v>348</v>
      </c>
      <c r="B1373" s="3" t="s">
        <v>349</v>
      </c>
      <c r="C1373" s="4">
        <v>6.640578854105138</v>
      </c>
      <c r="D1373" s="4">
        <v>5.0382912143071845</v>
      </c>
    </row>
    <row r="1374" ht="15.75" customHeight="1">
      <c r="A1374" s="2" t="s">
        <v>348</v>
      </c>
      <c r="B1374" s="3" t="s">
        <v>349</v>
      </c>
      <c r="C1374" s="4">
        <v>6.606826428149524</v>
      </c>
      <c r="D1374" s="4">
        <v>4.931951650099246</v>
      </c>
    </row>
    <row r="1375" ht="15.75" customHeight="1">
      <c r="A1375" s="2" t="s">
        <v>348</v>
      </c>
      <c r="B1375" s="3" t="s">
        <v>349</v>
      </c>
      <c r="C1375" s="4">
        <v>6.649016960594042</v>
      </c>
      <c r="D1375" s="4">
        <v>5.003489175111858</v>
      </c>
    </row>
    <row r="1376" ht="15.75" customHeight="1">
      <c r="A1376" s="2" t="s">
        <v>348</v>
      </c>
      <c r="B1376" s="3" t="s">
        <v>151</v>
      </c>
      <c r="C1376" s="4">
        <v>1.0001476668635558</v>
      </c>
      <c r="D1376" s="4">
        <v>-0.16654709201584922</v>
      </c>
    </row>
    <row r="1377" ht="15.75" customHeight="1">
      <c r="A1377" s="2" t="s">
        <v>348</v>
      </c>
      <c r="B1377" s="3" t="s">
        <v>151</v>
      </c>
      <c r="C1377" s="4">
        <v>1.0303349928276093</v>
      </c>
      <c r="D1377" s="4">
        <v>-0.16654709201584922</v>
      </c>
    </row>
    <row r="1378" ht="15.75" customHeight="1">
      <c r="A1378" s="2" t="s">
        <v>348</v>
      </c>
      <c r="B1378" s="3" t="s">
        <v>151</v>
      </c>
      <c r="C1378" s="4">
        <v>1.012678254999578</v>
      </c>
      <c r="D1378" s="4">
        <v>-0.16654709201584922</v>
      </c>
    </row>
    <row r="1379" ht="15.75" customHeight="1">
      <c r="A1379" s="2" t="s">
        <v>348</v>
      </c>
      <c r="B1379" s="3" t="s">
        <v>368</v>
      </c>
      <c r="C1379" s="4">
        <v>5.547844063792085</v>
      </c>
      <c r="D1379" s="4">
        <v>0.3427227482090716</v>
      </c>
    </row>
    <row r="1380" ht="15.75" customHeight="1">
      <c r="A1380" s="2" t="s">
        <v>348</v>
      </c>
      <c r="B1380" s="3" t="s">
        <v>368</v>
      </c>
      <c r="C1380" s="4">
        <v>5.609020335836638</v>
      </c>
      <c r="D1380" s="4">
        <v>0.4316612928193463</v>
      </c>
    </row>
    <row r="1381" ht="15.75" customHeight="1">
      <c r="A1381" s="2" t="s">
        <v>348</v>
      </c>
      <c r="B1381" s="3" t="s">
        <v>368</v>
      </c>
      <c r="C1381" s="4">
        <v>5.706058560459033</v>
      </c>
      <c r="D1381" s="4">
        <v>0.37887820003977024</v>
      </c>
    </row>
    <row r="1382" ht="15.75" customHeight="1">
      <c r="A1382" s="2" t="s">
        <v>348</v>
      </c>
      <c r="B1382" s="3" t="s">
        <v>369</v>
      </c>
      <c r="C1382" s="4">
        <v>5.4908868449919845</v>
      </c>
      <c r="D1382" s="4">
        <v>0.40420635078747885</v>
      </c>
    </row>
    <row r="1383" ht="15.75" customHeight="1">
      <c r="A1383" s="2" t="s">
        <v>348</v>
      </c>
      <c r="B1383" s="3" t="s">
        <v>369</v>
      </c>
      <c r="C1383" s="4">
        <v>5.480339211880853</v>
      </c>
      <c r="D1383" s="4">
        <v>0.4204473024119638</v>
      </c>
    </row>
    <row r="1384" ht="15.75" customHeight="1">
      <c r="A1384" s="2" t="s">
        <v>348</v>
      </c>
      <c r="B1384" s="3" t="s">
        <v>369</v>
      </c>
      <c r="C1384" s="4">
        <v>5.408615306725172</v>
      </c>
      <c r="D1384" s="4">
        <v>0.44964234640359746</v>
      </c>
    </row>
    <row r="1385" ht="15.75" customHeight="1">
      <c r="A1385" s="2" t="s">
        <v>348</v>
      </c>
      <c r="B1385" s="3" t="s">
        <v>370</v>
      </c>
      <c r="C1385" s="4">
        <v>5.37275335414733</v>
      </c>
      <c r="D1385" s="4">
        <v>-0.03895894943254425</v>
      </c>
    </row>
    <row r="1386" ht="15.75" customHeight="1">
      <c r="A1386" s="2" t="s">
        <v>348</v>
      </c>
      <c r="B1386" s="3" t="s">
        <v>370</v>
      </c>
      <c r="C1386" s="4">
        <v>5.2187579107248325</v>
      </c>
      <c r="D1386" s="4">
        <v>-0.16654709201584922</v>
      </c>
    </row>
    <row r="1387" ht="15.75" customHeight="1">
      <c r="A1387" s="2" t="s">
        <v>348</v>
      </c>
      <c r="B1387" s="3" t="s">
        <v>370</v>
      </c>
      <c r="C1387" s="4">
        <v>5.189224538013669</v>
      </c>
      <c r="D1387" s="4">
        <v>-0.16654709201584922</v>
      </c>
    </row>
    <row r="1388" ht="15.75" customHeight="1">
      <c r="A1388" s="2" t="s">
        <v>348</v>
      </c>
      <c r="B1388" s="3" t="s">
        <v>371</v>
      </c>
      <c r="C1388" s="4">
        <v>5.682853767614547</v>
      </c>
      <c r="D1388" s="4">
        <v>-0.01892844242901283</v>
      </c>
    </row>
    <row r="1389" ht="15.75" customHeight="1">
      <c r="A1389" s="2" t="s">
        <v>348</v>
      </c>
      <c r="B1389" s="3" t="s">
        <v>371</v>
      </c>
      <c r="C1389" s="4">
        <v>5.756687199392457</v>
      </c>
      <c r="D1389" s="4">
        <v>-0.09301811698261558</v>
      </c>
    </row>
    <row r="1390" ht="15.75" customHeight="1">
      <c r="A1390" s="2" t="s">
        <v>348</v>
      </c>
      <c r="B1390" s="3" t="s">
        <v>371</v>
      </c>
      <c r="C1390" s="4">
        <v>5.784111045481393</v>
      </c>
      <c r="D1390" s="4">
        <v>-0.034105998411418384</v>
      </c>
    </row>
    <row r="1391" ht="15.75" customHeight="1">
      <c r="A1391" s="2" t="s">
        <v>348</v>
      </c>
      <c r="B1391" s="3" t="s">
        <v>372</v>
      </c>
      <c r="C1391" s="4">
        <v>5.8916969032149185</v>
      </c>
      <c r="D1391" s="4">
        <v>-0.048838861670772594</v>
      </c>
    </row>
    <row r="1392" ht="15.75" customHeight="1">
      <c r="A1392" s="2" t="s">
        <v>348</v>
      </c>
      <c r="B1392" s="3" t="s">
        <v>372</v>
      </c>
      <c r="C1392" s="4">
        <v>5.7651253058813605</v>
      </c>
      <c r="D1392" s="4">
        <v>-0.03826290864863776</v>
      </c>
    </row>
    <row r="1393" ht="15.75" customHeight="1">
      <c r="A1393" s="2" t="s">
        <v>348</v>
      </c>
      <c r="B1393" s="3" t="s">
        <v>372</v>
      </c>
      <c r="C1393" s="4">
        <v>5.950763648637246</v>
      </c>
      <c r="D1393" s="4">
        <v>-0.04897420293430997</v>
      </c>
    </row>
    <row r="1394" ht="15.75" customHeight="1">
      <c r="A1394" s="2" t="s">
        <v>348</v>
      </c>
      <c r="B1394" s="3" t="s">
        <v>373</v>
      </c>
      <c r="C1394" s="4">
        <v>11.178170618513205</v>
      </c>
      <c r="D1394" s="4">
        <v>0.6758556011732093</v>
      </c>
    </row>
    <row r="1395" ht="15.75" customHeight="1">
      <c r="A1395" s="2" t="s">
        <v>348</v>
      </c>
      <c r="B1395" s="3" t="s">
        <v>373</v>
      </c>
      <c r="C1395" s="4">
        <v>11.475613872247068</v>
      </c>
      <c r="D1395" s="4">
        <v>0.6667684020499854</v>
      </c>
    </row>
    <row r="1396" ht="15.75" customHeight="1">
      <c r="A1396" s="2" t="s">
        <v>348</v>
      </c>
      <c r="B1396" s="3" t="s">
        <v>373</v>
      </c>
      <c r="C1396" s="4">
        <v>11.313180322335667</v>
      </c>
      <c r="D1396" s="4">
        <v>0.6746955332000317</v>
      </c>
    </row>
    <row r="1397" ht="15.75" customHeight="1">
      <c r="A1397" s="2" t="s">
        <v>348</v>
      </c>
      <c r="B1397" s="3" t="s">
        <v>374</v>
      </c>
      <c r="C1397" s="4">
        <v>12.163319551092734</v>
      </c>
      <c r="D1397" s="4">
        <v>0.7149112229368517</v>
      </c>
    </row>
    <row r="1398" ht="15.75" customHeight="1">
      <c r="A1398" s="2" t="s">
        <v>348</v>
      </c>
      <c r="B1398" s="3" t="s">
        <v>374</v>
      </c>
      <c r="C1398" s="4">
        <v>12.142224284870474</v>
      </c>
      <c r="D1398" s="4">
        <v>0.7036972325294691</v>
      </c>
    </row>
    <row r="1399" ht="15.75" customHeight="1">
      <c r="A1399" s="2" t="s">
        <v>348</v>
      </c>
      <c r="B1399" s="3" t="s">
        <v>374</v>
      </c>
      <c r="C1399" s="4">
        <v>12.38481984642646</v>
      </c>
      <c r="D1399" s="4">
        <v>0.6632881981304529</v>
      </c>
    </row>
    <row r="1400" ht="15.75" customHeight="1">
      <c r="A1400" s="2" t="s">
        <v>348</v>
      </c>
      <c r="B1400" s="3" t="s">
        <v>375</v>
      </c>
      <c r="C1400" s="4">
        <v>12.0388574803814</v>
      </c>
      <c r="D1400" s="4">
        <v>0.7299921065881589</v>
      </c>
    </row>
    <row r="1401" ht="15.75" customHeight="1">
      <c r="A1401" s="2" t="s">
        <v>348</v>
      </c>
      <c r="B1401" s="3" t="s">
        <v>375</v>
      </c>
      <c r="C1401" s="4">
        <v>12.028309847270272</v>
      </c>
      <c r="D1401" s="4">
        <v>0.6880363148915728</v>
      </c>
    </row>
    <row r="1402" ht="15.75" customHeight="1">
      <c r="A1402" s="2" t="s">
        <v>348</v>
      </c>
      <c r="B1402" s="3" t="s">
        <v>375</v>
      </c>
      <c r="C1402" s="4">
        <v>11.903847776558939</v>
      </c>
      <c r="D1402" s="4">
        <v>0.7104642957063378</v>
      </c>
    </row>
    <row r="1403" ht="15.75" customHeight="1">
      <c r="A1403" s="2" t="s">
        <v>348</v>
      </c>
      <c r="B1403" s="3" t="s">
        <v>376</v>
      </c>
      <c r="C1403" s="4">
        <v>6.5055691502826765</v>
      </c>
      <c r="D1403" s="4">
        <v>0.005800339865887464</v>
      </c>
    </row>
    <row r="1404" ht="15.75" customHeight="1">
      <c r="A1404" s="2" t="s">
        <v>348</v>
      </c>
      <c r="B1404" s="3" t="s">
        <v>376</v>
      </c>
      <c r="C1404" s="4">
        <v>6.406421399038056</v>
      </c>
      <c r="D1404" s="4">
        <v>-0.021229243909148182</v>
      </c>
    </row>
    <row r="1405" ht="15.75" customHeight="1">
      <c r="A1405" s="2" t="s">
        <v>348</v>
      </c>
      <c r="B1405" s="3" t="s">
        <v>376</v>
      </c>
      <c r="C1405" s="4">
        <v>6.402202345793603</v>
      </c>
      <c r="D1405" s="4">
        <v>-0.011446004002017967</v>
      </c>
    </row>
    <row r="1406" ht="15.75" customHeight="1">
      <c r="A1406" s="2" t="s">
        <v>348</v>
      </c>
      <c r="B1406" s="3" t="s">
        <v>377</v>
      </c>
      <c r="C1406" s="4">
        <v>6.8831744156611245</v>
      </c>
      <c r="D1406" s="4">
        <v>0.047098759711006334</v>
      </c>
    </row>
    <row r="1407" ht="15.75" customHeight="1">
      <c r="A1407" s="2" t="s">
        <v>348</v>
      </c>
      <c r="B1407" s="3" t="s">
        <v>377</v>
      </c>
      <c r="C1407" s="4">
        <v>6.961226900683487</v>
      </c>
      <c r="D1407" s="4">
        <v>-0.007540441825653733</v>
      </c>
    </row>
    <row r="1408" ht="15.75" customHeight="1">
      <c r="A1408" s="2" t="s">
        <v>348</v>
      </c>
      <c r="B1408" s="3" t="s">
        <v>377</v>
      </c>
      <c r="C1408" s="4">
        <v>6.82832672348325</v>
      </c>
      <c r="D1408" s="4">
        <v>0.01716900600302694</v>
      </c>
    </row>
    <row r="1409" ht="15.75" customHeight="1">
      <c r="A1409" s="2" t="s">
        <v>348</v>
      </c>
      <c r="B1409" s="3" t="s">
        <v>378</v>
      </c>
      <c r="C1409" s="4">
        <v>6.857860096194414</v>
      </c>
      <c r="D1409" s="4">
        <v>0.06681991525502379</v>
      </c>
    </row>
    <row r="1410" ht="15.75" customHeight="1">
      <c r="A1410" s="2" t="s">
        <v>348</v>
      </c>
      <c r="B1410" s="3" t="s">
        <v>378</v>
      </c>
      <c r="C1410" s="4">
        <v>6.916926841616741</v>
      </c>
      <c r="D1410" s="4">
        <v>0.06198629870011752</v>
      </c>
    </row>
    <row r="1411" ht="15.75" customHeight="1">
      <c r="A1411" s="2" t="s">
        <v>348</v>
      </c>
      <c r="B1411" s="3" t="s">
        <v>378</v>
      </c>
      <c r="C1411" s="4">
        <v>7.051936545439204</v>
      </c>
      <c r="D1411" s="4">
        <v>0.042458487818296343</v>
      </c>
    </row>
    <row r="1412" ht="15.75" customHeight="1">
      <c r="A1412" s="2" t="s">
        <v>348</v>
      </c>
      <c r="B1412" s="3" t="s">
        <v>379</v>
      </c>
      <c r="C1412" s="4">
        <v>5.682853767614547</v>
      </c>
      <c r="D1412" s="4">
        <v>0.014906873455330814</v>
      </c>
    </row>
    <row r="1413" ht="15.75" customHeight="1">
      <c r="A1413" s="2" t="s">
        <v>348</v>
      </c>
      <c r="B1413" s="3" t="s">
        <v>379</v>
      </c>
      <c r="C1413" s="4">
        <v>5.739810986414649</v>
      </c>
      <c r="D1413" s="4">
        <v>0.024864123558437656</v>
      </c>
    </row>
    <row r="1414" ht="15.75" customHeight="1">
      <c r="A1414" s="2" t="s">
        <v>348</v>
      </c>
      <c r="B1414" s="3" t="s">
        <v>379</v>
      </c>
      <c r="C1414" s="4">
        <v>5.813644418192557</v>
      </c>
      <c r="D1414" s="4">
        <v>0.012219382650802945</v>
      </c>
    </row>
    <row r="1415" ht="15.75" customHeight="1">
      <c r="A1415" s="2" t="s">
        <v>348</v>
      </c>
      <c r="B1415" s="3" t="s">
        <v>380</v>
      </c>
      <c r="C1415" s="4">
        <v>6.57729305543836</v>
      </c>
      <c r="D1415" s="4">
        <v>0.0807407309331537</v>
      </c>
    </row>
    <row r="1416" ht="15.75" customHeight="1">
      <c r="A1416" s="2" t="s">
        <v>348</v>
      </c>
      <c r="B1416" s="3" t="s">
        <v>380</v>
      </c>
      <c r="C1416" s="4">
        <v>6.710193232638595</v>
      </c>
      <c r="D1416" s="4">
        <v>0.06256633268670629</v>
      </c>
    </row>
    <row r="1417" ht="15.75" customHeight="1">
      <c r="A1417" s="2" t="s">
        <v>348</v>
      </c>
      <c r="B1417" s="3" t="s">
        <v>380</v>
      </c>
      <c r="C1417" s="4">
        <v>6.769259978060923</v>
      </c>
      <c r="D1417" s="4">
        <v>0.0811274202575462</v>
      </c>
    </row>
    <row r="1418" ht="15.75" customHeight="1">
      <c r="A1418" s="2" t="s">
        <v>348</v>
      </c>
      <c r="B1418" s="3" t="s">
        <v>381</v>
      </c>
      <c r="C1418" s="4">
        <v>10.418741034511854</v>
      </c>
      <c r="D1418" s="4">
        <v>0.1828267125727734</v>
      </c>
    </row>
    <row r="1419" ht="15.75" customHeight="1">
      <c r="A1419" s="2" t="s">
        <v>348</v>
      </c>
      <c r="B1419" s="3" t="s">
        <v>381</v>
      </c>
      <c r="C1419" s="4">
        <v>10.583284111045481</v>
      </c>
      <c r="D1419" s="4">
        <v>0.16039873175800848</v>
      </c>
    </row>
    <row r="1420" ht="15.75" customHeight="1">
      <c r="A1420" s="2" t="s">
        <v>348</v>
      </c>
      <c r="B1420" s="3" t="s">
        <v>381</v>
      </c>
      <c r="C1420" s="4">
        <v>10.792127246645853</v>
      </c>
      <c r="D1420" s="4">
        <v>0.15034480932380348</v>
      </c>
    </row>
    <row r="1421" ht="15.75" customHeight="1">
      <c r="A1421" s="2" t="s">
        <v>348</v>
      </c>
      <c r="B1421" s="3" t="s">
        <v>382</v>
      </c>
      <c r="C1421" s="4">
        <v>4.6998143616572445</v>
      </c>
      <c r="D1421" s="4">
        <v>0.017343016199003546</v>
      </c>
    </row>
    <row r="1422" ht="15.75" customHeight="1">
      <c r="A1422" s="2" t="s">
        <v>348</v>
      </c>
      <c r="B1422" s="3" t="s">
        <v>382</v>
      </c>
      <c r="C1422" s="4">
        <v>4.649185722723821</v>
      </c>
      <c r="D1422" s="4">
        <v>0.03047111876212887</v>
      </c>
    </row>
    <row r="1423" ht="15.75" customHeight="1">
      <c r="A1423" s="2" t="s">
        <v>348</v>
      </c>
      <c r="B1423" s="3" t="s">
        <v>382</v>
      </c>
      <c r="C1423" s="4">
        <v>4.651295249346046</v>
      </c>
      <c r="D1423" s="4">
        <v>0.042458487818296343</v>
      </c>
    </row>
    <row r="1424" ht="15.75" customHeight="1">
      <c r="A1424" s="2" t="s">
        <v>348</v>
      </c>
      <c r="B1424" s="3" t="s">
        <v>349</v>
      </c>
      <c r="C1424" s="4">
        <v>6.6300312209940095</v>
      </c>
      <c r="D1424" s="4">
        <v>4.781142813586172</v>
      </c>
    </row>
    <row r="1425" ht="15.75" customHeight="1">
      <c r="A1425" s="2" t="s">
        <v>348</v>
      </c>
      <c r="B1425" s="3" t="s">
        <v>349</v>
      </c>
      <c r="C1425" s="4">
        <v>6.642688380727364</v>
      </c>
      <c r="D1425" s="4">
        <v>4.829478979135234</v>
      </c>
    </row>
    <row r="1426" ht="15.75" customHeight="1">
      <c r="A1426" s="2" t="s">
        <v>348</v>
      </c>
      <c r="B1426" s="3" t="s">
        <v>349</v>
      </c>
      <c r="C1426" s="4">
        <v>6.575183528816133</v>
      </c>
      <c r="D1426" s="4">
        <v>4.773409027098322</v>
      </c>
    </row>
    <row r="1427" ht="15.75" customHeight="1">
      <c r="A1427" s="2" t="s">
        <v>348</v>
      </c>
      <c r="B1427" s="3" t="s">
        <v>151</v>
      </c>
      <c r="C1427" s="4">
        <v>0.9695384355750569</v>
      </c>
      <c r="D1427" s="4">
        <v>-0.16654709201584922</v>
      </c>
    </row>
    <row r="1428" ht="15.75" customHeight="1">
      <c r="A1428" s="2" t="s">
        <v>348</v>
      </c>
      <c r="B1428" s="3" t="s">
        <v>151</v>
      </c>
      <c r="C1428" s="4">
        <v>0.9845582651253059</v>
      </c>
      <c r="D1428" s="4">
        <v>-0.16654709201584922</v>
      </c>
    </row>
    <row r="1429" ht="15.75" customHeight="1">
      <c r="A1429" s="2" t="s">
        <v>348</v>
      </c>
      <c r="B1429" s="3" t="s">
        <v>151</v>
      </c>
      <c r="C1429" s="4">
        <v>0.9920681799004303</v>
      </c>
      <c r="D1429" s="4">
        <v>-0.16654709201584922</v>
      </c>
    </row>
    <row r="1430" ht="15.75" customHeight="1">
      <c r="A1430" s="2" t="s">
        <v>348</v>
      </c>
      <c r="B1430" s="3" t="s">
        <v>383</v>
      </c>
      <c r="C1430" s="4">
        <v>36.73086659353641</v>
      </c>
      <c r="D1430" s="4">
        <v>3.0990442524788024</v>
      </c>
    </row>
    <row r="1431" ht="15.75" customHeight="1">
      <c r="A1431" s="2" t="s">
        <v>348</v>
      </c>
      <c r="B1431" s="3" t="s">
        <v>383</v>
      </c>
      <c r="C1431" s="4">
        <v>37.2582482490929</v>
      </c>
      <c r="D1431" s="4">
        <v>3.18991624371104</v>
      </c>
    </row>
    <row r="1432" ht="15.75" customHeight="1">
      <c r="A1432" s="2" t="s">
        <v>348</v>
      </c>
      <c r="B1432" s="3" t="s">
        <v>383</v>
      </c>
      <c r="C1432" s="4">
        <v>35.99253227575732</v>
      </c>
      <c r="D1432" s="4">
        <v>3.1241790585643145</v>
      </c>
    </row>
    <row r="1433" ht="15.75" customHeight="1">
      <c r="A1433" s="2" t="s">
        <v>348</v>
      </c>
      <c r="B1433" s="3" t="s">
        <v>384</v>
      </c>
      <c r="C1433" s="4">
        <v>34.4314825753101</v>
      </c>
      <c r="D1433" s="4">
        <v>2.9076330369045156</v>
      </c>
    </row>
    <row r="1434" ht="15.75" customHeight="1">
      <c r="A1434" s="2" t="s">
        <v>348</v>
      </c>
      <c r="B1434" s="3" t="s">
        <v>384</v>
      </c>
      <c r="C1434" s="4">
        <v>34.49476837397688</v>
      </c>
      <c r="D1434" s="4">
        <v>2.7780921132330287</v>
      </c>
    </row>
    <row r="1435" ht="15.75" customHeight="1">
      <c r="A1435" s="2" t="s">
        <v>348</v>
      </c>
      <c r="B1435" s="3" t="s">
        <v>384</v>
      </c>
      <c r="C1435" s="4">
        <v>35.14872162686693</v>
      </c>
      <c r="D1435" s="4">
        <v>2.7568242003914407</v>
      </c>
    </row>
    <row r="1436" ht="15.75" customHeight="1">
      <c r="A1436" s="2" t="s">
        <v>348</v>
      </c>
      <c r="B1436" s="3" t="s">
        <v>385</v>
      </c>
      <c r="C1436" s="4">
        <v>20.972702725508398</v>
      </c>
      <c r="D1436" s="4">
        <v>1.4273863031300307</v>
      </c>
    </row>
    <row r="1437" ht="15.75" customHeight="1">
      <c r="A1437" s="2" t="s">
        <v>348</v>
      </c>
      <c r="B1437" s="3" t="s">
        <v>385</v>
      </c>
      <c r="C1437" s="4">
        <v>20.998017044975107</v>
      </c>
      <c r="D1437" s="4">
        <v>1.4169456913714331</v>
      </c>
    </row>
    <row r="1438" ht="15.75" customHeight="1">
      <c r="A1438" s="2" t="s">
        <v>348</v>
      </c>
      <c r="B1438" s="3" t="s">
        <v>385</v>
      </c>
      <c r="C1438" s="4">
        <v>21.240612606531094</v>
      </c>
      <c r="D1438" s="4">
        <v>1.4248728225214793</v>
      </c>
    </row>
    <row r="1439" ht="15.75" customHeight="1">
      <c r="A1439" s="2" t="s">
        <v>348</v>
      </c>
      <c r="B1439" s="3" t="s">
        <v>386</v>
      </c>
      <c r="C1439" s="4">
        <v>21.265926925997807</v>
      </c>
      <c r="D1439" s="4">
        <v>1.4473008033362442</v>
      </c>
    </row>
    <row r="1440" ht="15.75" customHeight="1">
      <c r="A1440" s="2" t="s">
        <v>348</v>
      </c>
      <c r="B1440" s="3" t="s">
        <v>386</v>
      </c>
      <c r="C1440" s="4">
        <v>21.242722133153322</v>
      </c>
      <c r="D1440" s="4">
        <v>1.5134246778073615</v>
      </c>
    </row>
    <row r="1441" ht="15.75" customHeight="1">
      <c r="A1441" s="2" t="s">
        <v>348</v>
      </c>
      <c r="B1441" s="3" t="s">
        <v>386</v>
      </c>
      <c r="C1441" s="4">
        <v>21.491646274575984</v>
      </c>
      <c r="D1441" s="4">
        <v>1.4275796477922267</v>
      </c>
    </row>
    <row r="1442" ht="15.75" customHeight="1">
      <c r="A1442" s="2" t="s">
        <v>348</v>
      </c>
      <c r="B1442" s="3" t="s">
        <v>387</v>
      </c>
      <c r="C1442" s="4">
        <v>20.974812252130622</v>
      </c>
      <c r="D1442" s="4">
        <v>1.6642335143204359</v>
      </c>
    </row>
    <row r="1443" ht="15.75" customHeight="1">
      <c r="A1443" s="2" t="s">
        <v>348</v>
      </c>
      <c r="B1443" s="3" t="s">
        <v>387</v>
      </c>
      <c r="C1443" s="4">
        <v>20.202725508395915</v>
      </c>
      <c r="D1443" s="4">
        <v>1.724557048925666</v>
      </c>
    </row>
    <row r="1444" ht="15.75" customHeight="1">
      <c r="A1444" s="2" t="s">
        <v>348</v>
      </c>
      <c r="B1444" s="3" t="s">
        <v>387</v>
      </c>
      <c r="C1444" s="4">
        <v>20.040291958484516</v>
      </c>
      <c r="D1444" s="4">
        <v>1.6740940920924445</v>
      </c>
    </row>
    <row r="1445" ht="15.75" customHeight="1">
      <c r="A1445" s="2" t="s">
        <v>348</v>
      </c>
      <c r="B1445" s="3" t="s">
        <v>388</v>
      </c>
      <c r="C1445" s="4">
        <v>12.125348071892667</v>
      </c>
      <c r="D1445" s="4">
        <v>0.7296054172637665</v>
      </c>
    </row>
    <row r="1446" ht="15.75" customHeight="1">
      <c r="A1446" s="2" t="s">
        <v>348</v>
      </c>
      <c r="B1446" s="3" t="s">
        <v>388</v>
      </c>
      <c r="C1446" s="4">
        <v>11.933381149270103</v>
      </c>
      <c r="D1446" s="4">
        <v>0.6685085040097517</v>
      </c>
    </row>
    <row r="1447" ht="15.75" customHeight="1">
      <c r="A1447" s="2" t="s">
        <v>348</v>
      </c>
      <c r="B1447" s="3" t="s">
        <v>388</v>
      </c>
      <c r="C1447" s="4">
        <v>12.376381739937557</v>
      </c>
      <c r="D1447" s="4">
        <v>0.7065974024624128</v>
      </c>
    </row>
    <row r="1448" ht="15.75" customHeight="1">
      <c r="A1448" s="2" t="s">
        <v>348</v>
      </c>
      <c r="B1448" s="3" t="s">
        <v>389</v>
      </c>
      <c r="C1448" s="4">
        <v>12.332081680870811</v>
      </c>
      <c r="D1448" s="4">
        <v>0.6615480961706868</v>
      </c>
    </row>
    <row r="1449" ht="15.75" customHeight="1">
      <c r="A1449" s="2" t="s">
        <v>348</v>
      </c>
      <c r="B1449" s="3" t="s">
        <v>389</v>
      </c>
      <c r="C1449" s="4">
        <v>12.859463336427304</v>
      </c>
      <c r="D1449" s="4">
        <v>0.6774023584707792</v>
      </c>
    </row>
    <row r="1450" ht="15.75" customHeight="1">
      <c r="A1450" s="2" t="s">
        <v>348</v>
      </c>
      <c r="B1450" s="3" t="s">
        <v>389</v>
      </c>
      <c r="C1450" s="4">
        <v>12.464981858071049</v>
      </c>
      <c r="D1450" s="4">
        <v>0.6996369946233479</v>
      </c>
    </row>
    <row r="1451" ht="15.75" customHeight="1">
      <c r="A1451" s="2" t="s">
        <v>348</v>
      </c>
      <c r="B1451" s="3" t="s">
        <v>390</v>
      </c>
      <c r="C1451" s="4">
        <v>12.975487300649734</v>
      </c>
      <c r="D1451" s="4">
        <v>0.7963093257214727</v>
      </c>
    </row>
    <row r="1452" ht="15.75" customHeight="1">
      <c r="A1452" s="2" t="s">
        <v>348</v>
      </c>
      <c r="B1452" s="3" t="s">
        <v>390</v>
      </c>
      <c r="C1452" s="4">
        <v>13.142139903805585</v>
      </c>
      <c r="D1452" s="4">
        <v>0.7458463688882515</v>
      </c>
    </row>
    <row r="1453" ht="15.75" customHeight="1">
      <c r="A1453" s="2" t="s">
        <v>348</v>
      </c>
      <c r="B1453" s="3" t="s">
        <v>390</v>
      </c>
      <c r="C1453" s="4">
        <v>13.116825584338873</v>
      </c>
      <c r="D1453" s="4">
        <v>0.7350190678052615</v>
      </c>
    </row>
    <row r="1454" ht="15.75" customHeight="1">
      <c r="A1454" s="2" t="s">
        <v>348</v>
      </c>
      <c r="B1454" s="3" t="s">
        <v>391</v>
      </c>
      <c r="C1454" s="4">
        <v>11.929162096025651</v>
      </c>
      <c r="D1454" s="4">
        <v>0.45486265228289624</v>
      </c>
    </row>
    <row r="1455" ht="15.75" customHeight="1">
      <c r="A1455" s="2" t="s">
        <v>348</v>
      </c>
      <c r="B1455" s="3" t="s">
        <v>391</v>
      </c>
      <c r="C1455" s="4">
        <v>12.089486119314826</v>
      </c>
      <c r="D1455" s="4">
        <v>0.4575694775536437</v>
      </c>
    </row>
    <row r="1456" ht="15.75" customHeight="1">
      <c r="A1456" s="2" t="s">
        <v>348</v>
      </c>
      <c r="B1456" s="3" t="s">
        <v>391</v>
      </c>
      <c r="C1456" s="4">
        <v>12.024090794025819</v>
      </c>
      <c r="D1456" s="4">
        <v>0.432241326805935</v>
      </c>
    </row>
    <row r="1457" ht="15.75" customHeight="1">
      <c r="A1457" s="2" t="s">
        <v>348</v>
      </c>
      <c r="B1457" s="3" t="s">
        <v>392</v>
      </c>
      <c r="C1457" s="4">
        <v>11.08113239389081</v>
      </c>
      <c r="D1457" s="4">
        <v>0.4032396274764976</v>
      </c>
    </row>
    <row r="1458" ht="15.75" customHeight="1">
      <c r="A1458" s="2" t="s">
        <v>348</v>
      </c>
      <c r="B1458" s="3" t="s">
        <v>392</v>
      </c>
      <c r="C1458" s="4">
        <v>11.20137541135769</v>
      </c>
      <c r="D1458" s="4">
        <v>0.42470088498028125</v>
      </c>
    </row>
    <row r="1459" ht="15.75" customHeight="1">
      <c r="A1459" s="2" t="s">
        <v>348</v>
      </c>
      <c r="B1459" s="3" t="s">
        <v>392</v>
      </c>
      <c r="C1459" s="4">
        <v>11.378575647624672</v>
      </c>
      <c r="D1459" s="4">
        <v>0.4022729041655165</v>
      </c>
    </row>
    <row r="1460" ht="15.75" customHeight="1">
      <c r="A1460" s="2" t="s">
        <v>348</v>
      </c>
      <c r="B1460" s="3" t="s">
        <v>393</v>
      </c>
      <c r="C1460" s="4">
        <v>10.207788372289256</v>
      </c>
      <c r="D1460" s="4">
        <v>0.37230448152509776</v>
      </c>
    </row>
    <row r="1461" ht="15.75" customHeight="1">
      <c r="A1461" s="2" t="s">
        <v>348</v>
      </c>
      <c r="B1461" s="3" t="s">
        <v>393</v>
      </c>
      <c r="C1461" s="4">
        <v>10.53687452535651</v>
      </c>
      <c r="D1461" s="4">
        <v>0.3394358889517353</v>
      </c>
    </row>
    <row r="1462" ht="15.75" customHeight="1">
      <c r="A1462" s="2" t="s">
        <v>348</v>
      </c>
      <c r="B1462" s="3" t="s">
        <v>393</v>
      </c>
      <c r="C1462" s="4">
        <v>10.456712513711922</v>
      </c>
      <c r="D1462" s="4">
        <v>0.3487164327371553</v>
      </c>
    </row>
    <row r="1463" ht="15.75" customHeight="1">
      <c r="A1463" s="2" t="s">
        <v>348</v>
      </c>
      <c r="B1463" s="3" t="s">
        <v>394</v>
      </c>
      <c r="C1463" s="4">
        <v>45.56978314066323</v>
      </c>
      <c r="D1463" s="4">
        <v>4.777275920342247</v>
      </c>
    </row>
    <row r="1464" ht="15.75" customHeight="1">
      <c r="A1464" s="2" t="s">
        <v>348</v>
      </c>
      <c r="B1464" s="3" t="s">
        <v>394</v>
      </c>
      <c r="C1464" s="4">
        <v>45.25335414732934</v>
      </c>
      <c r="D1464" s="4">
        <v>4.821745192647384</v>
      </c>
    </row>
    <row r="1465" ht="15.75" customHeight="1">
      <c r="A1465" s="2" t="s">
        <v>348</v>
      </c>
      <c r="B1465" s="3" t="s">
        <v>394</v>
      </c>
      <c r="C1465" s="4">
        <v>45.50649734199645</v>
      </c>
      <c r="D1465" s="4">
        <v>4.8932827176599965</v>
      </c>
    </row>
    <row r="1466" ht="15.75" customHeight="1">
      <c r="A1466" s="2" t="s">
        <v>348</v>
      </c>
      <c r="B1466" s="3" t="s">
        <v>395</v>
      </c>
      <c r="C1466" s="4">
        <v>50.02088431356003</v>
      </c>
      <c r="D1466" s="4">
        <v>5.212301410283808</v>
      </c>
    </row>
    <row r="1467" ht="15.75" customHeight="1">
      <c r="A1467" s="2" t="s">
        <v>348</v>
      </c>
      <c r="B1467" s="3" t="s">
        <v>395</v>
      </c>
      <c r="C1467" s="4">
        <v>51.87726774111889</v>
      </c>
      <c r="D1467" s="4">
        <v>5.382444713016507</v>
      </c>
    </row>
    <row r="1468" ht="15.75" customHeight="1">
      <c r="A1468" s="2" t="s">
        <v>348</v>
      </c>
      <c r="B1468" s="3" t="s">
        <v>395</v>
      </c>
      <c r="C1468" s="4">
        <v>50.84359969622817</v>
      </c>
      <c r="D1468" s="4">
        <v>5.303173401516045</v>
      </c>
    </row>
    <row r="1469" ht="15.75" customHeight="1">
      <c r="A1469" s="2" t="s">
        <v>348</v>
      </c>
      <c r="B1469" s="3" t="s">
        <v>396</v>
      </c>
      <c r="C1469" s="4">
        <v>49.936503248670995</v>
      </c>
      <c r="D1469" s="4">
        <v>4.931951650099246</v>
      </c>
    </row>
    <row r="1470" ht="15.75" customHeight="1">
      <c r="A1470" s="2" t="s">
        <v>348</v>
      </c>
      <c r="B1470" s="3" t="s">
        <v>396</v>
      </c>
      <c r="C1470" s="4">
        <v>51.26550502067336</v>
      </c>
      <c r="D1470" s="4">
        <v>5.032490874441296</v>
      </c>
    </row>
    <row r="1471" ht="15.75" customHeight="1">
      <c r="A1471" s="2" t="s">
        <v>348</v>
      </c>
      <c r="B1471" s="3" t="s">
        <v>396</v>
      </c>
      <c r="C1471" s="4">
        <v>50.99126655978398</v>
      </c>
      <c r="D1471" s="4">
        <v>4.949352669696909</v>
      </c>
    </row>
    <row r="1472" ht="15.75" customHeight="1">
      <c r="A1472" s="2" t="s">
        <v>348</v>
      </c>
      <c r="B1472" s="3" t="s">
        <v>397</v>
      </c>
      <c r="C1472" s="4">
        <v>9.511644586954686</v>
      </c>
      <c r="D1472" s="4">
        <v>0.4305012248461688</v>
      </c>
    </row>
    <row r="1473" ht="15.75" customHeight="1">
      <c r="A1473" s="2" t="s">
        <v>348</v>
      </c>
      <c r="B1473" s="3" t="s">
        <v>397</v>
      </c>
      <c r="C1473" s="4">
        <v>9.140367901442916</v>
      </c>
      <c r="D1473" s="4">
        <v>0.39202563706911514</v>
      </c>
    </row>
    <row r="1474" ht="15.75" customHeight="1">
      <c r="A1474" s="2" t="s">
        <v>348</v>
      </c>
      <c r="B1474" s="3" t="s">
        <v>397</v>
      </c>
      <c r="C1474" s="4">
        <v>9.351320563665514</v>
      </c>
      <c r="D1474" s="4">
        <v>0.4102000353155626</v>
      </c>
    </row>
    <row r="1475" ht="15.75" customHeight="1">
      <c r="A1475" s="2" t="s">
        <v>348</v>
      </c>
      <c r="B1475" s="3" t="s">
        <v>398</v>
      </c>
      <c r="C1475" s="4">
        <v>9.393511096110032</v>
      </c>
      <c r="D1475" s="4">
        <v>0.41561368585705766</v>
      </c>
    </row>
    <row r="1476" ht="15.75" customHeight="1">
      <c r="A1476" s="2" t="s">
        <v>348</v>
      </c>
      <c r="B1476" s="3" t="s">
        <v>398</v>
      </c>
      <c r="C1476" s="4">
        <v>9.31545861108767</v>
      </c>
      <c r="D1476" s="4">
        <v>0.46994353593420357</v>
      </c>
    </row>
    <row r="1477" ht="15.75" customHeight="1">
      <c r="A1477" s="2" t="s">
        <v>348</v>
      </c>
      <c r="B1477" s="3" t="s">
        <v>398</v>
      </c>
      <c r="C1477" s="4">
        <v>9.526411273310268</v>
      </c>
      <c r="D1477" s="4">
        <v>0.4612430261353724</v>
      </c>
    </row>
    <row r="1478" ht="15.75" customHeight="1">
      <c r="A1478" s="2" t="s">
        <v>348</v>
      </c>
      <c r="B1478" s="3" t="s">
        <v>399</v>
      </c>
      <c r="C1478" s="4">
        <v>9.005358197620454</v>
      </c>
      <c r="D1478" s="4">
        <v>0.41909388977659</v>
      </c>
    </row>
    <row r="1479" ht="15.75" customHeight="1">
      <c r="A1479" s="2" t="s">
        <v>348</v>
      </c>
      <c r="B1479" s="3" t="s">
        <v>399</v>
      </c>
      <c r="C1479" s="4">
        <v>9.058096363176103</v>
      </c>
      <c r="D1479" s="4">
        <v>0.3987927002459839</v>
      </c>
    </row>
    <row r="1480" ht="15.75" customHeight="1">
      <c r="A1480" s="2" t="s">
        <v>348</v>
      </c>
      <c r="B1480" s="3" t="s">
        <v>399</v>
      </c>
      <c r="C1480" s="4">
        <v>9.277487131887604</v>
      </c>
      <c r="D1480" s="4">
        <v>0.40749321004481504</v>
      </c>
    </row>
    <row r="1481" ht="15.75" customHeight="1">
      <c r="A1481" s="2" t="s">
        <v>348</v>
      </c>
      <c r="B1481" s="3" t="s">
        <v>400</v>
      </c>
      <c r="C1481" s="4">
        <v>24.727660113070627</v>
      </c>
      <c r="D1481" s="4">
        <v>2.6930204618666784</v>
      </c>
    </row>
    <row r="1482" ht="15.75" customHeight="1">
      <c r="A1482" s="2" t="s">
        <v>348</v>
      </c>
      <c r="B1482" s="3" t="s">
        <v>400</v>
      </c>
      <c r="C1482" s="4">
        <v>24.200278457514134</v>
      </c>
      <c r="D1482" s="4">
        <v>2.7490904139035917</v>
      </c>
    </row>
    <row r="1483" ht="15.75" customHeight="1">
      <c r="A1483" s="2" t="s">
        <v>348</v>
      </c>
      <c r="B1483" s="3" t="s">
        <v>400</v>
      </c>
      <c r="C1483" s="4">
        <v>24.55889798329255</v>
      </c>
      <c r="D1483" s="4">
        <v>2.627283276719954</v>
      </c>
    </row>
    <row r="1484" ht="15.75" customHeight="1">
      <c r="A1484" s="2" t="s">
        <v>348</v>
      </c>
      <c r="B1484" s="3" t="s">
        <v>401</v>
      </c>
      <c r="C1484" s="4">
        <v>25.17066070373808</v>
      </c>
      <c r="D1484" s="4">
        <v>3.0159060477344153</v>
      </c>
    </row>
    <row r="1485" ht="15.75" customHeight="1">
      <c r="A1485" s="2" t="s">
        <v>348</v>
      </c>
      <c r="B1485" s="3" t="s">
        <v>401</v>
      </c>
      <c r="C1485" s="4">
        <v>25.550375495738756</v>
      </c>
      <c r="D1485" s="4">
        <v>3.087443572747027</v>
      </c>
    </row>
    <row r="1486" ht="15.75" customHeight="1">
      <c r="A1486" s="2" t="s">
        <v>348</v>
      </c>
      <c r="B1486" s="3" t="s">
        <v>401</v>
      </c>
      <c r="C1486" s="4">
        <v>25.95118555396169</v>
      </c>
      <c r="D1486" s="4">
        <v>3.0642422132834777</v>
      </c>
    </row>
    <row r="1487" ht="15.75" customHeight="1">
      <c r="A1487" s="2" t="s">
        <v>348</v>
      </c>
      <c r="B1487" s="3" t="s">
        <v>402</v>
      </c>
      <c r="C1487" s="4">
        <v>24.748755379292888</v>
      </c>
      <c r="D1487" s="4">
        <v>3.0681091065274027</v>
      </c>
    </row>
    <row r="1488" ht="15.75" customHeight="1">
      <c r="A1488" s="2" t="s">
        <v>348</v>
      </c>
      <c r="B1488" s="3" t="s">
        <v>402</v>
      </c>
      <c r="C1488" s="4">
        <v>25.423803898405197</v>
      </c>
      <c r="D1488" s="4">
        <v>3.0004384747587154</v>
      </c>
    </row>
    <row r="1489" ht="15.75" customHeight="1">
      <c r="A1489" s="2" t="s">
        <v>348</v>
      </c>
      <c r="B1489" s="3" t="s">
        <v>402</v>
      </c>
      <c r="C1489" s="4">
        <v>25.3183275672939</v>
      </c>
      <c r="D1489" s="4">
        <v>2.992704688270865</v>
      </c>
    </row>
    <row r="1490" ht="15.75" customHeight="1">
      <c r="A1490" s="2" t="s">
        <v>348</v>
      </c>
      <c r="B1490" s="3" t="s">
        <v>403</v>
      </c>
      <c r="C1490" s="4">
        <v>7.522360982195595</v>
      </c>
      <c r="D1490" s="4">
        <v>0.07900062897338749</v>
      </c>
    </row>
    <row r="1491" ht="15.75" customHeight="1">
      <c r="A1491" s="2" t="s">
        <v>348</v>
      </c>
      <c r="B1491" s="3" t="s">
        <v>403</v>
      </c>
      <c r="C1491" s="4">
        <v>7.665808792506961</v>
      </c>
      <c r="D1491" s="4">
        <v>0.09678833789544244</v>
      </c>
    </row>
    <row r="1492" ht="15.75" customHeight="1">
      <c r="A1492" s="2" t="s">
        <v>348</v>
      </c>
      <c r="B1492" s="3" t="s">
        <v>403</v>
      </c>
      <c r="C1492" s="4">
        <v>7.779723230107163</v>
      </c>
      <c r="D1492" s="4">
        <v>0.07745387167581748</v>
      </c>
    </row>
    <row r="1493" ht="15.75" customHeight="1">
      <c r="A1493" s="2" t="s">
        <v>348</v>
      </c>
      <c r="B1493" s="3" t="s">
        <v>404</v>
      </c>
      <c r="C1493" s="4">
        <v>8.013880685174247</v>
      </c>
      <c r="D1493" s="4">
        <v>0.10548884769427364</v>
      </c>
    </row>
    <row r="1494" ht="15.75" customHeight="1">
      <c r="A1494" s="2" t="s">
        <v>348</v>
      </c>
      <c r="B1494" s="3" t="s">
        <v>404</v>
      </c>
      <c r="C1494" s="4">
        <v>7.942156780018564</v>
      </c>
      <c r="D1494" s="4">
        <v>0.10200864377474114</v>
      </c>
    </row>
    <row r="1495" ht="15.75" customHeight="1">
      <c r="A1495" s="2" t="s">
        <v>348</v>
      </c>
      <c r="B1495" s="3" t="s">
        <v>404</v>
      </c>
      <c r="C1495" s="4">
        <v>8.115137963041093</v>
      </c>
      <c r="D1495" s="4">
        <v>0.10684226032964737</v>
      </c>
    </row>
    <row r="1496" ht="15.75" customHeight="1">
      <c r="A1496" s="2" t="s">
        <v>348</v>
      </c>
      <c r="B1496" s="3" t="s">
        <v>349</v>
      </c>
      <c r="C1496" s="4">
        <v>6.7418361319719855</v>
      </c>
      <c r="D1496" s="4">
        <v>4.9590199028067214</v>
      </c>
    </row>
    <row r="1497" ht="15.75" customHeight="1">
      <c r="A1497" s="2" t="s">
        <v>348</v>
      </c>
      <c r="B1497" s="3" t="s">
        <v>349</v>
      </c>
      <c r="C1497" s="4">
        <v>6.691207493038562</v>
      </c>
      <c r="D1497" s="4">
        <v>4.8932827176599965</v>
      </c>
    </row>
    <row r="1498" ht="15.75" customHeight="1">
      <c r="A1498" s="2" t="s">
        <v>348</v>
      </c>
      <c r="B1498" s="3" t="s">
        <v>349</v>
      </c>
      <c r="C1498" s="4">
        <v>6.691207493038562</v>
      </c>
      <c r="D1498" s="4">
        <v>4.910683737257659</v>
      </c>
    </row>
    <row r="1499" ht="15.75" customHeight="1">
      <c r="A1499" s="2" t="s">
        <v>348</v>
      </c>
      <c r="B1499" s="3" t="s">
        <v>151</v>
      </c>
      <c r="C1499" s="4">
        <v>1.0335836638258376</v>
      </c>
      <c r="D1499" s="4">
        <v>-0.16654709201584922</v>
      </c>
    </row>
    <row r="1500" ht="15.75" customHeight="1">
      <c r="A1500" s="2" t="s">
        <v>348</v>
      </c>
      <c r="B1500" s="3" t="s">
        <v>151</v>
      </c>
      <c r="C1500" s="4">
        <v>1.01008353725424</v>
      </c>
      <c r="D1500" s="4">
        <v>-0.16654709201584922</v>
      </c>
    </row>
    <row r="1501" ht="15.75" customHeight="1">
      <c r="A1501" s="2" t="s">
        <v>348</v>
      </c>
      <c r="B1501" s="3" t="s">
        <v>151</v>
      </c>
      <c r="C1501" s="4">
        <v>1.0036283857902286</v>
      </c>
      <c r="D1501" s="4">
        <v>-0.16654709201584922</v>
      </c>
    </row>
    <row r="1502" ht="15.75" customHeight="1">
      <c r="A1502" s="2" t="s">
        <v>348</v>
      </c>
      <c r="B1502" s="3" t="s">
        <v>405</v>
      </c>
      <c r="C1502" s="4">
        <v>7.925280567040755</v>
      </c>
      <c r="D1502" s="4">
        <v>0.11747621675044112</v>
      </c>
    </row>
    <row r="1503" ht="15.75" customHeight="1">
      <c r="A1503" s="2" t="s">
        <v>348</v>
      </c>
      <c r="B1503" s="3" t="s">
        <v>405</v>
      </c>
      <c r="C1503" s="4">
        <v>8.015990211796472</v>
      </c>
      <c r="D1503" s="4">
        <v>0.13874412959202853</v>
      </c>
    </row>
    <row r="1504" ht="15.75" customHeight="1">
      <c r="A1504" s="2" t="s">
        <v>348</v>
      </c>
      <c r="B1504" s="3" t="s">
        <v>405</v>
      </c>
      <c r="C1504" s="4">
        <v>8.214285714285714</v>
      </c>
      <c r="D1504" s="4">
        <v>0.12521000323829104</v>
      </c>
    </row>
    <row r="1505" ht="15.75" customHeight="1">
      <c r="A1505" s="2" t="s">
        <v>348</v>
      </c>
      <c r="B1505" s="3" t="s">
        <v>406</v>
      </c>
      <c r="C1505" s="4">
        <v>37.047295586870305</v>
      </c>
      <c r="D1505" s="4">
        <v>2.8766978909531162</v>
      </c>
    </row>
    <row r="1506" ht="15.75" customHeight="1">
      <c r="A1506" s="2" t="s">
        <v>348</v>
      </c>
      <c r="B1506" s="3" t="s">
        <v>406</v>
      </c>
      <c r="C1506" s="4">
        <v>36.81524765842545</v>
      </c>
      <c r="D1506" s="4">
        <v>2.8766978909531162</v>
      </c>
    </row>
    <row r="1507" ht="15.75" customHeight="1">
      <c r="A1507" s="2" t="s">
        <v>348</v>
      </c>
      <c r="B1507" s="3" t="s">
        <v>406</v>
      </c>
      <c r="C1507" s="4">
        <v>36.68867606109189</v>
      </c>
      <c r="D1507" s="4">
        <v>2.8341620652699406</v>
      </c>
    </row>
    <row r="1508" ht="15.75" customHeight="1">
      <c r="A1508" s="2" t="s">
        <v>348</v>
      </c>
      <c r="B1508" s="3" t="s">
        <v>407</v>
      </c>
      <c r="C1508" s="4">
        <v>24.938612775293226</v>
      </c>
      <c r="D1508" s="4">
        <v>2.180657107046618</v>
      </c>
    </row>
    <row r="1509" ht="15.75" customHeight="1">
      <c r="A1509" s="2" t="s">
        <v>348</v>
      </c>
      <c r="B1509" s="3" t="s">
        <v>407</v>
      </c>
      <c r="C1509" s="4">
        <v>24.43232638595899</v>
      </c>
      <c r="D1509" s="4">
        <v>2.1922577867783932</v>
      </c>
    </row>
    <row r="1510" ht="15.75" customHeight="1">
      <c r="A1510" s="2" t="s">
        <v>348</v>
      </c>
      <c r="B1510" s="3" t="s">
        <v>407</v>
      </c>
      <c r="C1510" s="4">
        <v>24.643279048181586</v>
      </c>
      <c r="D1510" s="4">
        <v>2.2077253597540927</v>
      </c>
    </row>
    <row r="1511" ht="15.75" customHeight="1">
      <c r="A1511" s="2" t="s">
        <v>348</v>
      </c>
      <c r="B1511" s="3" t="s">
        <v>408</v>
      </c>
      <c r="C1511" s="4">
        <v>26.01447135262847</v>
      </c>
      <c r="D1511" s="4">
        <v>2.387535895596605</v>
      </c>
    </row>
    <row r="1512" ht="15.75" customHeight="1">
      <c r="A1512" s="2" t="s">
        <v>348</v>
      </c>
      <c r="B1512" s="3" t="s">
        <v>408</v>
      </c>
      <c r="C1512" s="4">
        <v>26.225424014851068</v>
      </c>
      <c r="D1512" s="4">
        <v>2.3682014293769797</v>
      </c>
    </row>
    <row r="1513" ht="15.75" customHeight="1">
      <c r="A1513" s="2" t="s">
        <v>348</v>
      </c>
      <c r="B1513" s="3" t="s">
        <v>408</v>
      </c>
      <c r="C1513" s="4">
        <v>26.87937726774112</v>
      </c>
      <c r="D1513" s="4">
        <v>2.2985973509863302</v>
      </c>
    </row>
    <row r="1514" ht="15.75" customHeight="1">
      <c r="A1514" s="2" t="s">
        <v>348</v>
      </c>
      <c r="B1514" s="3" t="s">
        <v>409</v>
      </c>
      <c r="C1514" s="4">
        <v>33.714243523753275</v>
      </c>
      <c r="D1514" s="4">
        <v>2.1535888543391435</v>
      </c>
    </row>
    <row r="1515" ht="15.75" customHeight="1">
      <c r="A1515" s="2" t="s">
        <v>348</v>
      </c>
      <c r="B1515" s="3" t="s">
        <v>409</v>
      </c>
      <c r="C1515" s="4">
        <v>32.870432874862885</v>
      </c>
      <c r="D1515" s="4">
        <v>2.23672705908353</v>
      </c>
    </row>
    <row r="1516" ht="15.75" customHeight="1">
      <c r="A1516" s="2" t="s">
        <v>348</v>
      </c>
      <c r="B1516" s="3" t="s">
        <v>409</v>
      </c>
      <c r="C1516" s="4">
        <v>33.48219559530841</v>
      </c>
      <c r="D1516" s="4">
        <v>2.1922577867783932</v>
      </c>
    </row>
    <row r="1517" ht="15.75" customHeight="1">
      <c r="A1517" s="2" t="s">
        <v>348</v>
      </c>
      <c r="B1517" s="3" t="s">
        <v>410</v>
      </c>
      <c r="C1517" s="4">
        <v>33.37671926419711</v>
      </c>
      <c r="D1517" s="4">
        <v>2.1748567671807306</v>
      </c>
    </row>
    <row r="1518" ht="15.75" customHeight="1">
      <c r="A1518" s="2" t="s">
        <v>348</v>
      </c>
      <c r="B1518" s="3" t="s">
        <v>410</v>
      </c>
      <c r="C1518" s="4">
        <v>33.81971985486457</v>
      </c>
      <c r="D1518" s="4">
        <v>2.1265206016316682</v>
      </c>
    </row>
    <row r="1519" ht="15.75" customHeight="1">
      <c r="A1519" s="2" t="s">
        <v>348</v>
      </c>
      <c r="B1519" s="3" t="s">
        <v>410</v>
      </c>
      <c r="C1519" s="4">
        <v>33.798624588642305</v>
      </c>
      <c r="D1519" s="4">
        <v>2.2328601658396057</v>
      </c>
    </row>
    <row r="1520" ht="15.75" customHeight="1">
      <c r="A1520" s="2" t="s">
        <v>348</v>
      </c>
      <c r="B1520" s="3" t="s">
        <v>411</v>
      </c>
      <c r="C1520" s="4">
        <v>41.118681967766435</v>
      </c>
      <c r="D1520" s="4">
        <v>4.191441593887611</v>
      </c>
    </row>
    <row r="1521" ht="15.75" customHeight="1">
      <c r="A1521" s="2" t="s">
        <v>348</v>
      </c>
      <c r="B1521" s="3" t="s">
        <v>411</v>
      </c>
      <c r="C1521" s="4">
        <v>40.86553877309932</v>
      </c>
      <c r="D1521" s="4">
        <v>4.108303389143224</v>
      </c>
    </row>
    <row r="1522" ht="15.75" customHeight="1">
      <c r="A1522" s="2" t="s">
        <v>348</v>
      </c>
      <c r="B1522" s="3" t="s">
        <v>411</v>
      </c>
      <c r="C1522" s="4">
        <v>41.24525356509999</v>
      </c>
      <c r="D1522" s="4">
        <v>4.187574700643686</v>
      </c>
    </row>
    <row r="1523" ht="15.75" customHeight="1">
      <c r="A1523" s="2" t="s">
        <v>348</v>
      </c>
      <c r="B1523" s="3" t="s">
        <v>412</v>
      </c>
      <c r="C1523" s="4">
        <v>20.801831069108093</v>
      </c>
      <c r="D1523" s="4">
        <v>1.8732390941545818</v>
      </c>
    </row>
    <row r="1524" ht="15.75" customHeight="1">
      <c r="A1524" s="2" t="s">
        <v>348</v>
      </c>
      <c r="B1524" s="3" t="s">
        <v>412</v>
      </c>
      <c r="C1524" s="4">
        <v>20.812378702219224</v>
      </c>
      <c r="D1524" s="4">
        <v>1.886773220508319</v>
      </c>
    </row>
    <row r="1525" ht="15.75" customHeight="1">
      <c r="A1525" s="2" t="s">
        <v>348</v>
      </c>
      <c r="B1525" s="3" t="s">
        <v>412</v>
      </c>
      <c r="C1525" s="4">
        <v>20.057168171462326</v>
      </c>
      <c r="D1525" s="4">
        <v>1.913841473215794</v>
      </c>
    </row>
    <row r="1526" ht="15.75" customHeight="1">
      <c r="A1526" s="2" t="s">
        <v>348</v>
      </c>
      <c r="B1526" s="3" t="s">
        <v>413</v>
      </c>
      <c r="C1526" s="4">
        <v>26.584043540629484</v>
      </c>
      <c r="D1526" s="4">
        <v>2.091718562436343</v>
      </c>
    </row>
    <row r="1527" ht="15.75" customHeight="1">
      <c r="A1527" s="2" t="s">
        <v>348</v>
      </c>
      <c r="B1527" s="3" t="s">
        <v>413</v>
      </c>
      <c r="C1527" s="4">
        <v>27.491139988186646</v>
      </c>
      <c r="D1527" s="4">
        <v>2.1284540482536305</v>
      </c>
    </row>
    <row r="1528" ht="15.75" customHeight="1">
      <c r="A1528" s="2" t="s">
        <v>348</v>
      </c>
      <c r="B1528" s="3" t="s">
        <v>413</v>
      </c>
      <c r="C1528" s="4">
        <v>27.23799679351953</v>
      </c>
      <c r="D1528" s="4">
        <v>2.1535888543391435</v>
      </c>
    </row>
    <row r="1529" ht="15.75" customHeight="1">
      <c r="A1529" s="2" t="s">
        <v>348</v>
      </c>
      <c r="B1529" s="3" t="s">
        <v>414</v>
      </c>
      <c r="C1529" s="4">
        <v>24.938612775293226</v>
      </c>
      <c r="D1529" s="4">
        <v>2.1071861354120434</v>
      </c>
    </row>
    <row r="1530" ht="15.75" customHeight="1">
      <c r="A1530" s="2" t="s">
        <v>348</v>
      </c>
      <c r="B1530" s="3" t="s">
        <v>414</v>
      </c>
      <c r="C1530" s="4">
        <v>25.14956543751582</v>
      </c>
      <c r="D1530" s="4">
        <v>2.1149199218998938</v>
      </c>
    </row>
    <row r="1531" ht="15.75" customHeight="1">
      <c r="A1531" s="2" t="s">
        <v>348</v>
      </c>
      <c r="B1531" s="3" t="s">
        <v>414</v>
      </c>
      <c r="C1531" s="4">
        <v>25.29723230107164</v>
      </c>
      <c r="D1531" s="4">
        <v>2.1013857955461557</v>
      </c>
    </row>
    <row r="1532" ht="15.75" customHeight="1">
      <c r="A1532" s="2" t="s">
        <v>348</v>
      </c>
      <c r="B1532" s="3" t="s">
        <v>415</v>
      </c>
      <c r="C1532" s="4">
        <v>12.711796472871487</v>
      </c>
      <c r="D1532" s="4">
        <v>0.8398118747156287</v>
      </c>
    </row>
    <row r="1533" ht="15.75" customHeight="1">
      <c r="A1533" s="2" t="s">
        <v>348</v>
      </c>
      <c r="B1533" s="3" t="s">
        <v>415</v>
      </c>
      <c r="C1533" s="4">
        <v>12.618977301493544</v>
      </c>
      <c r="D1533" s="4">
        <v>0.9038089579025872</v>
      </c>
    </row>
    <row r="1534" ht="15.75" customHeight="1">
      <c r="A1534" s="2" t="s">
        <v>348</v>
      </c>
      <c r="B1534" s="3" t="s">
        <v>415</v>
      </c>
      <c r="C1534" s="4">
        <v>12.435448485359885</v>
      </c>
      <c r="D1534" s="4">
        <v>0.8678468507340849</v>
      </c>
    </row>
    <row r="1535" ht="15.75" customHeight="1">
      <c r="A1535" s="2" t="s">
        <v>416</v>
      </c>
      <c r="B1535" s="3" t="str">
        <f t="shared" ref="B1535:B1537" si="1">"25 ppm"</f>
        <v>25 ppm</v>
      </c>
      <c r="C1535" s="4">
        <v>6.387608158861245</v>
      </c>
      <c r="D1535" s="4">
        <v>6.0396456578565205</v>
      </c>
    </row>
    <row r="1536" ht="15.75" customHeight="1">
      <c r="A1536" s="2" t="s">
        <v>416</v>
      </c>
      <c r="B1536" s="3" t="str">
        <f t="shared" si="1"/>
        <v>25 ppm</v>
      </c>
      <c r="C1536" s="4">
        <v>6.59925715352852</v>
      </c>
      <c r="D1536" s="4">
        <v>6.032838367702585</v>
      </c>
    </row>
    <row r="1537" ht="15.75" customHeight="1">
      <c r="A1537" s="2" t="s">
        <v>416</v>
      </c>
      <c r="B1537" s="3" t="str">
        <f t="shared" si="1"/>
        <v>25 ppm</v>
      </c>
      <c r="C1537" s="4">
        <v>6.5473823999336</v>
      </c>
      <c r="D1537" s="4">
        <v>6.041914754574499</v>
      </c>
    </row>
    <row r="1538" ht="15.75" customHeight="1">
      <c r="A1538" s="2" t="s">
        <v>416</v>
      </c>
      <c r="B1538" s="3" t="str">
        <f t="shared" ref="B1538:B1540" si="2">"DI"</f>
        <v>DI</v>
      </c>
      <c r="C1538" s="4">
        <v>0.6962629427510219</v>
      </c>
      <c r="D1538" s="4">
        <v>0.07645948300900378</v>
      </c>
    </row>
    <row r="1539" ht="15.75" customHeight="1">
      <c r="A1539" s="2" t="s">
        <v>416</v>
      </c>
      <c r="B1539" s="3" t="str">
        <f t="shared" si="2"/>
        <v>DI</v>
      </c>
      <c r="C1539" s="4">
        <v>0.7204573278276928</v>
      </c>
      <c r="D1539" s="4">
        <v>0.07645948300900378</v>
      </c>
    </row>
    <row r="1540" ht="15.75" customHeight="1">
      <c r="A1540" s="2" t="s">
        <v>416</v>
      </c>
      <c r="B1540" s="3" t="str">
        <f t="shared" si="2"/>
        <v>DI</v>
      </c>
      <c r="C1540" s="4">
        <v>0.6833357541551677</v>
      </c>
      <c r="D1540" s="4">
        <v>0.07645948300900378</v>
      </c>
    </row>
    <row r="1541" ht="15.75" customHeight="1">
      <c r="A1541" s="2" t="s">
        <v>416</v>
      </c>
      <c r="B1541" s="3" t="str">
        <f t="shared" ref="B1541:B1543" si="3">"393"</f>
        <v>393</v>
      </c>
      <c r="C1541" s="4">
        <v>4.696491191666839</v>
      </c>
      <c r="D1541" s="4">
        <v>0.44609533836770254</v>
      </c>
    </row>
    <row r="1542" ht="15.75" customHeight="1">
      <c r="A1542" s="2" t="s">
        <v>416</v>
      </c>
      <c r="B1542" s="3" t="str">
        <f t="shared" si="3"/>
        <v>393</v>
      </c>
      <c r="C1542" s="4">
        <v>4.673666300085074</v>
      </c>
      <c r="D1542" s="4">
        <v>0.4229505518443218</v>
      </c>
    </row>
    <row r="1543" ht="15.75" customHeight="1">
      <c r="A1543" s="2" t="s">
        <v>416</v>
      </c>
      <c r="B1543" s="3" t="str">
        <f t="shared" si="3"/>
        <v>393</v>
      </c>
      <c r="C1543" s="4">
        <v>4.737990994542776</v>
      </c>
      <c r="D1543" s="4">
        <v>0.4054785071158873</v>
      </c>
    </row>
    <row r="1544" ht="15.75" customHeight="1">
      <c r="A1544" s="2" t="s">
        <v>416</v>
      </c>
      <c r="B1544" s="3" t="str">
        <f t="shared" ref="B1544:B1546" si="4">"395"</f>
        <v>395</v>
      </c>
      <c r="C1544" s="4">
        <v>9.73041728051792</v>
      </c>
      <c r="D1544" s="4">
        <v>0.4002595846645367</v>
      </c>
    </row>
    <row r="1545" ht="15.75" customHeight="1">
      <c r="A1545" s="2" t="s">
        <v>416</v>
      </c>
      <c r="B1545" s="3" t="str">
        <f t="shared" si="4"/>
        <v>395</v>
      </c>
      <c r="C1545" s="4">
        <v>9.778142053825245</v>
      </c>
      <c r="D1545" s="4">
        <v>0.37893007551553876</v>
      </c>
    </row>
    <row r="1546" ht="15.75" customHeight="1">
      <c r="A1546" s="2" t="s">
        <v>416</v>
      </c>
      <c r="B1546" s="3" t="str">
        <f t="shared" si="4"/>
        <v>395</v>
      </c>
      <c r="C1546" s="4">
        <v>9.865291639864711</v>
      </c>
      <c r="D1546" s="4">
        <v>0.3644078565204763</v>
      </c>
    </row>
    <row r="1547" ht="15.75" customHeight="1">
      <c r="A1547" s="2" t="s">
        <v>416</v>
      </c>
      <c r="B1547" s="3" t="str">
        <f t="shared" ref="B1547:B1549" si="5">"397"</f>
        <v>397</v>
      </c>
      <c r="C1547" s="4">
        <v>20.659390367895753</v>
      </c>
      <c r="D1547" s="4">
        <v>1.8263868719140282</v>
      </c>
    </row>
    <row r="1548" ht="15.75" customHeight="1">
      <c r="A1548" s="2" t="s">
        <v>416</v>
      </c>
      <c r="B1548" s="3" t="str">
        <f t="shared" si="5"/>
        <v>397</v>
      </c>
      <c r="C1548" s="4">
        <v>20.292117112443712</v>
      </c>
      <c r="D1548" s="4">
        <v>1.8363708974731336</v>
      </c>
    </row>
    <row r="1549" ht="15.75" customHeight="1">
      <c r="A1549" s="2" t="s">
        <v>416</v>
      </c>
      <c r="B1549" s="3" t="str">
        <f t="shared" si="5"/>
        <v>397</v>
      </c>
      <c r="C1549" s="4">
        <v>21.055713485360943</v>
      </c>
      <c r="D1549" s="4">
        <v>1.883114289863491</v>
      </c>
    </row>
    <row r="1550" ht="15.75" customHeight="1">
      <c r="A1550" s="2" t="s">
        <v>416</v>
      </c>
      <c r="B1550" s="3" t="str">
        <f t="shared" ref="B1550:B1552" si="6">"399"</f>
        <v>399</v>
      </c>
      <c r="C1550" s="4">
        <v>18.621750046687275</v>
      </c>
      <c r="D1550" s="4">
        <v>1.5443381498693</v>
      </c>
    </row>
    <row r="1551" ht="15.75" customHeight="1">
      <c r="A1551" s="2" t="s">
        <v>416</v>
      </c>
      <c r="B1551" s="3" t="str">
        <f t="shared" si="6"/>
        <v>399</v>
      </c>
      <c r="C1551" s="4">
        <v>19.208972257381774</v>
      </c>
      <c r="D1551" s="4">
        <v>1.6183107028753994</v>
      </c>
    </row>
    <row r="1552" ht="15.75" customHeight="1">
      <c r="A1552" s="2" t="s">
        <v>416</v>
      </c>
      <c r="B1552" s="3" t="str">
        <f t="shared" si="6"/>
        <v>399</v>
      </c>
      <c r="C1552" s="4">
        <v>18.279376672960804</v>
      </c>
      <c r="D1552" s="4">
        <v>1.5663483880336915</v>
      </c>
    </row>
    <row r="1553" ht="15.75" customHeight="1">
      <c r="A1553" s="2" t="s">
        <v>416</v>
      </c>
      <c r="B1553" s="3" t="str">
        <f t="shared" ref="B1553:B1555" si="7">"401"</f>
        <v>401</v>
      </c>
      <c r="C1553" s="4">
        <v>20.08461809806403</v>
      </c>
      <c r="D1553" s="4">
        <v>1.6741304821376708</v>
      </c>
    </row>
    <row r="1554" ht="15.75" customHeight="1">
      <c r="A1554" s="2" t="s">
        <v>416</v>
      </c>
      <c r="B1554" s="3" t="str">
        <f t="shared" si="7"/>
        <v>401</v>
      </c>
      <c r="C1554" s="4">
        <v>19.83976926109601</v>
      </c>
      <c r="D1554" s="4">
        <v>1.7197393261690386</v>
      </c>
    </row>
    <row r="1555" ht="15.75" customHeight="1">
      <c r="A1555" s="2" t="s">
        <v>416</v>
      </c>
      <c r="B1555" s="3" t="str">
        <f t="shared" si="7"/>
        <v>401</v>
      </c>
      <c r="C1555" s="4">
        <v>20.39171663934596</v>
      </c>
      <c r="D1555" s="4">
        <v>1.6936447139122857</v>
      </c>
    </row>
    <row r="1556" ht="15.75" customHeight="1">
      <c r="A1556" s="2" t="s">
        <v>416</v>
      </c>
      <c r="B1556" s="3" t="str">
        <f t="shared" ref="B1556:B1558" si="8">"403"</f>
        <v>403</v>
      </c>
      <c r="C1556" s="4">
        <v>3.084223849936713</v>
      </c>
      <c r="D1556" s="4">
        <v>0.30275649869300025</v>
      </c>
    </row>
    <row r="1557" ht="15.75" customHeight="1">
      <c r="A1557" s="2" t="s">
        <v>416</v>
      </c>
      <c r="B1557" s="3" t="str">
        <f t="shared" si="8"/>
        <v>403</v>
      </c>
      <c r="C1557" s="4">
        <v>3.0862988400805094</v>
      </c>
      <c r="D1557" s="4">
        <v>0.2650441112401975</v>
      </c>
    </row>
    <row r="1558" ht="15.75" customHeight="1">
      <c r="A1558" s="2" t="s">
        <v>416</v>
      </c>
      <c r="B1558" s="3" t="str">
        <f t="shared" si="8"/>
        <v>403</v>
      </c>
      <c r="C1558" s="4">
        <v>3.090448820368103</v>
      </c>
      <c r="D1558" s="4">
        <v>0.2897318835318037</v>
      </c>
    </row>
    <row r="1559" ht="15.75" customHeight="1">
      <c r="A1559" s="2" t="s">
        <v>416</v>
      </c>
      <c r="B1559" s="3" t="str">
        <f t="shared" ref="B1559:B1561" si="9">"405"</f>
        <v>405</v>
      </c>
      <c r="C1559" s="4">
        <v>3.0779988795053224</v>
      </c>
      <c r="D1559" s="4">
        <v>0.28321957595120534</v>
      </c>
    </row>
    <row r="1560" ht="15.75" customHeight="1">
      <c r="A1560" s="2" t="s">
        <v>416</v>
      </c>
      <c r="B1560" s="3" t="str">
        <f t="shared" si="9"/>
        <v>405</v>
      </c>
      <c r="C1560" s="4">
        <v>3.109123731662274</v>
      </c>
      <c r="D1560" s="4">
        <v>0.2548331760092942</v>
      </c>
    </row>
    <row r="1561" ht="15.75" customHeight="1">
      <c r="A1561" s="2" t="s">
        <v>416</v>
      </c>
      <c r="B1561" s="3" t="str">
        <f t="shared" si="9"/>
        <v>405</v>
      </c>
      <c r="C1561" s="4">
        <v>3.067623928786338</v>
      </c>
      <c r="D1561" s="4">
        <v>0.24203547051989546</v>
      </c>
    </row>
    <row r="1562" ht="15.75" customHeight="1">
      <c r="A1562" s="2" t="s">
        <v>416</v>
      </c>
      <c r="B1562" s="3" t="str">
        <f t="shared" ref="B1562:B1564" si="10">"407"</f>
        <v>407</v>
      </c>
      <c r="C1562" s="4">
        <v>3.0385740667731826</v>
      </c>
      <c r="D1562" s="4">
        <v>0.2538801553877433</v>
      </c>
    </row>
    <row r="1563" ht="15.75" customHeight="1">
      <c r="A1563" s="2" t="s">
        <v>416</v>
      </c>
      <c r="B1563" s="3" t="str">
        <f t="shared" si="10"/>
        <v>407</v>
      </c>
      <c r="C1563" s="4">
        <v>3.0551739879235575</v>
      </c>
      <c r="D1563" s="4">
        <v>0.2700361240197502</v>
      </c>
    </row>
    <row r="1564" ht="15.75" customHeight="1">
      <c r="A1564" s="2" t="s">
        <v>416</v>
      </c>
      <c r="B1564" s="3" t="str">
        <f t="shared" si="10"/>
        <v>407</v>
      </c>
      <c r="C1564" s="4">
        <v>3.0468740273483705</v>
      </c>
      <c r="D1564" s="4">
        <v>0.29007224803950044</v>
      </c>
    </row>
    <row r="1565" ht="15.75" customHeight="1">
      <c r="A1565" s="2" t="s">
        <v>416</v>
      </c>
      <c r="B1565" s="3" t="str">
        <f t="shared" ref="B1565:B1567" si="11">"409"</f>
        <v>409</v>
      </c>
      <c r="C1565" s="4">
        <v>3.1838233768389594</v>
      </c>
      <c r="D1565" s="4">
        <v>0.24398689369735696</v>
      </c>
    </row>
    <row r="1566" ht="15.75" customHeight="1">
      <c r="A1566" s="2" t="s">
        <v>416</v>
      </c>
      <c r="B1566" s="3" t="str">
        <f t="shared" si="11"/>
        <v>409</v>
      </c>
      <c r="C1566" s="4">
        <v>3.148548544394414</v>
      </c>
      <c r="D1566" s="4">
        <v>0.2444407130409526</v>
      </c>
    </row>
    <row r="1567" ht="15.75" customHeight="1">
      <c r="A1567" s="2" t="s">
        <v>416</v>
      </c>
      <c r="B1567" s="3" t="str">
        <f t="shared" si="11"/>
        <v>409</v>
      </c>
      <c r="C1567" s="4">
        <v>3.2004232979893343</v>
      </c>
      <c r="D1567" s="4">
        <v>0.27629883096137087</v>
      </c>
    </row>
    <row r="1568" ht="15.75" customHeight="1">
      <c r="A1568" s="2" t="s">
        <v>416</v>
      </c>
      <c r="B1568" s="3" t="str">
        <f t="shared" ref="B1568:B1570" si="12">"411"</f>
        <v>411</v>
      </c>
      <c r="C1568" s="4">
        <v>3.1443985641068206</v>
      </c>
      <c r="D1568" s="4">
        <v>0.25308597153645074</v>
      </c>
    </row>
    <row r="1569" ht="15.75" customHeight="1">
      <c r="A1569" s="2" t="s">
        <v>416</v>
      </c>
      <c r="B1569" s="3" t="str">
        <f t="shared" si="12"/>
        <v>411</v>
      </c>
      <c r="C1569" s="4">
        <v>3.129873633100243</v>
      </c>
      <c r="D1569" s="4">
        <v>0.2685158292187046</v>
      </c>
    </row>
    <row r="1570" ht="15.75" customHeight="1">
      <c r="A1570" s="2" t="s">
        <v>416</v>
      </c>
      <c r="B1570" s="3" t="str">
        <f t="shared" si="12"/>
        <v>411</v>
      </c>
      <c r="C1570" s="4">
        <v>3.109123731662274</v>
      </c>
      <c r="D1570" s="4">
        <v>0.2567845991867557</v>
      </c>
    </row>
    <row r="1571" ht="15.75" customHeight="1">
      <c r="A1571" s="2" t="s">
        <v>416</v>
      </c>
      <c r="B1571" s="3" t="str">
        <f t="shared" ref="B1571:B1573" si="13">"413"</f>
        <v>413</v>
      </c>
      <c r="C1571" s="4">
        <v>3.1775984064075695</v>
      </c>
      <c r="D1571" s="4">
        <v>0.29973860005808883</v>
      </c>
    </row>
    <row r="1572" ht="15.75" customHeight="1">
      <c r="A1572" s="2" t="s">
        <v>416</v>
      </c>
      <c r="B1572" s="3" t="str">
        <f t="shared" si="13"/>
        <v>413</v>
      </c>
      <c r="C1572" s="4">
        <v>3.2087232585645213</v>
      </c>
      <c r="D1572" s="4">
        <v>0.2932036015103108</v>
      </c>
    </row>
    <row r="1573" ht="15.75" customHeight="1">
      <c r="A1573" s="2" t="s">
        <v>416</v>
      </c>
      <c r="B1573" s="3" t="str">
        <f t="shared" si="13"/>
        <v>413</v>
      </c>
      <c r="C1573" s="4">
        <v>3.1755234162637724</v>
      </c>
      <c r="D1573" s="4">
        <v>0.30858807725820503</v>
      </c>
    </row>
    <row r="1574" ht="15.75" customHeight="1">
      <c r="A1574" s="2" t="s">
        <v>416</v>
      </c>
      <c r="B1574" s="3" t="str">
        <f t="shared" ref="B1574:B1576" si="14">"415"</f>
        <v>415</v>
      </c>
      <c r="C1574" s="4">
        <v>3.7419957255203036</v>
      </c>
      <c r="D1574" s="4">
        <v>0.24884276067383093</v>
      </c>
    </row>
    <row r="1575" ht="15.75" customHeight="1">
      <c r="A1575" s="2" t="s">
        <v>416</v>
      </c>
      <c r="B1575" s="3" t="str">
        <f t="shared" si="14"/>
        <v>415</v>
      </c>
      <c r="C1575" s="4">
        <v>3.787645508683833</v>
      </c>
      <c r="D1575" s="4">
        <v>0.2828792114435085</v>
      </c>
    </row>
    <row r="1576" ht="15.75" customHeight="1">
      <c r="A1576" s="2" t="s">
        <v>416</v>
      </c>
      <c r="B1576" s="3" t="str">
        <f t="shared" si="14"/>
        <v>415</v>
      </c>
      <c r="C1576" s="4">
        <v>3.8623451538605194</v>
      </c>
      <c r="D1576" s="4">
        <v>0.2675854995643335</v>
      </c>
    </row>
    <row r="1577" ht="15.75" customHeight="1">
      <c r="A1577" s="2" t="s">
        <v>416</v>
      </c>
      <c r="B1577" s="3" t="str">
        <f t="shared" ref="B1577:B1579" si="15">"417"</f>
        <v>417</v>
      </c>
      <c r="C1577" s="4">
        <v>4.356192808084161</v>
      </c>
      <c r="D1577" s="4">
        <v>0.26570214928841124</v>
      </c>
    </row>
    <row r="1578" ht="15.75" customHeight="1">
      <c r="A1578" s="2" t="s">
        <v>416</v>
      </c>
      <c r="B1578" s="3" t="str">
        <f t="shared" si="15"/>
        <v>417</v>
      </c>
      <c r="C1578" s="4">
        <v>4.455792334986409</v>
      </c>
      <c r="D1578" s="4">
        <v>0.26000671652628515</v>
      </c>
    </row>
    <row r="1579" ht="15.75" customHeight="1">
      <c r="A1579" s="2" t="s">
        <v>416</v>
      </c>
      <c r="B1579" s="3" t="str">
        <f t="shared" si="15"/>
        <v>417</v>
      </c>
      <c r="C1579" s="4">
        <v>4.368642748946942</v>
      </c>
      <c r="D1579" s="4">
        <v>0.23933524542550097</v>
      </c>
    </row>
    <row r="1580" ht="15.75" customHeight="1">
      <c r="A1580" s="2" t="s">
        <v>416</v>
      </c>
      <c r="B1580" s="3" t="str">
        <f t="shared" ref="B1580:B1582" si="16">"419"</f>
        <v>419</v>
      </c>
      <c r="C1580" s="4">
        <v>3.8498952129977377</v>
      </c>
      <c r="D1580" s="4">
        <v>0.3183451931455127</v>
      </c>
    </row>
    <row r="1581" ht="15.75" customHeight="1">
      <c r="A1581" s="2" t="s">
        <v>416</v>
      </c>
      <c r="B1581" s="3" t="str">
        <f t="shared" si="16"/>
        <v>419</v>
      </c>
      <c r="C1581" s="4">
        <v>3.8789450750108934</v>
      </c>
      <c r="D1581" s="4">
        <v>0.343532166715074</v>
      </c>
    </row>
    <row r="1582" ht="15.75" customHeight="1">
      <c r="A1582" s="2" t="s">
        <v>416</v>
      </c>
      <c r="B1582" s="3" t="str">
        <f t="shared" si="16"/>
        <v>419</v>
      </c>
      <c r="C1582" s="4">
        <v>3.970244641337953</v>
      </c>
      <c r="D1582" s="4">
        <v>0.35079327621260525</v>
      </c>
    </row>
    <row r="1583" ht="15.75" customHeight="1">
      <c r="A1583" s="2" t="s">
        <v>416</v>
      </c>
      <c r="B1583" s="3" t="str">
        <f t="shared" ref="B1583:B1585" si="17">"421"</f>
        <v>421</v>
      </c>
      <c r="C1583" s="4">
        <v>25.47129251136057</v>
      </c>
      <c r="D1583" s="4">
        <v>3.0308234098170197</v>
      </c>
    </row>
    <row r="1584" ht="15.75" customHeight="1">
      <c r="A1584" s="2" t="s">
        <v>416</v>
      </c>
      <c r="B1584" s="3" t="str">
        <f t="shared" si="17"/>
        <v>421</v>
      </c>
      <c r="C1584" s="4">
        <v>25.990040047309773</v>
      </c>
      <c r="D1584" s="4">
        <v>3.0988963113563748</v>
      </c>
    </row>
    <row r="1585" ht="15.75" customHeight="1">
      <c r="A1585" s="2" t="s">
        <v>416</v>
      </c>
      <c r="B1585" s="3" t="str">
        <f t="shared" si="17"/>
        <v>421</v>
      </c>
      <c r="C1585" s="4">
        <v>25.512792314236506</v>
      </c>
      <c r="D1585" s="4">
        <v>3.039899796688934</v>
      </c>
    </row>
    <row r="1586" ht="15.75" customHeight="1">
      <c r="A1586" s="2" t="s">
        <v>416</v>
      </c>
      <c r="B1586" s="3" t="str">
        <f t="shared" ref="B1586:B1588" si="18">"25 ppm"</f>
        <v>25 ppm</v>
      </c>
      <c r="C1586" s="4">
        <v>6.05145975556616</v>
      </c>
      <c r="D1586" s="4">
        <v>5.928459918675573</v>
      </c>
    </row>
    <row r="1587" ht="15.75" customHeight="1">
      <c r="A1587" s="2" t="s">
        <v>416</v>
      </c>
      <c r="B1587" s="3" t="str">
        <f t="shared" si="18"/>
        <v>25 ppm</v>
      </c>
      <c r="C1587" s="4">
        <v>6.05145975556616</v>
      </c>
      <c r="D1587" s="4">
        <v>6.073682108626198</v>
      </c>
    </row>
    <row r="1588" ht="15.75" customHeight="1">
      <c r="A1588" s="2" t="s">
        <v>416</v>
      </c>
      <c r="B1588" s="3" t="str">
        <f t="shared" si="18"/>
        <v>25 ppm</v>
      </c>
      <c r="C1588" s="4">
        <v>6.076359637291723</v>
      </c>
      <c r="D1588" s="4">
        <v>5.9602272727272725</v>
      </c>
    </row>
    <row r="1589" ht="15.75" customHeight="1">
      <c r="A1589" s="2" t="s">
        <v>416</v>
      </c>
      <c r="B1589" s="3" t="str">
        <f t="shared" ref="B1589:B1591" si="19">"DI"</f>
        <v>DI</v>
      </c>
      <c r="C1589" s="4">
        <v>0.7518311788019006</v>
      </c>
      <c r="D1589" s="4">
        <v>0.07645948300900378</v>
      </c>
    </row>
    <row r="1590" ht="15.75" customHeight="1">
      <c r="A1590" s="2" t="s">
        <v>416</v>
      </c>
      <c r="B1590" s="3" t="str">
        <f t="shared" si="19"/>
        <v>DI</v>
      </c>
      <c r="C1590" s="4">
        <v>0.7871475110493225</v>
      </c>
      <c r="D1590" s="4">
        <v>0.07645948300900378</v>
      </c>
    </row>
    <row r="1591" ht="15.75" customHeight="1">
      <c r="A1591" s="2" t="s">
        <v>416</v>
      </c>
      <c r="B1591" s="3" t="str">
        <f t="shared" si="19"/>
        <v>DI</v>
      </c>
      <c r="C1591" s="4">
        <v>0.7603801381943436</v>
      </c>
      <c r="D1591" s="4">
        <v>0.07645948300900378</v>
      </c>
    </row>
    <row r="1592" ht="15.75" customHeight="1">
      <c r="A1592" s="2" t="s">
        <v>416</v>
      </c>
      <c r="B1592" s="3" t="str">
        <f t="shared" ref="B1592:B1594" si="20">"423"</f>
        <v>423</v>
      </c>
      <c r="C1592" s="4">
        <v>24.37154773514826</v>
      </c>
      <c r="D1592" s="4">
        <v>3.0784744408945683</v>
      </c>
    </row>
    <row r="1593" ht="15.75" customHeight="1">
      <c r="A1593" s="2" t="s">
        <v>416</v>
      </c>
      <c r="B1593" s="3" t="str">
        <f t="shared" si="20"/>
        <v>423</v>
      </c>
      <c r="C1593" s="4">
        <v>25.056294482601206</v>
      </c>
      <c r="D1593" s="4">
        <v>3.1193181818181817</v>
      </c>
    </row>
    <row r="1594" ht="15.75" customHeight="1">
      <c r="A1594" s="2" t="s">
        <v>416</v>
      </c>
      <c r="B1594" s="3" t="str">
        <f t="shared" si="20"/>
        <v>423</v>
      </c>
      <c r="C1594" s="4">
        <v>24.703546158155746</v>
      </c>
      <c r="D1594" s="4">
        <v>3.178314696485623</v>
      </c>
    </row>
    <row r="1595" ht="15.75" customHeight="1">
      <c r="A1595" s="2" t="s">
        <v>416</v>
      </c>
      <c r="B1595" s="3" t="str">
        <f t="shared" ref="B1595:B1597" si="21">"425"</f>
        <v>425</v>
      </c>
      <c r="C1595" s="4">
        <v>24.516797045214034</v>
      </c>
      <c r="D1595" s="4">
        <v>3.0966272146383966</v>
      </c>
    </row>
    <row r="1596" ht="15.75" customHeight="1">
      <c r="A1596" s="2" t="s">
        <v>416</v>
      </c>
      <c r="B1596" s="3" t="str">
        <f t="shared" si="21"/>
        <v>425</v>
      </c>
      <c r="C1596" s="4">
        <v>25.077044384039173</v>
      </c>
      <c r="D1596" s="4">
        <v>3.0966272146383966</v>
      </c>
    </row>
    <row r="1597" ht="15.75" customHeight="1">
      <c r="A1597" s="2" t="s">
        <v>416</v>
      </c>
      <c r="B1597" s="3" t="str">
        <f t="shared" si="21"/>
        <v>425</v>
      </c>
      <c r="C1597" s="4">
        <v>24.537546946652004</v>
      </c>
      <c r="D1597" s="4">
        <v>3.1896601800755153</v>
      </c>
    </row>
    <row r="1598" ht="15.75" customHeight="1">
      <c r="A1598" s="2" t="s">
        <v>416</v>
      </c>
      <c r="B1598" s="3" t="str">
        <f t="shared" ref="B1598:B1600" si="22">"427"</f>
        <v>427</v>
      </c>
      <c r="C1598" s="4">
        <v>3.383022430643454</v>
      </c>
      <c r="D1598" s="4">
        <v>0.22422306128376415</v>
      </c>
    </row>
    <row r="1599" ht="15.75" customHeight="1">
      <c r="A1599" s="2" t="s">
        <v>416</v>
      </c>
      <c r="B1599" s="3" t="str">
        <f t="shared" si="22"/>
        <v>427</v>
      </c>
      <c r="C1599" s="4">
        <v>3.420372253231797</v>
      </c>
      <c r="D1599" s="4">
        <v>0.24539373366250364</v>
      </c>
    </row>
    <row r="1600" ht="15.75" customHeight="1">
      <c r="A1600" s="2" t="s">
        <v>416</v>
      </c>
      <c r="B1600" s="3" t="str">
        <f t="shared" si="22"/>
        <v>427</v>
      </c>
      <c r="C1600" s="4">
        <v>3.3664225094930798</v>
      </c>
      <c r="D1600" s="4">
        <v>0.25612656113854193</v>
      </c>
    </row>
    <row r="1601" ht="15.75" customHeight="1">
      <c r="A1601" s="2" t="s">
        <v>416</v>
      </c>
      <c r="B1601" s="3" t="str">
        <f t="shared" ref="B1601:B1603" si="23">"429"</f>
        <v>429</v>
      </c>
      <c r="C1601" s="4">
        <v>3.0074492146162304</v>
      </c>
      <c r="D1601" s="4">
        <v>0.278817528318327</v>
      </c>
    </row>
    <row r="1602" ht="15.75" customHeight="1">
      <c r="A1602" s="2" t="s">
        <v>416</v>
      </c>
      <c r="B1602" s="3" t="str">
        <f t="shared" si="23"/>
        <v>429</v>
      </c>
      <c r="C1602" s="4">
        <v>2.9908492934658555</v>
      </c>
      <c r="D1602" s="4">
        <v>0.27437009875108914</v>
      </c>
    </row>
    <row r="1603" ht="15.75" customHeight="1">
      <c r="A1603" s="2" t="s">
        <v>416</v>
      </c>
      <c r="B1603" s="3" t="str">
        <f t="shared" si="23"/>
        <v>429</v>
      </c>
      <c r="C1603" s="4">
        <v>3.042724047060776</v>
      </c>
      <c r="D1603" s="4">
        <v>0.27611730322393263</v>
      </c>
    </row>
    <row r="1604" ht="15.75" customHeight="1">
      <c r="A1604" s="2" t="s">
        <v>416</v>
      </c>
      <c r="B1604" s="3" t="str">
        <f t="shared" ref="B1604:B1606" si="24">"431"</f>
        <v>431</v>
      </c>
      <c r="C1604" s="4">
        <v>2.930674579295748</v>
      </c>
      <c r="D1604" s="4">
        <v>0.23198337205925063</v>
      </c>
    </row>
    <row r="1605" ht="15.75" customHeight="1">
      <c r="A1605" s="2" t="s">
        <v>416</v>
      </c>
      <c r="B1605" s="3" t="str">
        <f t="shared" si="24"/>
        <v>431</v>
      </c>
      <c r="C1605" s="4">
        <v>2.9659494117402945</v>
      </c>
      <c r="D1605" s="4">
        <v>0.22270276648271856</v>
      </c>
    </row>
    <row r="1606" ht="15.75" customHeight="1">
      <c r="A1606" s="2" t="s">
        <v>416</v>
      </c>
      <c r="B1606" s="3" t="str">
        <f t="shared" si="24"/>
        <v>431</v>
      </c>
      <c r="C1606" s="4">
        <v>2.8787998257008276</v>
      </c>
      <c r="D1606" s="4">
        <v>0.21453401829799593</v>
      </c>
    </row>
    <row r="1607" ht="15.75" customHeight="1">
      <c r="A1607" s="2" t="s">
        <v>416</v>
      </c>
      <c r="B1607" s="3" t="str">
        <f t="shared" ref="B1607:B1609" si="25">"433"</f>
        <v>433</v>
      </c>
      <c r="C1607" s="4">
        <v>3.60089639574212</v>
      </c>
      <c r="D1607" s="4">
        <v>0.24711824716816727</v>
      </c>
    </row>
    <row r="1608" ht="15.75" customHeight="1">
      <c r="A1608" s="2" t="s">
        <v>416</v>
      </c>
      <c r="B1608" s="3" t="str">
        <f t="shared" si="25"/>
        <v>433</v>
      </c>
      <c r="C1608" s="4">
        <v>3.5552466125785904</v>
      </c>
      <c r="D1608" s="4">
        <v>0.23786033255881497</v>
      </c>
    </row>
    <row r="1609" ht="15.75" customHeight="1">
      <c r="A1609" s="2" t="s">
        <v>416</v>
      </c>
      <c r="B1609" s="3" t="str">
        <f t="shared" si="25"/>
        <v>433</v>
      </c>
      <c r="C1609" s="4">
        <v>3.495071898408482</v>
      </c>
      <c r="D1609" s="4">
        <v>0.21237837641591634</v>
      </c>
    </row>
    <row r="1610" ht="15.75" customHeight="1">
      <c r="A1610" s="2" t="s">
        <v>416</v>
      </c>
      <c r="B1610" s="3" t="str">
        <f t="shared" ref="B1610:B1612" si="26">"435"</f>
        <v>435</v>
      </c>
      <c r="C1610" s="4">
        <v>3.0489490174921667</v>
      </c>
      <c r="D1610" s="4">
        <v>0.19744772001161778</v>
      </c>
    </row>
    <row r="1611" ht="15.75" customHeight="1">
      <c r="A1611" s="2" t="s">
        <v>416</v>
      </c>
      <c r="B1611" s="3" t="str">
        <f t="shared" si="26"/>
        <v>435</v>
      </c>
      <c r="C1611" s="4">
        <v>3.0323490963417927</v>
      </c>
      <c r="D1611" s="4">
        <v>0.23459283328492592</v>
      </c>
    </row>
    <row r="1612" ht="15.75" customHeight="1">
      <c r="A1612" s="2" t="s">
        <v>416</v>
      </c>
      <c r="B1612" s="3" t="str">
        <f t="shared" si="26"/>
        <v>435</v>
      </c>
      <c r="C1612" s="4">
        <v>3.084223849936713</v>
      </c>
      <c r="D1612" s="4">
        <v>0.23579545454545456</v>
      </c>
    </row>
    <row r="1613" ht="15.75" customHeight="1">
      <c r="A1613" s="2" t="s">
        <v>416</v>
      </c>
      <c r="B1613" s="3" t="str">
        <f t="shared" ref="B1613:B1615" si="27">"437"</f>
        <v>437</v>
      </c>
      <c r="C1613" s="4">
        <v>3.2336231402900837</v>
      </c>
      <c r="D1613" s="4">
        <v>0.21162957449898345</v>
      </c>
    </row>
    <row r="1614" ht="15.75" customHeight="1">
      <c r="A1614" s="2" t="s">
        <v>416</v>
      </c>
      <c r="B1614" s="3" t="str">
        <f t="shared" si="27"/>
        <v>437</v>
      </c>
      <c r="C1614" s="4">
        <v>3.2979478347477844</v>
      </c>
      <c r="D1614" s="4">
        <v>0.22361040516990996</v>
      </c>
    </row>
    <row r="1615" ht="15.75" customHeight="1">
      <c r="A1615" s="2" t="s">
        <v>416</v>
      </c>
      <c r="B1615" s="3" t="str">
        <f t="shared" si="27"/>
        <v>437</v>
      </c>
      <c r="C1615" s="4">
        <v>3.310397775610566</v>
      </c>
      <c r="D1615" s="4">
        <v>0.23888142608190532</v>
      </c>
    </row>
    <row r="1616" ht="15.75" customHeight="1">
      <c r="A1616" s="2" t="s">
        <v>416</v>
      </c>
      <c r="B1616" s="3" t="str">
        <f t="shared" ref="B1616:B1618" si="28">"439"</f>
        <v>439</v>
      </c>
      <c r="C1616" s="4">
        <v>2.027846367729753</v>
      </c>
      <c r="D1616" s="4">
        <v>0.07645948300900378</v>
      </c>
    </row>
    <row r="1617" ht="15.75" customHeight="1">
      <c r="A1617" s="2" t="s">
        <v>416</v>
      </c>
      <c r="B1617" s="3" t="str">
        <f t="shared" si="28"/>
        <v>439</v>
      </c>
      <c r="C1617" s="4">
        <v>2.0753636420227</v>
      </c>
      <c r="D1617" s="4">
        <v>0.07645948300900378</v>
      </c>
    </row>
    <row r="1618" ht="15.75" customHeight="1">
      <c r="A1618" s="2" t="s">
        <v>416</v>
      </c>
      <c r="B1618" s="3" t="str">
        <f t="shared" si="28"/>
        <v>439</v>
      </c>
      <c r="C1618" s="4">
        <v>2.018093914053908</v>
      </c>
      <c r="D1618" s="4">
        <v>0.07645948300900378</v>
      </c>
    </row>
    <row r="1619" ht="15.75" customHeight="1">
      <c r="A1619" s="2" t="s">
        <v>416</v>
      </c>
      <c r="B1619" s="3" t="str">
        <f t="shared" ref="B1619:B1621" si="29">"441"</f>
        <v>441</v>
      </c>
      <c r="C1619" s="4">
        <v>2.017678916025149</v>
      </c>
      <c r="D1619" s="4">
        <v>0.07645948300900378</v>
      </c>
    </row>
    <row r="1620" ht="15.75" customHeight="1">
      <c r="A1620" s="2" t="s">
        <v>416</v>
      </c>
      <c r="B1620" s="3" t="str">
        <f t="shared" si="29"/>
        <v>441</v>
      </c>
      <c r="C1620" s="4">
        <v>2.064988691303716</v>
      </c>
      <c r="D1620" s="4">
        <v>0.07645948300900378</v>
      </c>
    </row>
    <row r="1621" ht="15.75" customHeight="1">
      <c r="A1621" s="2" t="s">
        <v>416</v>
      </c>
      <c r="B1621" s="3" t="str">
        <f t="shared" si="29"/>
        <v>441</v>
      </c>
      <c r="C1621" s="4">
        <v>2.0463137800095446</v>
      </c>
      <c r="D1621" s="4">
        <v>0.07645948300900378</v>
      </c>
    </row>
    <row r="1622" ht="15.75" customHeight="1">
      <c r="A1622" s="2" t="s">
        <v>416</v>
      </c>
      <c r="B1622" s="3" t="str">
        <f t="shared" ref="B1622:B1624" si="30">"443"</f>
        <v>443</v>
      </c>
      <c r="C1622" s="4">
        <v>1.9709916377897203</v>
      </c>
      <c r="D1622" s="4">
        <v>0.07645948300900378</v>
      </c>
    </row>
    <row r="1623" ht="15.75" customHeight="1">
      <c r="A1623" s="2" t="s">
        <v>416</v>
      </c>
      <c r="B1623" s="3" t="str">
        <f t="shared" si="30"/>
        <v>443</v>
      </c>
      <c r="C1623" s="4">
        <v>2.0149814288382126</v>
      </c>
      <c r="D1623" s="4">
        <v>0.07645948300900378</v>
      </c>
    </row>
    <row r="1624" ht="15.75" customHeight="1">
      <c r="A1624" s="2" t="s">
        <v>416</v>
      </c>
      <c r="B1624" s="3" t="str">
        <f t="shared" si="30"/>
        <v>443</v>
      </c>
      <c r="C1624" s="4">
        <v>1.977216608221111</v>
      </c>
      <c r="D1624" s="4">
        <v>0.07645948300900378</v>
      </c>
    </row>
    <row r="1625" ht="15.75" customHeight="1">
      <c r="A1625" s="2" t="s">
        <v>416</v>
      </c>
      <c r="B1625" s="3" t="str">
        <f t="shared" ref="B1625:B1627" si="31">"445"</f>
        <v>445</v>
      </c>
      <c r="C1625" s="4">
        <v>26.923785612018346</v>
      </c>
      <c r="D1625" s="4">
        <v>0.866332050537322</v>
      </c>
    </row>
    <row r="1626" ht="15.75" customHeight="1">
      <c r="A1626" s="2" t="s">
        <v>416</v>
      </c>
      <c r="B1626" s="3" t="str">
        <f t="shared" si="31"/>
        <v>445</v>
      </c>
      <c r="C1626" s="4">
        <v>27.567032556595358</v>
      </c>
      <c r="D1626" s="4">
        <v>0.8835771855939587</v>
      </c>
    </row>
    <row r="1627" ht="15.75" customHeight="1">
      <c r="A1627" s="2" t="s">
        <v>416</v>
      </c>
      <c r="B1627" s="3" t="str">
        <f t="shared" si="31"/>
        <v>445</v>
      </c>
      <c r="C1627" s="4">
        <v>27.7330317680991</v>
      </c>
      <c r="D1627" s="4">
        <v>0.9126216235840836</v>
      </c>
    </row>
    <row r="1628" ht="15.75" customHeight="1">
      <c r="A1628" s="2" t="s">
        <v>416</v>
      </c>
      <c r="B1628" s="3" t="str">
        <f t="shared" ref="B1628:B1630" si="32">"447"</f>
        <v>447</v>
      </c>
      <c r="C1628" s="4">
        <v>27.193534330711927</v>
      </c>
      <c r="D1628" s="4">
        <v>1.067374019750218</v>
      </c>
    </row>
    <row r="1629" ht="15.75" customHeight="1">
      <c r="A1629" s="2" t="s">
        <v>416</v>
      </c>
      <c r="B1629" s="3" t="str">
        <f t="shared" si="32"/>
        <v>447</v>
      </c>
      <c r="C1629" s="4">
        <v>27.525532753719418</v>
      </c>
      <c r="D1629" s="4">
        <v>1.1209247022945106</v>
      </c>
    </row>
    <row r="1630" ht="15.75" customHeight="1">
      <c r="A1630" s="2" t="s">
        <v>416</v>
      </c>
      <c r="B1630" s="3" t="str">
        <f t="shared" si="32"/>
        <v>447</v>
      </c>
      <c r="C1630" s="4">
        <v>27.629282260909257</v>
      </c>
      <c r="D1630" s="4">
        <v>0.9913592796979379</v>
      </c>
    </row>
    <row r="1631" ht="15.75" customHeight="1">
      <c r="A1631" s="2" t="s">
        <v>416</v>
      </c>
      <c r="B1631" s="3" t="str">
        <f t="shared" ref="B1631:B1633" si="33">"449"</f>
        <v>449</v>
      </c>
      <c r="C1631" s="4">
        <v>27.04828502064615</v>
      </c>
      <c r="D1631" s="4">
        <v>0.901276139994191</v>
      </c>
    </row>
    <row r="1632" ht="15.75" customHeight="1">
      <c r="A1632" s="2" t="s">
        <v>416</v>
      </c>
      <c r="B1632" s="3" t="str">
        <f t="shared" si="33"/>
        <v>449</v>
      </c>
      <c r="C1632" s="4">
        <v>27.87828107816488</v>
      </c>
      <c r="D1632" s="4">
        <v>1.2897454981121117</v>
      </c>
    </row>
    <row r="1633" ht="15.75" customHeight="1">
      <c r="A1633" s="2" t="s">
        <v>416</v>
      </c>
      <c r="B1633" s="3" t="str">
        <f t="shared" si="33"/>
        <v>449</v>
      </c>
      <c r="C1633" s="4">
        <v>27.318033739339736</v>
      </c>
      <c r="D1633" s="4">
        <v>1.2568435957014232</v>
      </c>
    </row>
    <row r="1634" ht="15.75" customHeight="1">
      <c r="A1634" s="2" t="s">
        <v>416</v>
      </c>
      <c r="B1634" s="3" t="str">
        <f t="shared" ref="B1634:B1636" si="34">"451"</f>
        <v>451</v>
      </c>
      <c r="C1634" s="4">
        <v>3.8208453509845826</v>
      </c>
      <c r="D1634" s="4">
        <v>0.8683742375835027</v>
      </c>
    </row>
    <row r="1635" ht="15.75" customHeight="1">
      <c r="A1635" s="2" t="s">
        <v>416</v>
      </c>
      <c r="B1635" s="3" t="str">
        <f t="shared" si="34"/>
        <v>451</v>
      </c>
      <c r="C1635" s="4">
        <v>3.916294897599236</v>
      </c>
      <c r="D1635" s="4">
        <v>1.138623656694743</v>
      </c>
    </row>
    <row r="1636" ht="15.75" customHeight="1">
      <c r="A1636" s="2" t="s">
        <v>416</v>
      </c>
      <c r="B1636" s="3" t="str">
        <f t="shared" si="34"/>
        <v>451</v>
      </c>
      <c r="C1636" s="4">
        <v>3.9411947793247983</v>
      </c>
      <c r="D1636" s="4">
        <v>0.936447139122858</v>
      </c>
    </row>
    <row r="1637" ht="15.75" customHeight="1">
      <c r="A1637" s="2" t="s">
        <v>416</v>
      </c>
      <c r="B1637" s="3" t="str">
        <f t="shared" ref="B1637:B1639" si="35">"453"</f>
        <v>453</v>
      </c>
      <c r="C1637" s="4">
        <v>3.341522627767518</v>
      </c>
      <c r="D1637" s="4">
        <v>0.6171852309032819</v>
      </c>
    </row>
    <row r="1638" ht="15.75" customHeight="1">
      <c r="A1638" s="2" t="s">
        <v>416</v>
      </c>
      <c r="B1638" s="3" t="str">
        <f t="shared" si="35"/>
        <v>453</v>
      </c>
      <c r="C1638" s="4">
        <v>3.4265972236631876</v>
      </c>
      <c r="D1638" s="4">
        <v>0.4669710281731048</v>
      </c>
    </row>
    <row r="1639" ht="15.75" customHeight="1">
      <c r="A1639" s="2" t="s">
        <v>416</v>
      </c>
      <c r="B1639" s="3" t="str">
        <f t="shared" si="35"/>
        <v>453</v>
      </c>
      <c r="C1639" s="4">
        <v>3.455647085676343</v>
      </c>
      <c r="D1639" s="4">
        <v>0.5736185739180946</v>
      </c>
    </row>
    <row r="1640" ht="15.75" customHeight="1">
      <c r="A1640" s="2" t="s">
        <v>416</v>
      </c>
      <c r="B1640" s="3" t="str">
        <f t="shared" ref="B1640:B1642" si="36">"455"</f>
        <v>455</v>
      </c>
      <c r="C1640" s="4">
        <v>3.22947316000249</v>
      </c>
      <c r="D1640" s="4">
        <v>0.45154117049085096</v>
      </c>
    </row>
    <row r="1641" ht="15.75" customHeight="1">
      <c r="A1641" s="2" t="s">
        <v>416</v>
      </c>
      <c r="B1641" s="3" t="str">
        <f t="shared" si="36"/>
        <v>455</v>
      </c>
      <c r="C1641" s="4">
        <v>3.252298051584255</v>
      </c>
      <c r="D1641" s="4">
        <v>0.4054785071158873</v>
      </c>
    </row>
    <row r="1642" ht="15.75" customHeight="1">
      <c r="A1642" s="2" t="s">
        <v>416</v>
      </c>
      <c r="B1642" s="3" t="str">
        <f t="shared" si="36"/>
        <v>455</v>
      </c>
      <c r="C1642" s="4">
        <v>3.1900483472703502</v>
      </c>
      <c r="D1642" s="4">
        <v>0.4426916932907349</v>
      </c>
    </row>
    <row r="1643" ht="15.75" customHeight="1">
      <c r="A1643" s="2" t="s">
        <v>416</v>
      </c>
      <c r="B1643" s="3" t="str">
        <f t="shared" ref="B1643:B1645" si="37">"394"</f>
        <v>394</v>
      </c>
      <c r="C1643" s="4">
        <v>11.813707384889922</v>
      </c>
      <c r="D1643" s="4">
        <v>1.3324045164101075</v>
      </c>
    </row>
    <row r="1644" ht="15.75" customHeight="1">
      <c r="A1644" s="2" t="s">
        <v>416</v>
      </c>
      <c r="B1644" s="3" t="str">
        <f t="shared" si="37"/>
        <v>394</v>
      </c>
      <c r="C1644" s="4">
        <v>11.460959060444463</v>
      </c>
      <c r="D1644" s="4">
        <v>1.4009312372930582</v>
      </c>
    </row>
    <row r="1645" ht="15.75" customHeight="1">
      <c r="A1645" s="2" t="s">
        <v>416</v>
      </c>
      <c r="B1645" s="3" t="str">
        <f t="shared" si="37"/>
        <v>394</v>
      </c>
      <c r="C1645" s="4">
        <v>11.670533064967941</v>
      </c>
      <c r="D1645" s="4">
        <v>1.3891319343595703</v>
      </c>
    </row>
    <row r="1646" ht="15.75" customHeight="1">
      <c r="A1646" s="2" t="s">
        <v>416</v>
      </c>
      <c r="B1646" s="3" t="str">
        <f t="shared" ref="B1646:B1648" si="38">"396"</f>
        <v>396</v>
      </c>
      <c r="C1646" s="4">
        <v>12.770277841180254</v>
      </c>
      <c r="D1646" s="4">
        <v>1.3700715219285506</v>
      </c>
    </row>
    <row r="1647" ht="15.75" customHeight="1">
      <c r="A1647" s="2" t="s">
        <v>416</v>
      </c>
      <c r="B1647" s="3" t="str">
        <f t="shared" si="38"/>
        <v>396</v>
      </c>
      <c r="C1647" s="4">
        <v>12.344904861701906</v>
      </c>
      <c r="D1647" s="4">
        <v>1.3276394133023526</v>
      </c>
    </row>
    <row r="1648" ht="15.75" customHeight="1">
      <c r="A1648" s="2" t="s">
        <v>416</v>
      </c>
      <c r="B1648" s="3" t="str">
        <f t="shared" si="38"/>
        <v>396</v>
      </c>
      <c r="C1648" s="4">
        <v>12.36772975328367</v>
      </c>
      <c r="D1648" s="4">
        <v>1.3957123148417079</v>
      </c>
    </row>
    <row r="1649" ht="15.75" customHeight="1">
      <c r="A1649" s="2" t="s">
        <v>416</v>
      </c>
      <c r="B1649" s="3" t="str">
        <f t="shared" ref="B1649:B1651" si="39">"398"</f>
        <v>398</v>
      </c>
      <c r="C1649" s="4">
        <v>65.4771024837632</v>
      </c>
      <c r="D1649" s="4">
        <v>4.723569561428986</v>
      </c>
    </row>
    <row r="1650" ht="15.75" customHeight="1">
      <c r="A1650" s="2" t="s">
        <v>416</v>
      </c>
      <c r="B1650" s="3" t="str">
        <f t="shared" si="39"/>
        <v>398</v>
      </c>
      <c r="C1650" s="4">
        <v>64.48110721474073</v>
      </c>
      <c r="D1650" s="4">
        <v>4.546580017426662</v>
      </c>
    </row>
    <row r="1651" ht="15.75" customHeight="1">
      <c r="A1651" s="2" t="s">
        <v>416</v>
      </c>
      <c r="B1651" s="3" t="str">
        <f t="shared" si="39"/>
        <v>398</v>
      </c>
      <c r="C1651" s="4">
        <v>66.59759716141347</v>
      </c>
      <c r="D1651" s="4">
        <v>4.655496659889631</v>
      </c>
    </row>
    <row r="1652" ht="15.75" customHeight="1">
      <c r="A1652" s="2" t="s">
        <v>416</v>
      </c>
      <c r="B1652" s="3" t="str">
        <f t="shared" ref="B1652:B1654" si="40">"25 ppm"</f>
        <v>25 ppm</v>
      </c>
      <c r="C1652" s="4">
        <v>6.4083580602992125</v>
      </c>
      <c r="D1652" s="4">
        <v>5.878539790880047</v>
      </c>
    </row>
    <row r="1653" ht="15.75" customHeight="1">
      <c r="A1653" s="2" t="s">
        <v>416</v>
      </c>
      <c r="B1653" s="3" t="str">
        <f t="shared" si="40"/>
        <v>25 ppm</v>
      </c>
      <c r="C1653" s="4">
        <v>6.298383582677982</v>
      </c>
      <c r="D1653" s="4">
        <v>5.892154371187917</v>
      </c>
    </row>
    <row r="1654" ht="15.75" customHeight="1">
      <c r="A1654" s="2" t="s">
        <v>416</v>
      </c>
      <c r="B1654" s="3" t="str">
        <f t="shared" si="40"/>
        <v>25 ppm</v>
      </c>
      <c r="C1654" s="4">
        <v>6.395908119436432</v>
      </c>
      <c r="D1654" s="4">
        <v>5.939805402265466</v>
      </c>
    </row>
    <row r="1655" ht="15.75" customHeight="1">
      <c r="A1655" s="2" t="s">
        <v>416</v>
      </c>
      <c r="B1655" s="3" t="str">
        <f t="shared" ref="B1655:B1657" si="41">"DI"</f>
        <v>DI</v>
      </c>
      <c r="C1655" s="4">
        <v>0.7938497292137863</v>
      </c>
      <c r="D1655" s="4">
        <v>0.07645948300900378</v>
      </c>
    </row>
    <row r="1656" ht="15.75" customHeight="1">
      <c r="A1656" s="2" t="s">
        <v>416</v>
      </c>
      <c r="B1656" s="3" t="str">
        <f t="shared" si="41"/>
        <v>DI</v>
      </c>
      <c r="C1656" s="4">
        <v>0.7871060112464465</v>
      </c>
      <c r="D1656" s="4">
        <v>0.07645948300900378</v>
      </c>
    </row>
    <row r="1657" ht="15.75" customHeight="1">
      <c r="A1657" s="2" t="s">
        <v>416</v>
      </c>
      <c r="B1657" s="3" t="str">
        <f t="shared" si="41"/>
        <v>DI</v>
      </c>
      <c r="C1657" s="4">
        <v>0.7849687713983358</v>
      </c>
      <c r="D1657" s="4">
        <v>0.07645948300900378</v>
      </c>
    </row>
    <row r="1658" ht="15.75" customHeight="1">
      <c r="A1658" s="2" t="s">
        <v>416</v>
      </c>
      <c r="B1658" s="3" t="str">
        <f t="shared" ref="B1658:B1660" si="42">"400"</f>
        <v>400</v>
      </c>
      <c r="C1658" s="4">
        <v>67.90484095200547</v>
      </c>
      <c r="D1658" s="4">
        <v>4.7394532384548365</v>
      </c>
    </row>
    <row r="1659" ht="15.75" customHeight="1">
      <c r="A1659" s="2" t="s">
        <v>416</v>
      </c>
      <c r="B1659" s="3" t="str">
        <f t="shared" si="42"/>
        <v>400</v>
      </c>
      <c r="C1659" s="4">
        <v>66.49384765422364</v>
      </c>
      <c r="D1659" s="4">
        <v>4.764413302352599</v>
      </c>
    </row>
    <row r="1660" ht="15.75" customHeight="1">
      <c r="A1660" s="2" t="s">
        <v>416</v>
      </c>
      <c r="B1660" s="3" t="str">
        <f t="shared" si="42"/>
        <v>400</v>
      </c>
      <c r="C1660" s="4">
        <v>68.58958769945843</v>
      </c>
      <c r="D1660" s="4">
        <v>4.966362910252687</v>
      </c>
    </row>
    <row r="1661" ht="15.75" customHeight="1">
      <c r="A1661" s="2" t="s">
        <v>416</v>
      </c>
      <c r="B1661" s="3" t="str">
        <f t="shared" ref="B1661:B1663" si="43">"402"</f>
        <v>402</v>
      </c>
      <c r="C1661" s="4">
        <v>88.13599485402445</v>
      </c>
      <c r="D1661" s="4">
        <v>6.148562300319489</v>
      </c>
    </row>
    <row r="1662" ht="15.75" customHeight="1">
      <c r="A1662" s="2" t="s">
        <v>416</v>
      </c>
      <c r="B1662" s="3" t="str">
        <f t="shared" si="43"/>
        <v>402</v>
      </c>
      <c r="C1662" s="4">
        <v>89.11124022160895</v>
      </c>
      <c r="D1662" s="4">
        <v>6.130409526575661</v>
      </c>
    </row>
    <row r="1663" ht="15.75" customHeight="1">
      <c r="A1663" s="2" t="s">
        <v>416</v>
      </c>
      <c r="B1663" s="3" t="str">
        <f t="shared" si="43"/>
        <v>402</v>
      </c>
      <c r="C1663" s="4">
        <v>90.60523312514266</v>
      </c>
      <c r="D1663" s="4">
        <v>6.196213331397037</v>
      </c>
    </row>
    <row r="1664" ht="15.75" customHeight="1">
      <c r="A1664" s="2" t="s">
        <v>416</v>
      </c>
      <c r="B1664" s="3" t="str">
        <f t="shared" ref="B1664:B1666" si="44">"404"</f>
        <v>404</v>
      </c>
      <c r="C1664" s="4">
        <v>24.973294876849334</v>
      </c>
      <c r="D1664" s="4">
        <v>1.7165625907638686</v>
      </c>
    </row>
    <row r="1665" ht="15.75" customHeight="1">
      <c r="A1665" s="2" t="s">
        <v>416</v>
      </c>
      <c r="B1665" s="3" t="str">
        <f t="shared" si="44"/>
        <v>404</v>
      </c>
      <c r="C1665" s="4">
        <v>24.68279625671778</v>
      </c>
      <c r="D1665" s="4">
        <v>1.7353960935230903</v>
      </c>
    </row>
    <row r="1666" ht="15.75" customHeight="1">
      <c r="A1666" s="2" t="s">
        <v>416</v>
      </c>
      <c r="B1666" s="3" t="str">
        <f t="shared" si="44"/>
        <v>404</v>
      </c>
      <c r="C1666" s="4">
        <v>24.496047143776064</v>
      </c>
      <c r="D1666" s="4">
        <v>1.693417804240488</v>
      </c>
    </row>
    <row r="1667" ht="15.75" customHeight="1">
      <c r="A1667" s="2" t="s">
        <v>416</v>
      </c>
      <c r="B1667" s="3" t="str">
        <f t="shared" ref="B1667:B1669" si="45">"406"</f>
        <v>406</v>
      </c>
      <c r="C1667" s="4">
        <v>26.05228975162368</v>
      </c>
      <c r="D1667" s="4">
        <v>1.884475747894278</v>
      </c>
    </row>
    <row r="1668" ht="15.75" customHeight="1">
      <c r="A1668" s="2" t="s">
        <v>416</v>
      </c>
      <c r="B1668" s="3" t="str">
        <f t="shared" si="45"/>
        <v>406</v>
      </c>
      <c r="C1668" s="4">
        <v>25.388292905608697</v>
      </c>
      <c r="D1668" s="4">
        <v>1.9552715654952073</v>
      </c>
    </row>
    <row r="1669" ht="15.75" customHeight="1">
      <c r="A1669" s="2" t="s">
        <v>416</v>
      </c>
      <c r="B1669" s="3" t="str">
        <f t="shared" si="45"/>
        <v>406</v>
      </c>
      <c r="C1669" s="4">
        <v>25.243043595542918</v>
      </c>
      <c r="D1669" s="4">
        <v>1.9173776503049662</v>
      </c>
    </row>
    <row r="1670" ht="15.75" customHeight="1">
      <c r="A1670" s="2" t="s">
        <v>416</v>
      </c>
      <c r="B1670" s="3" t="str">
        <f t="shared" ref="B1670:B1672" si="46">"408"</f>
        <v>408</v>
      </c>
      <c r="C1670" s="4">
        <v>25.969290145871803</v>
      </c>
      <c r="D1670" s="4">
        <v>1.8595156839965146</v>
      </c>
    </row>
    <row r="1671" ht="15.75" customHeight="1">
      <c r="A1671" s="2" t="s">
        <v>416</v>
      </c>
      <c r="B1671" s="3" t="str">
        <f t="shared" si="46"/>
        <v>408</v>
      </c>
      <c r="C1671" s="4">
        <v>25.16004398979105</v>
      </c>
      <c r="D1671" s="4">
        <v>1.8808451931455124</v>
      </c>
    </row>
    <row r="1672" ht="15.75" customHeight="1">
      <c r="A1672" s="2" t="s">
        <v>416</v>
      </c>
      <c r="B1672" s="3" t="str">
        <f t="shared" si="46"/>
        <v>408</v>
      </c>
      <c r="C1672" s="4">
        <v>24.994044778287304</v>
      </c>
      <c r="D1672" s="4">
        <v>1.8506662067963984</v>
      </c>
    </row>
    <row r="1673" ht="15.75" customHeight="1">
      <c r="A1673" s="2" t="s">
        <v>416</v>
      </c>
      <c r="B1673" s="3" t="str">
        <f t="shared" ref="B1673:B1675" si="47">"410"</f>
        <v>410</v>
      </c>
      <c r="C1673" s="4">
        <v>8.869296370842239</v>
      </c>
      <c r="D1673" s="4">
        <v>0.6947883386581469</v>
      </c>
    </row>
    <row r="1674" ht="15.75" customHeight="1">
      <c r="A1674" s="2" t="s">
        <v>416</v>
      </c>
      <c r="B1674" s="3" t="str">
        <f t="shared" si="47"/>
        <v>410</v>
      </c>
      <c r="C1674" s="4">
        <v>9.151495030398605</v>
      </c>
      <c r="D1674" s="4">
        <v>0.7950824135927969</v>
      </c>
    </row>
    <row r="1675" ht="15.75" customHeight="1">
      <c r="A1675" s="2" t="s">
        <v>416</v>
      </c>
      <c r="B1675" s="3" t="str">
        <f t="shared" si="47"/>
        <v>410</v>
      </c>
      <c r="C1675" s="4">
        <v>9.085095345797107</v>
      </c>
      <c r="D1675" s="4">
        <v>0.8250344902701132</v>
      </c>
    </row>
    <row r="1676" ht="15.75" customHeight="1">
      <c r="A1676" s="2" t="s">
        <v>416</v>
      </c>
      <c r="B1676" s="3" t="str">
        <f t="shared" ref="B1676:B1678" si="48">"412"</f>
        <v>412</v>
      </c>
      <c r="C1676" s="4">
        <v>8.217749465690037</v>
      </c>
      <c r="D1676" s="4">
        <v>0.5983517281440603</v>
      </c>
    </row>
    <row r="1677" ht="15.75" customHeight="1">
      <c r="A1677" s="2" t="s">
        <v>416</v>
      </c>
      <c r="B1677" s="3" t="str">
        <f t="shared" si="48"/>
        <v>412</v>
      </c>
      <c r="C1677" s="4">
        <v>8.2426493474156</v>
      </c>
      <c r="D1677" s="4">
        <v>0.5845102381643914</v>
      </c>
    </row>
    <row r="1678" ht="15.75" customHeight="1">
      <c r="A1678" s="2" t="s">
        <v>416</v>
      </c>
      <c r="B1678" s="3" t="str">
        <f t="shared" si="48"/>
        <v>412</v>
      </c>
      <c r="C1678" s="4">
        <v>7.91065092440811</v>
      </c>
      <c r="D1678" s="4">
        <v>0.5572810775486494</v>
      </c>
    </row>
    <row r="1679" ht="15.75" customHeight="1">
      <c r="A1679" s="2" t="s">
        <v>416</v>
      </c>
      <c r="B1679" s="3" t="str">
        <f t="shared" ref="B1679:B1681" si="49">"414"</f>
        <v>414</v>
      </c>
      <c r="C1679" s="4">
        <v>8.900421222999192</v>
      </c>
      <c r="D1679" s="4">
        <v>0.6693744554167876</v>
      </c>
    </row>
    <row r="1680" ht="15.75" customHeight="1">
      <c r="A1680" s="2" t="s">
        <v>416</v>
      </c>
      <c r="B1680" s="3" t="str">
        <f t="shared" si="49"/>
        <v>414</v>
      </c>
      <c r="C1680" s="4">
        <v>8.611997593011434</v>
      </c>
      <c r="D1680" s="4">
        <v>0.6239925210572175</v>
      </c>
    </row>
    <row r="1681" ht="15.75" customHeight="1">
      <c r="A1681" s="2" t="s">
        <v>416</v>
      </c>
      <c r="B1681" s="3" t="str">
        <f t="shared" si="49"/>
        <v>414</v>
      </c>
      <c r="C1681" s="4">
        <v>8.508248085821593</v>
      </c>
      <c r="D1681" s="4">
        <v>0.6634748039500435</v>
      </c>
    </row>
    <row r="1682" ht="15.75" customHeight="1">
      <c r="A1682" s="2" t="s">
        <v>416</v>
      </c>
      <c r="B1682" s="3" t="str">
        <f t="shared" ref="B1682:B1684" si="50">"416"</f>
        <v>416</v>
      </c>
      <c r="C1682" s="4">
        <v>15.310065777187559</v>
      </c>
      <c r="D1682" s="4">
        <v>0.9103525268661051</v>
      </c>
    </row>
    <row r="1683" ht="15.75" customHeight="1">
      <c r="A1683" s="2" t="s">
        <v>416</v>
      </c>
      <c r="B1683" s="3" t="str">
        <f t="shared" si="50"/>
        <v>416</v>
      </c>
      <c r="C1683" s="4">
        <v>15.160666486834188</v>
      </c>
      <c r="D1683" s="4">
        <v>0.9487002613999418</v>
      </c>
    </row>
    <row r="1684" ht="15.75" customHeight="1">
      <c r="A1684" s="2" t="s">
        <v>416</v>
      </c>
      <c r="B1684" s="3" t="str">
        <f t="shared" si="50"/>
        <v>416</v>
      </c>
      <c r="C1684" s="4">
        <v>15.283090905318197</v>
      </c>
      <c r="D1684" s="4">
        <v>0.9852327185593959</v>
      </c>
    </row>
    <row r="1685" ht="15.75" customHeight="1">
      <c r="A1685" s="2" t="s">
        <v>416</v>
      </c>
      <c r="B1685" s="3" t="str">
        <f t="shared" ref="B1685:B1687" si="51">"418"</f>
        <v>418</v>
      </c>
      <c r="C1685" s="4">
        <v>15.515489801423442</v>
      </c>
      <c r="D1685" s="4">
        <v>1.0197229886726693</v>
      </c>
    </row>
    <row r="1686" ht="15.75" customHeight="1">
      <c r="A1686" s="2" t="s">
        <v>416</v>
      </c>
      <c r="B1686" s="3" t="str">
        <f t="shared" si="51"/>
        <v>418</v>
      </c>
      <c r="C1686" s="4">
        <v>15.247816072873654</v>
      </c>
      <c r="D1686" s="4">
        <v>1.012461879175138</v>
      </c>
    </row>
    <row r="1687" ht="15.75" customHeight="1">
      <c r="A1687" s="2" t="s">
        <v>416</v>
      </c>
      <c r="B1687" s="3" t="str">
        <f t="shared" si="51"/>
        <v>418</v>
      </c>
      <c r="C1687" s="4">
        <v>15.830888303280556</v>
      </c>
      <c r="D1687" s="4">
        <v>1.0145040662213187</v>
      </c>
    </row>
    <row r="1688" ht="15.75" customHeight="1">
      <c r="A1688" s="2" t="s">
        <v>416</v>
      </c>
      <c r="B1688" s="3" t="str">
        <f t="shared" ref="B1688:B1690" si="52">"420"</f>
        <v>420</v>
      </c>
      <c r="C1688" s="4">
        <v>16.2604112630465</v>
      </c>
      <c r="D1688" s="4">
        <v>0.9831905315132151</v>
      </c>
    </row>
    <row r="1689" ht="15.75" customHeight="1">
      <c r="A1689" s="2" t="s">
        <v>416</v>
      </c>
      <c r="B1689" s="3" t="str">
        <f t="shared" si="52"/>
        <v>420</v>
      </c>
      <c r="C1689" s="4">
        <v>16.100637021974144</v>
      </c>
      <c r="D1689" s="4">
        <v>0.9344049520766773</v>
      </c>
    </row>
    <row r="1690" ht="15.75" customHeight="1">
      <c r="A1690" s="2" t="s">
        <v>416</v>
      </c>
      <c r="B1690" s="3" t="str">
        <f t="shared" si="52"/>
        <v>420</v>
      </c>
      <c r="C1690" s="4">
        <v>16.424335484406445</v>
      </c>
      <c r="D1690" s="4">
        <v>1.023126633749637</v>
      </c>
    </row>
    <row r="1691" ht="15.75" customHeight="1">
      <c r="A1691" s="2" t="s">
        <v>416</v>
      </c>
      <c r="B1691" s="3" t="str">
        <f t="shared" ref="B1691:B1693" si="53">"422"</f>
        <v>422</v>
      </c>
      <c r="C1691" s="4">
        <v>26.778536301952563</v>
      </c>
      <c r="D1691" s="4">
        <v>3.1352018588440314</v>
      </c>
    </row>
    <row r="1692" ht="15.75" customHeight="1">
      <c r="A1692" s="2" t="s">
        <v>416</v>
      </c>
      <c r="B1692" s="3" t="str">
        <f t="shared" si="53"/>
        <v>422</v>
      </c>
      <c r="C1692" s="4">
        <v>27.691531965223163</v>
      </c>
      <c r="D1692" s="4">
        <v>3.0875508277664823</v>
      </c>
    </row>
    <row r="1693" ht="15.75" customHeight="1">
      <c r="A1693" s="2" t="s">
        <v>416</v>
      </c>
      <c r="B1693" s="3" t="str">
        <f t="shared" si="53"/>
        <v>422</v>
      </c>
      <c r="C1693" s="4">
        <v>27.712281866661133</v>
      </c>
      <c r="D1693" s="4">
        <v>3.1465473424339234</v>
      </c>
    </row>
    <row r="1694" ht="15.75" customHeight="1">
      <c r="A1694" s="2" t="s">
        <v>416</v>
      </c>
      <c r="B1694" s="3" t="str">
        <f t="shared" ref="B1694:B1696" si="54">"424"</f>
        <v>424</v>
      </c>
      <c r="C1694" s="4">
        <v>35.78399352603075</v>
      </c>
      <c r="D1694" s="4">
        <v>3.8272763578274764</v>
      </c>
    </row>
    <row r="1695" ht="15.75" customHeight="1">
      <c r="A1695" s="2" t="s">
        <v>416</v>
      </c>
      <c r="B1695" s="3" t="str">
        <f t="shared" si="54"/>
        <v>424</v>
      </c>
      <c r="C1695" s="4">
        <v>35.949992737534494</v>
      </c>
      <c r="D1695" s="4">
        <v>3.831814551263433</v>
      </c>
    </row>
    <row r="1696" ht="15.75" customHeight="1">
      <c r="A1696" s="2" t="s">
        <v>416</v>
      </c>
      <c r="B1696" s="3" t="str">
        <f t="shared" si="54"/>
        <v>424</v>
      </c>
      <c r="C1696" s="4">
        <v>36.55173987923557</v>
      </c>
      <c r="D1696" s="4">
        <v>3.8295454545454546</v>
      </c>
    </row>
    <row r="1697" ht="15.75" customHeight="1">
      <c r="A1697" s="2" t="s">
        <v>416</v>
      </c>
      <c r="B1697" s="3" t="str">
        <f t="shared" ref="B1697:B1699" si="55">"426"</f>
        <v>426</v>
      </c>
      <c r="C1697" s="4">
        <v>26.986035316332245</v>
      </c>
      <c r="D1697" s="4">
        <v>3.2577330816148704</v>
      </c>
    </row>
    <row r="1698" ht="15.75" customHeight="1">
      <c r="A1698" s="2" t="s">
        <v>416</v>
      </c>
      <c r="B1698" s="3" t="str">
        <f t="shared" si="55"/>
        <v>426</v>
      </c>
      <c r="C1698" s="4">
        <v>27.193534330711927</v>
      </c>
      <c r="D1698" s="4">
        <v>3.2985768225384833</v>
      </c>
    </row>
    <row r="1699" ht="15.75" customHeight="1">
      <c r="A1699" s="2" t="s">
        <v>416</v>
      </c>
      <c r="B1699" s="3" t="str">
        <f t="shared" si="55"/>
        <v>426</v>
      </c>
      <c r="C1699" s="4">
        <v>27.899030979602845</v>
      </c>
      <c r="D1699" s="4">
        <v>3.3484969503340105</v>
      </c>
    </row>
    <row r="1700" ht="15.75" customHeight="1">
      <c r="A1700" s="2" t="s">
        <v>416</v>
      </c>
      <c r="B1700" s="3" t="str">
        <f t="shared" ref="B1700:B1702" si="56">"428"</f>
        <v>428</v>
      </c>
      <c r="C1700" s="4">
        <v>6.431182951880978</v>
      </c>
      <c r="D1700" s="4">
        <v>0.44291860296253266</v>
      </c>
    </row>
    <row r="1701" ht="15.75" customHeight="1">
      <c r="A1701" s="2" t="s">
        <v>416</v>
      </c>
      <c r="B1701" s="3" t="str">
        <f t="shared" si="56"/>
        <v>428</v>
      </c>
      <c r="C1701" s="4">
        <v>6.429107961737182</v>
      </c>
      <c r="D1701" s="4">
        <v>0.4939732791170491</v>
      </c>
    </row>
    <row r="1702" ht="15.75" customHeight="1">
      <c r="A1702" s="2" t="s">
        <v>416</v>
      </c>
      <c r="B1702" s="3" t="str">
        <f t="shared" si="56"/>
        <v>428</v>
      </c>
      <c r="C1702" s="4">
        <v>6.617932064822692</v>
      </c>
      <c r="D1702" s="4">
        <v>0.45902918966018</v>
      </c>
    </row>
    <row r="1703" ht="15.75" customHeight="1">
      <c r="A1703" s="2" t="s">
        <v>416</v>
      </c>
      <c r="B1703" s="3" t="str">
        <f t="shared" ref="B1703:B1705" si="57">"25 ppm"</f>
        <v>25 ppm</v>
      </c>
      <c r="C1703" s="4">
        <v>6.163509223331189</v>
      </c>
      <c r="D1703" s="4">
        <v>5.815005082776648</v>
      </c>
    </row>
    <row r="1704" ht="15.75" customHeight="1">
      <c r="A1704" s="2" t="s">
        <v>416</v>
      </c>
      <c r="B1704" s="3" t="str">
        <f t="shared" si="57"/>
        <v>25 ppm</v>
      </c>
      <c r="C1704" s="4">
        <v>6.173884174050173</v>
      </c>
      <c r="D1704" s="4">
        <v>5.685666569851873</v>
      </c>
    </row>
    <row r="1705" ht="15.75" customHeight="1">
      <c r="A1705" s="2" t="s">
        <v>416</v>
      </c>
      <c r="B1705" s="3" t="str">
        <f t="shared" si="57"/>
        <v>25 ppm</v>
      </c>
      <c r="C1705" s="4">
        <v>6.198784055775735</v>
      </c>
      <c r="D1705" s="4">
        <v>5.765084954981121</v>
      </c>
    </row>
    <row r="1706" ht="15.75" customHeight="1">
      <c r="A1706" s="2" t="s">
        <v>416</v>
      </c>
      <c r="B1706" s="3" t="str">
        <f t="shared" ref="B1706:B1708" si="58">"DI"</f>
        <v>DI</v>
      </c>
      <c r="C1706" s="4">
        <v>0.7709003382233934</v>
      </c>
      <c r="D1706" s="4">
        <v>0.07645948300900378</v>
      </c>
    </row>
    <row r="1707" ht="15.75" customHeight="1">
      <c r="A1707" s="2" t="s">
        <v>416</v>
      </c>
      <c r="B1707" s="3" t="str">
        <f t="shared" si="58"/>
        <v>DI</v>
      </c>
      <c r="C1707" s="4">
        <v>0.7844500238623866</v>
      </c>
      <c r="D1707" s="4">
        <v>0.07645948300900378</v>
      </c>
    </row>
    <row r="1708" ht="15.75" customHeight="1">
      <c r="A1708" s="2" t="s">
        <v>416</v>
      </c>
      <c r="B1708" s="3" t="str">
        <f t="shared" si="58"/>
        <v>DI</v>
      </c>
      <c r="C1708" s="4">
        <v>0.7977299607826863</v>
      </c>
      <c r="D1708" s="4">
        <v>0.07645948300900378</v>
      </c>
    </row>
    <row r="1709" ht="15.75" customHeight="1">
      <c r="A1709" s="2" t="s">
        <v>416</v>
      </c>
      <c r="B1709" s="3" t="str">
        <f t="shared" ref="B1709:B1711" si="59">"430"</f>
        <v>430</v>
      </c>
      <c r="C1709" s="4">
        <v>6.003734982258834</v>
      </c>
      <c r="D1709" s="4">
        <v>0.44609533836770254</v>
      </c>
    </row>
    <row r="1710" ht="15.75" customHeight="1">
      <c r="A1710" s="2" t="s">
        <v>416</v>
      </c>
      <c r="B1710" s="3" t="str">
        <f t="shared" si="59"/>
        <v>430</v>
      </c>
      <c r="C1710" s="4">
        <v>5.866785632768244</v>
      </c>
      <c r="D1710" s="4">
        <v>0.41614326169038635</v>
      </c>
    </row>
    <row r="1711" ht="15.75" customHeight="1">
      <c r="A1711" s="2" t="s">
        <v>416</v>
      </c>
      <c r="B1711" s="3" t="str">
        <f t="shared" si="59"/>
        <v>430</v>
      </c>
      <c r="C1711" s="4">
        <v>5.860560662336853</v>
      </c>
      <c r="D1711" s="4">
        <v>0.41205888759802495</v>
      </c>
    </row>
    <row r="1712" ht="15.75" customHeight="1">
      <c r="A1712" s="2" t="s">
        <v>416</v>
      </c>
      <c r="B1712" s="3" t="str">
        <f t="shared" ref="B1712:B1714" si="60">"432"</f>
        <v>432</v>
      </c>
      <c r="C1712" s="4">
        <v>6.628307015541676</v>
      </c>
      <c r="D1712" s="4">
        <v>0.4753666860296253</v>
      </c>
    </row>
    <row r="1713" ht="15.75" customHeight="1">
      <c r="A1713" s="2" t="s">
        <v>416</v>
      </c>
      <c r="B1713" s="3" t="str">
        <f t="shared" si="60"/>
        <v>432</v>
      </c>
      <c r="C1713" s="4">
        <v>6.622082045110285</v>
      </c>
      <c r="D1713" s="4">
        <v>0.48103942782457154</v>
      </c>
    </row>
    <row r="1714" ht="15.75" customHeight="1">
      <c r="A1714" s="2" t="s">
        <v>416</v>
      </c>
      <c r="B1714" s="3" t="str">
        <f t="shared" si="60"/>
        <v>432</v>
      </c>
      <c r="C1714" s="4">
        <v>6.5328574689270225</v>
      </c>
      <c r="D1714" s="4">
        <v>0.44291860296253266</v>
      </c>
    </row>
    <row r="1715" ht="15.75" customHeight="1">
      <c r="A1715" s="2" t="s">
        <v>416</v>
      </c>
      <c r="B1715" s="3" t="str">
        <f t="shared" ref="B1715:B1717" si="61">"434"</f>
        <v>434</v>
      </c>
      <c r="C1715" s="4">
        <v>9.222044695287698</v>
      </c>
      <c r="D1715" s="4">
        <v>0.9328165843740924</v>
      </c>
    </row>
    <row r="1716" ht="15.75" customHeight="1">
      <c r="A1716" s="2" t="s">
        <v>416</v>
      </c>
      <c r="B1716" s="3" t="str">
        <f t="shared" si="61"/>
        <v>434</v>
      </c>
      <c r="C1716" s="4">
        <v>9.412943788517005</v>
      </c>
      <c r="D1716" s="4">
        <v>0.8869808306709265</v>
      </c>
    </row>
    <row r="1717" ht="15.75" customHeight="1">
      <c r="A1717" s="2" t="s">
        <v>416</v>
      </c>
      <c r="B1717" s="3" t="str">
        <f t="shared" si="61"/>
        <v>434</v>
      </c>
      <c r="C1717" s="4">
        <v>9.498018384412674</v>
      </c>
      <c r="D1717" s="4">
        <v>0.9133023525994771</v>
      </c>
    </row>
    <row r="1718" ht="15.75" customHeight="1">
      <c r="A1718" s="2" t="s">
        <v>416</v>
      </c>
      <c r="B1718" s="3" t="str">
        <f t="shared" ref="B1718:B1720" si="62">"436"</f>
        <v>436</v>
      </c>
      <c r="C1718" s="4">
        <v>9.89226651173407</v>
      </c>
      <c r="D1718" s="4">
        <v>0.983644350856811</v>
      </c>
    </row>
    <row r="1719" ht="15.75" customHeight="1">
      <c r="A1719" s="2" t="s">
        <v>416</v>
      </c>
      <c r="B1719" s="3" t="str">
        <f t="shared" si="62"/>
        <v>436</v>
      </c>
      <c r="C1719" s="4">
        <v>10.000165999211504</v>
      </c>
      <c r="D1719" s="4">
        <v>0.9523308161487074</v>
      </c>
    </row>
    <row r="1720" ht="15.75" customHeight="1">
      <c r="A1720" s="2" t="s">
        <v>416</v>
      </c>
      <c r="B1720" s="3" t="str">
        <f t="shared" si="62"/>
        <v>436</v>
      </c>
      <c r="C1720" s="4">
        <v>9.979416097773536</v>
      </c>
      <c r="D1720" s="4">
        <v>0.978879247749056</v>
      </c>
    </row>
    <row r="1721" ht="15.75" customHeight="1">
      <c r="A1721" s="2" t="s">
        <v>416</v>
      </c>
      <c r="B1721" s="3" t="str">
        <f t="shared" ref="B1721:B1723" si="63">"438"</f>
        <v>438</v>
      </c>
      <c r="C1721" s="4">
        <v>13.087751333181169</v>
      </c>
      <c r="D1721" s="4">
        <v>1.0846191548068544</v>
      </c>
    </row>
    <row r="1722" ht="15.75" customHeight="1">
      <c r="A1722" s="2" t="s">
        <v>416</v>
      </c>
      <c r="B1722" s="3" t="str">
        <f t="shared" si="63"/>
        <v>438</v>
      </c>
      <c r="C1722" s="4">
        <v>13.01512667814828</v>
      </c>
      <c r="D1722" s="4">
        <v>1.0605667295962822</v>
      </c>
    </row>
    <row r="1723" ht="15.75" customHeight="1">
      <c r="A1723" s="2" t="s">
        <v>416</v>
      </c>
      <c r="B1723" s="3" t="str">
        <f t="shared" si="63"/>
        <v>438</v>
      </c>
      <c r="C1723" s="4">
        <v>13.303550308136035</v>
      </c>
      <c r="D1723" s="4">
        <v>1.0660125617194307</v>
      </c>
    </row>
    <row r="1724" ht="15.75" customHeight="1">
      <c r="A1724" s="2" t="s">
        <v>416</v>
      </c>
      <c r="B1724" s="3" t="str">
        <f t="shared" ref="B1724:B1726" si="64">"440"</f>
        <v>440</v>
      </c>
      <c r="C1724" s="4">
        <v>10.018840910505675</v>
      </c>
      <c r="D1724" s="4">
        <v>0.5207486203891954</v>
      </c>
    </row>
    <row r="1725" ht="15.75" customHeight="1">
      <c r="A1725" s="2" t="s">
        <v>416</v>
      </c>
      <c r="B1725" s="3" t="str">
        <f t="shared" si="64"/>
        <v>440</v>
      </c>
      <c r="C1725" s="4">
        <v>10.323864461643808</v>
      </c>
      <c r="D1725" s="4">
        <v>0.5221100784199825</v>
      </c>
    </row>
    <row r="1726" ht="15.75" customHeight="1">
      <c r="A1726" s="2" t="s">
        <v>416</v>
      </c>
      <c r="B1726" s="3" t="str">
        <f t="shared" si="64"/>
        <v>440</v>
      </c>
      <c r="C1726" s="4">
        <v>10.298964579918245</v>
      </c>
      <c r="D1726" s="4">
        <v>0.5202948010455997</v>
      </c>
    </row>
    <row r="1727" ht="15.75" customHeight="1">
      <c r="A1727" s="2" t="s">
        <v>416</v>
      </c>
      <c r="B1727" s="3" t="str">
        <f t="shared" ref="B1727:B1729" si="65">"442"</f>
        <v>442</v>
      </c>
      <c r="C1727" s="4">
        <v>4.644616438071918</v>
      </c>
      <c r="D1727" s="4">
        <v>0.23196068109207088</v>
      </c>
    </row>
    <row r="1728" ht="15.75" customHeight="1">
      <c r="A1728" s="2" t="s">
        <v>416</v>
      </c>
      <c r="B1728" s="3" t="str">
        <f t="shared" si="65"/>
        <v>442</v>
      </c>
      <c r="C1728" s="4">
        <v>4.478617226568174</v>
      </c>
      <c r="D1728" s="4">
        <v>0.27148834591925647</v>
      </c>
    </row>
    <row r="1729" ht="15.75" customHeight="1">
      <c r="A1729" s="2" t="s">
        <v>416</v>
      </c>
      <c r="B1729" s="3" t="str">
        <f t="shared" si="65"/>
        <v>442</v>
      </c>
      <c r="C1729" s="4">
        <v>4.576141763326624</v>
      </c>
      <c r="D1729" s="4">
        <v>0.22258931164681964</v>
      </c>
    </row>
    <row r="1730" ht="15.75" customHeight="1">
      <c r="A1730" s="2" t="s">
        <v>416</v>
      </c>
      <c r="B1730" s="3" t="str">
        <f t="shared" ref="B1730:B1732" si="66">"444"</f>
        <v>444</v>
      </c>
      <c r="C1730" s="4">
        <v>5.02848961467433</v>
      </c>
      <c r="D1730" s="4">
        <v>0.2824934650014522</v>
      </c>
    </row>
    <row r="1731" ht="15.75" customHeight="1">
      <c r="A1731" s="2" t="s">
        <v>416</v>
      </c>
      <c r="B1731" s="3" t="str">
        <f t="shared" si="66"/>
        <v>444</v>
      </c>
      <c r="C1731" s="4">
        <v>5.157139003589733</v>
      </c>
      <c r="D1731" s="4">
        <v>0.2969929930293349</v>
      </c>
    </row>
    <row r="1732" ht="15.75" customHeight="1">
      <c r="A1732" s="2" t="s">
        <v>416</v>
      </c>
      <c r="B1732" s="3" t="str">
        <f t="shared" si="66"/>
        <v>444</v>
      </c>
      <c r="C1732" s="4">
        <v>5.043014545680908</v>
      </c>
      <c r="D1732" s="4">
        <v>0.30094122131861745</v>
      </c>
    </row>
    <row r="1733" ht="15.75" customHeight="1">
      <c r="A1733" s="2" t="s">
        <v>416</v>
      </c>
      <c r="B1733" s="3" t="str">
        <f t="shared" ref="B1733:B1735" si="67">"446"</f>
        <v>446</v>
      </c>
      <c r="C1733" s="4">
        <v>114.01112194717075</v>
      </c>
      <c r="D1733" s="4">
        <v>12.26831614870752</v>
      </c>
    </row>
    <row r="1734" ht="15.75" customHeight="1">
      <c r="A1734" s="2" t="s">
        <v>416</v>
      </c>
      <c r="B1734" s="3" t="str">
        <f t="shared" si="67"/>
        <v>446</v>
      </c>
      <c r="C1734" s="4">
        <v>112.66237835370282</v>
      </c>
      <c r="D1734" s="4">
        <v>12.20931963404008</v>
      </c>
    </row>
    <row r="1735" ht="15.75" customHeight="1">
      <c r="A1735" s="2" t="s">
        <v>416</v>
      </c>
      <c r="B1735" s="3" t="str">
        <f t="shared" si="67"/>
        <v>446</v>
      </c>
      <c r="C1735" s="4">
        <v>113.6583736227253</v>
      </c>
      <c r="D1735" s="4">
        <v>12.504302207377286</v>
      </c>
    </row>
    <row r="1736" ht="15.75" customHeight="1">
      <c r="A1736" s="2" t="s">
        <v>416</v>
      </c>
      <c r="B1736" s="3" t="str">
        <f t="shared" ref="B1736:B1738" si="68">"448"</f>
        <v>448</v>
      </c>
      <c r="C1736" s="4">
        <v>120.09084306849543</v>
      </c>
      <c r="D1736" s="4">
        <v>12.250163374963693</v>
      </c>
    </row>
    <row r="1737" ht="15.75" customHeight="1">
      <c r="A1737" s="2" t="s">
        <v>416</v>
      </c>
      <c r="B1737" s="3" t="str">
        <f t="shared" si="68"/>
        <v>448</v>
      </c>
      <c r="C1737" s="4">
        <v>122.64308094536551</v>
      </c>
      <c r="D1737" s="4">
        <v>12.306890792913155</v>
      </c>
    </row>
    <row r="1738" ht="15.75" customHeight="1">
      <c r="A1738" s="2" t="s">
        <v>416</v>
      </c>
      <c r="B1738" s="3" t="str">
        <f t="shared" si="68"/>
        <v>448</v>
      </c>
      <c r="C1738" s="4">
        <v>120.73409001307243</v>
      </c>
      <c r="D1738" s="4">
        <v>12.415807435376125</v>
      </c>
    </row>
    <row r="1739" ht="15.75" customHeight="1">
      <c r="A1739" s="2" t="s">
        <v>416</v>
      </c>
      <c r="B1739" s="3" t="str">
        <f t="shared" ref="B1739:B1741" si="69">"450"</f>
        <v>450</v>
      </c>
      <c r="C1739" s="4">
        <v>117.7046044031291</v>
      </c>
      <c r="D1739" s="4">
        <v>11.857609642753411</v>
      </c>
    </row>
    <row r="1740" ht="15.75" customHeight="1">
      <c r="A1740" s="2" t="s">
        <v>416</v>
      </c>
      <c r="B1740" s="3" t="str">
        <f t="shared" si="69"/>
        <v>450</v>
      </c>
      <c r="C1740" s="4">
        <v>117.06135745855208</v>
      </c>
      <c r="D1740" s="4">
        <v>12.064097444089455</v>
      </c>
    </row>
    <row r="1741" ht="15.75" customHeight="1">
      <c r="A1741" s="2" t="s">
        <v>416</v>
      </c>
      <c r="B1741" s="3" t="str">
        <f t="shared" si="69"/>
        <v>450</v>
      </c>
      <c r="C1741" s="4">
        <v>119.61359533542215</v>
      </c>
      <c r="D1741" s="4">
        <v>12.11855576532094</v>
      </c>
    </row>
    <row r="1742" ht="15.75" customHeight="1">
      <c r="A1742" s="2" t="s">
        <v>416</v>
      </c>
      <c r="B1742" s="3" t="str">
        <f t="shared" ref="B1742:B1744" si="70">"452"</f>
        <v>452</v>
      </c>
      <c r="C1742" s="4">
        <v>7.128379640196709</v>
      </c>
      <c r="D1742" s="4">
        <v>0.7950824135927969</v>
      </c>
    </row>
    <row r="1743" ht="15.75" customHeight="1">
      <c r="A1743" s="2" t="s">
        <v>416</v>
      </c>
      <c r="B1743" s="3" t="str">
        <f t="shared" si="70"/>
        <v>452</v>
      </c>
      <c r="C1743" s="4">
        <v>7.3296536841450015</v>
      </c>
      <c r="D1743" s="4">
        <v>0.8148235550392099</v>
      </c>
    </row>
    <row r="1744" ht="15.75" customHeight="1">
      <c r="A1744" s="2" t="s">
        <v>416</v>
      </c>
      <c r="B1744" s="3" t="str">
        <f t="shared" si="70"/>
        <v>452</v>
      </c>
      <c r="C1744" s="4">
        <v>7.267403979831096</v>
      </c>
      <c r="D1744" s="4">
        <v>0.7213367702584954</v>
      </c>
    </row>
    <row r="1745" ht="15.75" customHeight="1">
      <c r="A1745" s="2" t="s">
        <v>416</v>
      </c>
      <c r="B1745" s="3" t="str">
        <f t="shared" ref="B1745:B1747" si="71">"454"</f>
        <v>454</v>
      </c>
      <c r="C1745" s="4">
        <v>6.794306227045421</v>
      </c>
      <c r="D1745" s="4">
        <v>0.7226982282892825</v>
      </c>
    </row>
    <row r="1746" ht="15.75" customHeight="1">
      <c r="A1746" s="2" t="s">
        <v>416</v>
      </c>
      <c r="B1746" s="3" t="str">
        <f t="shared" si="71"/>
        <v>454</v>
      </c>
      <c r="C1746" s="4">
        <v>6.692631709999377</v>
      </c>
      <c r="D1746" s="4">
        <v>0.7138487510891663</v>
      </c>
    </row>
    <row r="1747" ht="15.75" customHeight="1">
      <c r="A1747" s="2" t="s">
        <v>416</v>
      </c>
      <c r="B1747" s="3" t="str">
        <f t="shared" si="71"/>
        <v>454</v>
      </c>
      <c r="C1747" s="4">
        <v>6.678106778992799</v>
      </c>
      <c r="D1747" s="4">
        <v>0.7367666279407493</v>
      </c>
    </row>
    <row r="1748" ht="15.75" customHeight="1">
      <c r="A1748" s="2" t="s">
        <v>416</v>
      </c>
      <c r="B1748" s="3" t="str">
        <f t="shared" ref="B1748:B1750" si="72">"456"</f>
        <v>456</v>
      </c>
      <c r="C1748" s="4">
        <v>6.765256365032266</v>
      </c>
      <c r="D1748" s="4">
        <v>0.8320686900958466</v>
      </c>
    </row>
    <row r="1749" ht="15.75" customHeight="1">
      <c r="A1749" s="2" t="s">
        <v>416</v>
      </c>
      <c r="B1749" s="3" t="str">
        <f t="shared" si="72"/>
        <v>456</v>
      </c>
      <c r="C1749" s="4">
        <v>6.746581453738095</v>
      </c>
      <c r="D1749" s="4">
        <v>0.8125544583212314</v>
      </c>
    </row>
    <row r="1750" ht="15.75" customHeight="1">
      <c r="A1750" s="2" t="s">
        <v>416</v>
      </c>
      <c r="B1750" s="3" t="str">
        <f t="shared" si="72"/>
        <v>456</v>
      </c>
      <c r="C1750" s="4">
        <v>6.748656443881892</v>
      </c>
      <c r="D1750" s="4">
        <v>0.7846445686900958</v>
      </c>
    </row>
    <row r="1751" ht="15.75" customHeight="1">
      <c r="A1751" s="2" t="s">
        <v>417</v>
      </c>
      <c r="B1751" s="3" t="s">
        <v>217</v>
      </c>
      <c r="C1751" s="4">
        <v>6.229908907932686</v>
      </c>
      <c r="D1751" s="4">
        <v>25.50820953870211</v>
      </c>
    </row>
    <row r="1752" ht="15.75" customHeight="1">
      <c r="A1752" s="2" t="s">
        <v>417</v>
      </c>
      <c r="B1752" s="3" t="s">
        <v>217</v>
      </c>
      <c r="C1752" s="4">
        <v>6.171809183906376</v>
      </c>
      <c r="D1752" s="4">
        <v>24.643275996872557</v>
      </c>
    </row>
    <row r="1753" ht="15.75" customHeight="1">
      <c r="A1753" s="2" t="s">
        <v>417</v>
      </c>
      <c r="B1753" s="3" t="s">
        <v>217</v>
      </c>
      <c r="C1753" s="4">
        <v>6.17595916419397</v>
      </c>
      <c r="D1753" s="4">
        <v>24.848514464425335</v>
      </c>
    </row>
    <row r="1754" ht="15.75" customHeight="1">
      <c r="A1754" s="2" t="s">
        <v>417</v>
      </c>
      <c r="B1754" s="3" t="s">
        <v>15</v>
      </c>
      <c r="C1754" s="4">
        <v>0.8313863009150705</v>
      </c>
      <c r="D1754" s="4">
        <v>0.13926896012509776</v>
      </c>
    </row>
    <row r="1755" ht="15.75" customHeight="1">
      <c r="A1755" s="2" t="s">
        <v>417</v>
      </c>
      <c r="B1755" s="3" t="s">
        <v>15</v>
      </c>
      <c r="C1755" s="4">
        <v>0.8230448405370074</v>
      </c>
      <c r="D1755" s="4">
        <v>0.13926896012509776</v>
      </c>
    </row>
    <row r="1756" ht="15.75" customHeight="1">
      <c r="A1756" s="2" t="s">
        <v>417</v>
      </c>
      <c r="B1756" s="3" t="s">
        <v>15</v>
      </c>
      <c r="C1756" s="4">
        <v>0.8350175336667149</v>
      </c>
      <c r="D1756" s="4">
        <v>0.13926896012509776</v>
      </c>
    </row>
    <row r="1757" ht="15.75" customHeight="1">
      <c r="A1757" s="2" t="s">
        <v>417</v>
      </c>
      <c r="B1757" s="3" t="s">
        <v>418</v>
      </c>
      <c r="C1757" s="4">
        <v>16.204386529163987</v>
      </c>
      <c r="D1757" s="4">
        <v>3.7470680218921038</v>
      </c>
    </row>
    <row r="1758" ht="15.75" customHeight="1">
      <c r="A1758" s="2" t="s">
        <v>417</v>
      </c>
      <c r="B1758" s="3" t="s">
        <v>418</v>
      </c>
      <c r="C1758" s="4">
        <v>16.330960927935593</v>
      </c>
      <c r="D1758" s="4">
        <v>3.6385848318999225</v>
      </c>
    </row>
    <row r="1759" ht="15.75" customHeight="1">
      <c r="A1759" s="2" t="s">
        <v>417</v>
      </c>
      <c r="B1759" s="3" t="s">
        <v>418</v>
      </c>
      <c r="C1759" s="4">
        <v>16.708609134106613</v>
      </c>
      <c r="D1759" s="4">
        <v>3.6737685691946833</v>
      </c>
    </row>
    <row r="1760" ht="15.75" customHeight="1">
      <c r="A1760" s="2" t="s">
        <v>417</v>
      </c>
      <c r="B1760" s="3" t="s">
        <v>419</v>
      </c>
      <c r="C1760" s="4">
        <v>16.401510592824682</v>
      </c>
      <c r="D1760" s="4">
        <v>3.8042415949960913</v>
      </c>
    </row>
    <row r="1761" ht="15.75" customHeight="1">
      <c r="A1761" s="2" t="s">
        <v>417</v>
      </c>
      <c r="B1761" s="3" t="s">
        <v>419</v>
      </c>
      <c r="C1761" s="4">
        <v>16.72935903554458</v>
      </c>
      <c r="D1761" s="4">
        <v>3.6898944487881162</v>
      </c>
    </row>
    <row r="1762" ht="15.75" customHeight="1">
      <c r="A1762" s="2" t="s">
        <v>417</v>
      </c>
      <c r="B1762" s="3" t="s">
        <v>419</v>
      </c>
      <c r="C1762" s="4">
        <v>16.990807793662977</v>
      </c>
      <c r="D1762" s="4">
        <v>3.7426700547302585</v>
      </c>
    </row>
    <row r="1763" ht="15.75" customHeight="1">
      <c r="A1763" s="2" t="s">
        <v>417</v>
      </c>
      <c r="B1763" s="3" t="s">
        <v>420</v>
      </c>
      <c r="C1763" s="4">
        <v>16.01763741622227</v>
      </c>
      <c r="D1763" s="4">
        <v>3.666438623924942</v>
      </c>
    </row>
    <row r="1764" ht="15.75" customHeight="1">
      <c r="A1764" s="2" t="s">
        <v>417</v>
      </c>
      <c r="B1764" s="3" t="s">
        <v>420</v>
      </c>
      <c r="C1764" s="4">
        <v>15.982362583777725</v>
      </c>
      <c r="D1764" s="4">
        <v>3.697224394057858</v>
      </c>
    </row>
    <row r="1765" ht="15.75" customHeight="1">
      <c r="A1765" s="2" t="s">
        <v>417</v>
      </c>
      <c r="B1765" s="3" t="s">
        <v>420</v>
      </c>
      <c r="C1765" s="4">
        <v>15.752038677816278</v>
      </c>
      <c r="D1765" s="4">
        <v>3.7675918686473815</v>
      </c>
    </row>
    <row r="1766" ht="15.75" customHeight="1">
      <c r="A1766" s="2" t="s">
        <v>417</v>
      </c>
      <c r="B1766" s="3" t="s">
        <v>421</v>
      </c>
      <c r="C1766" s="4">
        <v>3.2688979727346292</v>
      </c>
      <c r="D1766" s="4">
        <v>0.13926896012509776</v>
      </c>
    </row>
    <row r="1767" ht="15.75" customHeight="1">
      <c r="A1767" s="2" t="s">
        <v>417</v>
      </c>
      <c r="B1767" s="3" t="s">
        <v>421</v>
      </c>
      <c r="C1767" s="4">
        <v>3.246073081152864</v>
      </c>
      <c r="D1767" s="4">
        <v>0.13926896012509776</v>
      </c>
    </row>
    <row r="1768" ht="15.75" customHeight="1">
      <c r="A1768" s="2" t="s">
        <v>417</v>
      </c>
      <c r="B1768" s="3" t="s">
        <v>421</v>
      </c>
      <c r="C1768" s="4">
        <v>3.2024982881331314</v>
      </c>
      <c r="D1768" s="4">
        <v>0.13926896012509776</v>
      </c>
    </row>
    <row r="1769" ht="15.75" customHeight="1">
      <c r="A1769" s="2" t="s">
        <v>417</v>
      </c>
      <c r="B1769" s="3" t="s">
        <v>422</v>
      </c>
      <c r="C1769" s="4">
        <v>3.3809474404996576</v>
      </c>
      <c r="D1769" s="4">
        <v>0.13926896012509776</v>
      </c>
    </row>
    <row r="1770" ht="15.75" customHeight="1">
      <c r="A1770" s="2" t="s">
        <v>417</v>
      </c>
      <c r="B1770" s="3" t="s">
        <v>422</v>
      </c>
      <c r="C1770" s="4">
        <v>3.3622725292054865</v>
      </c>
      <c r="D1770" s="4">
        <v>0.13926896012509776</v>
      </c>
    </row>
    <row r="1771" ht="15.75" customHeight="1">
      <c r="A1771" s="2" t="s">
        <v>417</v>
      </c>
      <c r="B1771" s="3" t="s">
        <v>422</v>
      </c>
      <c r="C1771" s="4">
        <v>3.447347125101156</v>
      </c>
      <c r="D1771" s="4">
        <v>0.13926896012509776</v>
      </c>
    </row>
    <row r="1772" ht="15.75" customHeight="1">
      <c r="A1772" s="2" t="s">
        <v>417</v>
      </c>
      <c r="B1772" s="3" t="s">
        <v>423</v>
      </c>
      <c r="C1772" s="4">
        <v>3.3228477164733468</v>
      </c>
      <c r="D1772" s="4">
        <v>0.13926896012509776</v>
      </c>
    </row>
    <row r="1773" ht="15.75" customHeight="1">
      <c r="A1773" s="2" t="s">
        <v>417</v>
      </c>
      <c r="B1773" s="3" t="s">
        <v>423</v>
      </c>
      <c r="C1773" s="4">
        <v>3.389247401074845</v>
      </c>
      <c r="D1773" s="4">
        <v>0.13926896012509776</v>
      </c>
    </row>
    <row r="1774" ht="15.75" customHeight="1">
      <c r="A1774" s="2" t="s">
        <v>417</v>
      </c>
      <c r="B1774" s="3" t="s">
        <v>423</v>
      </c>
      <c r="C1774" s="4">
        <v>3.37264747992447</v>
      </c>
      <c r="D1774" s="4">
        <v>0.13926896012509776</v>
      </c>
    </row>
    <row r="1775" ht="15.75" customHeight="1">
      <c r="A1775" s="2" t="s">
        <v>417</v>
      </c>
      <c r="B1775" s="3" t="s">
        <v>424</v>
      </c>
      <c r="C1775" s="4">
        <v>3.0987487809432905</v>
      </c>
      <c r="D1775" s="4">
        <v>0.2949569976544175</v>
      </c>
    </row>
    <row r="1776" ht="15.75" customHeight="1">
      <c r="A1776" s="2" t="s">
        <v>417</v>
      </c>
      <c r="B1776" s="3" t="s">
        <v>424</v>
      </c>
      <c r="C1776" s="4">
        <v>3.0800738696491186</v>
      </c>
      <c r="D1776" s="4">
        <v>0.3006743549648163</v>
      </c>
    </row>
    <row r="1777" ht="15.75" customHeight="1">
      <c r="A1777" s="2" t="s">
        <v>417</v>
      </c>
      <c r="B1777" s="3" t="s">
        <v>424</v>
      </c>
      <c r="C1777" s="4">
        <v>3.1713734359761787</v>
      </c>
      <c r="D1777" s="4">
        <v>0.309177091477717</v>
      </c>
    </row>
    <row r="1778" ht="15.75" customHeight="1">
      <c r="A1778" s="2" t="s">
        <v>417</v>
      </c>
      <c r="B1778" s="3" t="s">
        <v>425</v>
      </c>
      <c r="C1778" s="4">
        <v>2.855974934119063</v>
      </c>
      <c r="D1778" s="4">
        <v>0.13926896012509776</v>
      </c>
    </row>
    <row r="1779" ht="15.75" customHeight="1">
      <c r="A1779" s="2" t="s">
        <v>417</v>
      </c>
      <c r="B1779" s="3" t="s">
        <v>425</v>
      </c>
      <c r="C1779" s="4">
        <v>2.8746498454132343</v>
      </c>
      <c r="D1779" s="4">
        <v>0.13926896012509776</v>
      </c>
    </row>
    <row r="1780" ht="15.75" customHeight="1">
      <c r="A1780" s="2" t="s">
        <v>417</v>
      </c>
      <c r="B1780" s="3" t="s">
        <v>425</v>
      </c>
      <c r="C1780" s="4">
        <v>2.843524993256282</v>
      </c>
      <c r="D1780" s="4">
        <v>0.13926896012509776</v>
      </c>
    </row>
    <row r="1781" ht="15.75" customHeight="1">
      <c r="A1781" s="2" t="s">
        <v>417</v>
      </c>
      <c r="B1781" s="3" t="s">
        <v>426</v>
      </c>
      <c r="C1781" s="4">
        <v>3.0323490963417927</v>
      </c>
      <c r="D1781" s="4">
        <v>0.2766321344800626</v>
      </c>
    </row>
    <row r="1782" ht="15.75" customHeight="1">
      <c r="A1782" s="2" t="s">
        <v>417</v>
      </c>
      <c r="B1782" s="3" t="s">
        <v>426</v>
      </c>
      <c r="C1782" s="4">
        <v>3.0738488992177286</v>
      </c>
      <c r="D1782" s="4">
        <v>0.2750195465207193</v>
      </c>
    </row>
    <row r="1783" ht="15.75" customHeight="1">
      <c r="A1783" s="2" t="s">
        <v>417</v>
      </c>
      <c r="B1783" s="3" t="s">
        <v>426</v>
      </c>
      <c r="C1783" s="4">
        <v>3.0323490963417927</v>
      </c>
      <c r="D1783" s="4">
        <v>0.25464229867083665</v>
      </c>
    </row>
    <row r="1784" ht="15.75" customHeight="1">
      <c r="A1784" s="2" t="s">
        <v>417</v>
      </c>
      <c r="B1784" s="3" t="s">
        <v>427</v>
      </c>
      <c r="C1784" s="4">
        <v>3.9536447201875786</v>
      </c>
      <c r="D1784" s="4">
        <v>0.35960711493354186</v>
      </c>
    </row>
    <row r="1785" ht="15.75" customHeight="1">
      <c r="A1785" s="2" t="s">
        <v>417</v>
      </c>
      <c r="B1785" s="3" t="s">
        <v>427</v>
      </c>
      <c r="C1785" s="4">
        <v>4.032494345651858</v>
      </c>
      <c r="D1785" s="4">
        <v>0.36415168100078193</v>
      </c>
    </row>
    <row r="1786" ht="15.75" customHeight="1">
      <c r="A1786" s="2" t="s">
        <v>417</v>
      </c>
      <c r="B1786" s="3" t="s">
        <v>427</v>
      </c>
      <c r="C1786" s="4">
        <v>4.0739941485277935</v>
      </c>
      <c r="D1786" s="4">
        <v>0.40475957779515254</v>
      </c>
    </row>
    <row r="1787" ht="15.75" customHeight="1">
      <c r="A1787" s="2" t="s">
        <v>417</v>
      </c>
      <c r="B1787" s="3" t="s">
        <v>428</v>
      </c>
      <c r="C1787" s="4">
        <v>3.611271346461104</v>
      </c>
      <c r="D1787" s="4">
        <v>0.2673964034401877</v>
      </c>
    </row>
    <row r="1788" ht="15.75" customHeight="1">
      <c r="A1788" s="2" t="s">
        <v>417</v>
      </c>
      <c r="B1788" s="3" t="s">
        <v>428</v>
      </c>
      <c r="C1788" s="4">
        <v>3.6382462183304627</v>
      </c>
      <c r="D1788" s="4">
        <v>0.31855942142298677</v>
      </c>
    </row>
    <row r="1789" ht="15.75" customHeight="1">
      <c r="A1789" s="2" t="s">
        <v>417</v>
      </c>
      <c r="B1789" s="3" t="s">
        <v>428</v>
      </c>
      <c r="C1789" s="4">
        <v>3.6486211690494468</v>
      </c>
      <c r="D1789" s="4">
        <v>0.302726739640344</v>
      </c>
    </row>
    <row r="1790" ht="15.75" customHeight="1">
      <c r="A1790" s="2" t="s">
        <v>417</v>
      </c>
      <c r="B1790" s="3" t="s">
        <v>429</v>
      </c>
      <c r="C1790" s="4">
        <v>3.762745626958272</v>
      </c>
      <c r="D1790" s="4">
        <v>0.4208854573885849</v>
      </c>
    </row>
    <row r="1791" ht="15.75" customHeight="1">
      <c r="A1791" s="2" t="s">
        <v>417</v>
      </c>
      <c r="B1791" s="3" t="s">
        <v>429</v>
      </c>
      <c r="C1791" s="4">
        <v>3.6838960014939923</v>
      </c>
      <c r="D1791" s="4">
        <v>0.35638193901485543</v>
      </c>
    </row>
    <row r="1792" ht="15.75" customHeight="1">
      <c r="A1792" s="2" t="s">
        <v>417</v>
      </c>
      <c r="B1792" s="3" t="s">
        <v>429</v>
      </c>
      <c r="C1792" s="4">
        <v>3.762745626958272</v>
      </c>
      <c r="D1792" s="4">
        <v>0.3572615324472245</v>
      </c>
    </row>
    <row r="1793" ht="15.75" customHeight="1">
      <c r="A1793" s="2" t="s">
        <v>417</v>
      </c>
      <c r="B1793" s="3" t="s">
        <v>217</v>
      </c>
      <c r="C1793" s="4">
        <v>6.300458572821778</v>
      </c>
      <c r="D1793" s="4">
        <v>25.66946833463644</v>
      </c>
    </row>
    <row r="1794" ht="15.75" customHeight="1">
      <c r="A1794" s="2" t="s">
        <v>417</v>
      </c>
      <c r="B1794" s="3" t="s">
        <v>217</v>
      </c>
      <c r="C1794" s="4">
        <v>6.447782873031352</v>
      </c>
      <c r="D1794" s="4">
        <v>25.801407349491797</v>
      </c>
    </row>
    <row r="1795" ht="15.75" customHeight="1">
      <c r="A1795" s="2" t="s">
        <v>417</v>
      </c>
      <c r="B1795" s="3" t="s">
        <v>217</v>
      </c>
      <c r="C1795" s="4">
        <v>6.474757744900711</v>
      </c>
      <c r="D1795" s="4">
        <v>26.3438232994527</v>
      </c>
    </row>
    <row r="1796" ht="15.75" customHeight="1">
      <c r="A1796" s="2" t="s">
        <v>417</v>
      </c>
      <c r="B1796" s="3" t="s">
        <v>15</v>
      </c>
      <c r="C1796" s="4">
        <v>0.846761977880605</v>
      </c>
      <c r="D1796" s="4">
        <v>0.13926896012509776</v>
      </c>
    </row>
    <row r="1797" ht="15.75" customHeight="1">
      <c r="A1797" s="2" t="s">
        <v>417</v>
      </c>
      <c r="B1797" s="3" t="s">
        <v>15</v>
      </c>
      <c r="C1797" s="4">
        <v>0.8434419936505301</v>
      </c>
      <c r="D1797" s="4">
        <v>0.13926896012509776</v>
      </c>
    </row>
    <row r="1798" ht="15.75" customHeight="1">
      <c r="A1798" s="2" t="s">
        <v>417</v>
      </c>
      <c r="B1798" s="3" t="s">
        <v>15</v>
      </c>
      <c r="C1798" s="4">
        <v>0.8480069719668831</v>
      </c>
      <c r="D1798" s="4">
        <v>0.13926896012509776</v>
      </c>
    </row>
    <row r="1799" ht="15.75" customHeight="1">
      <c r="A1799" s="2" t="s">
        <v>417</v>
      </c>
      <c r="B1799" s="3" t="s">
        <v>430</v>
      </c>
      <c r="C1799" s="4">
        <v>5.895835494781399</v>
      </c>
      <c r="D1799" s="4">
        <v>0.6844702892885067</v>
      </c>
    </row>
    <row r="1800" ht="15.75" customHeight="1">
      <c r="A1800" s="2" t="s">
        <v>417</v>
      </c>
      <c r="B1800" s="3" t="s">
        <v>430</v>
      </c>
      <c r="C1800" s="4">
        <v>5.798310958022949</v>
      </c>
      <c r="D1800" s="4">
        <v>0.663213448006255</v>
      </c>
    </row>
    <row r="1801" ht="15.75" customHeight="1">
      <c r="A1801" s="2" t="s">
        <v>417</v>
      </c>
      <c r="B1801" s="3" t="s">
        <v>430</v>
      </c>
      <c r="C1801" s="4">
        <v>5.8273608200361044</v>
      </c>
      <c r="D1801" s="4">
        <v>0.655003909304144</v>
      </c>
    </row>
    <row r="1802" ht="15.75" customHeight="1">
      <c r="A1802" s="2" t="s">
        <v>417</v>
      </c>
      <c r="B1802" s="3" t="s">
        <v>431</v>
      </c>
      <c r="C1802" s="4">
        <v>5.989210051252256</v>
      </c>
      <c r="D1802" s="4">
        <v>0.6375586395621581</v>
      </c>
    </row>
    <row r="1803" ht="15.75" customHeight="1">
      <c r="A1803" s="2" t="s">
        <v>417</v>
      </c>
      <c r="B1803" s="3" t="s">
        <v>431</v>
      </c>
      <c r="C1803" s="4">
        <v>5.9518602286639135</v>
      </c>
      <c r="D1803" s="4">
        <v>0.6447419859265052</v>
      </c>
    </row>
    <row r="1804" ht="15.75" customHeight="1">
      <c r="A1804" s="2" t="s">
        <v>417</v>
      </c>
      <c r="B1804" s="3" t="s">
        <v>431</v>
      </c>
      <c r="C1804" s="4">
        <v>5.947710248376319</v>
      </c>
      <c r="D1804" s="4">
        <v>0.7025019546520721</v>
      </c>
    </row>
    <row r="1805" ht="15.75" customHeight="1">
      <c r="A1805" s="2" t="s">
        <v>417</v>
      </c>
      <c r="B1805" s="3" t="s">
        <v>432</v>
      </c>
      <c r="C1805" s="4">
        <v>5.686261490257921</v>
      </c>
      <c r="D1805" s="4">
        <v>0.5869820172009383</v>
      </c>
    </row>
    <row r="1806" ht="15.75" customHeight="1">
      <c r="A1806" s="2" t="s">
        <v>417</v>
      </c>
      <c r="B1806" s="3" t="s">
        <v>432</v>
      </c>
      <c r="C1806" s="4">
        <v>5.81698586931712</v>
      </c>
      <c r="D1806" s="4">
        <v>0.6155688037529321</v>
      </c>
    </row>
    <row r="1807" ht="15.75" customHeight="1">
      <c r="A1807" s="2" t="s">
        <v>417</v>
      </c>
      <c r="B1807" s="3" t="s">
        <v>432</v>
      </c>
      <c r="C1807" s="4">
        <v>5.692486460689311</v>
      </c>
      <c r="D1807" s="4">
        <v>0.605453479280688</v>
      </c>
    </row>
    <row r="1808" ht="15.75" customHeight="1">
      <c r="A1808" s="2" t="s">
        <v>417</v>
      </c>
      <c r="B1808" s="3" t="s">
        <v>433</v>
      </c>
      <c r="C1808" s="4">
        <v>9.074720395078124</v>
      </c>
      <c r="D1808" s="4">
        <v>0.6017885066458171</v>
      </c>
    </row>
    <row r="1809" ht="15.75" customHeight="1">
      <c r="A1809" s="2" t="s">
        <v>417</v>
      </c>
      <c r="B1809" s="3" t="s">
        <v>433</v>
      </c>
      <c r="C1809" s="4">
        <v>9.190919843130747</v>
      </c>
      <c r="D1809" s="4">
        <v>0.5921129788897577</v>
      </c>
    </row>
    <row r="1810" ht="15.75" customHeight="1">
      <c r="A1810" s="2" t="s">
        <v>417</v>
      </c>
      <c r="B1810" s="3" t="s">
        <v>433</v>
      </c>
      <c r="C1810" s="4">
        <v>9.20129479384973</v>
      </c>
      <c r="D1810" s="4">
        <v>0.6434225957779516</v>
      </c>
    </row>
    <row r="1811" ht="15.75" customHeight="1">
      <c r="A1811" s="2" t="s">
        <v>417</v>
      </c>
      <c r="B1811" s="3" t="s">
        <v>434</v>
      </c>
      <c r="C1811" s="4">
        <v>9.325794202477539</v>
      </c>
      <c r="D1811" s="4">
        <v>0.5812646598905395</v>
      </c>
    </row>
    <row r="1812" ht="15.75" customHeight="1">
      <c r="A1812" s="2" t="s">
        <v>417</v>
      </c>
      <c r="B1812" s="3" t="s">
        <v>434</v>
      </c>
      <c r="C1812" s="4">
        <v>9.166019961405183</v>
      </c>
      <c r="D1812" s="4">
        <v>0.6050136825645036</v>
      </c>
    </row>
    <row r="1813" ht="15.75" customHeight="1">
      <c r="A1813" s="2" t="s">
        <v>417</v>
      </c>
      <c r="B1813" s="3" t="s">
        <v>434</v>
      </c>
      <c r="C1813" s="4">
        <v>9.42954370966738</v>
      </c>
      <c r="D1813" s="4">
        <v>0.5817044566067241</v>
      </c>
    </row>
    <row r="1814" ht="15.75" customHeight="1">
      <c r="A1814" s="2" t="s">
        <v>417</v>
      </c>
      <c r="B1814" s="3" t="s">
        <v>435</v>
      </c>
      <c r="C1814" s="4">
        <v>9.649492664909843</v>
      </c>
      <c r="D1814" s="4">
        <v>0.6658522283033621</v>
      </c>
    </row>
    <row r="1815" ht="15.75" customHeight="1">
      <c r="A1815" s="2" t="s">
        <v>417</v>
      </c>
      <c r="B1815" s="3" t="s">
        <v>435</v>
      </c>
      <c r="C1815" s="4">
        <v>9.958666196335567</v>
      </c>
      <c r="D1815" s="4">
        <v>0.7140832681782644</v>
      </c>
    </row>
    <row r="1816" ht="15.75" customHeight="1">
      <c r="A1816" s="2" t="s">
        <v>417</v>
      </c>
      <c r="B1816" s="3" t="s">
        <v>435</v>
      </c>
      <c r="C1816" s="4">
        <v>9.906791442740646</v>
      </c>
      <c r="D1816" s="4">
        <v>0.7036747458952307</v>
      </c>
    </row>
    <row r="1817" ht="15.75" customHeight="1">
      <c r="A1817" s="2" t="s">
        <v>417</v>
      </c>
      <c r="B1817" s="3" t="s">
        <v>436</v>
      </c>
      <c r="C1817" s="4">
        <v>6.263108750233436</v>
      </c>
      <c r="D1817" s="4">
        <v>0.49213252541047703</v>
      </c>
    </row>
    <row r="1818" ht="15.75" customHeight="1">
      <c r="A1818" s="2" t="s">
        <v>417</v>
      </c>
      <c r="B1818" s="3" t="s">
        <v>436</v>
      </c>
      <c r="C1818" s="4">
        <v>6.476832735044508</v>
      </c>
      <c r="D1818" s="4">
        <v>0.44829945269741994</v>
      </c>
    </row>
    <row r="1819" ht="15.75" customHeight="1">
      <c r="A1819" s="2" t="s">
        <v>417</v>
      </c>
      <c r="B1819" s="3" t="s">
        <v>436</v>
      </c>
      <c r="C1819" s="4">
        <v>6.341958375697716</v>
      </c>
      <c r="D1819" s="4">
        <v>0.43422595777951534</v>
      </c>
    </row>
    <row r="1820" ht="15.75" customHeight="1">
      <c r="A1820" s="2" t="s">
        <v>417</v>
      </c>
      <c r="B1820" s="3" t="s">
        <v>437</v>
      </c>
      <c r="C1820" s="4">
        <v>6.302533562965576</v>
      </c>
      <c r="D1820" s="4">
        <v>0.42630961688819397</v>
      </c>
    </row>
    <row r="1821" ht="15.75" customHeight="1">
      <c r="A1821" s="2" t="s">
        <v>417</v>
      </c>
      <c r="B1821" s="3" t="s">
        <v>437</v>
      </c>
      <c r="C1821" s="4">
        <v>6.159359243043595</v>
      </c>
      <c r="D1821" s="4">
        <v>0.4038799843627835</v>
      </c>
    </row>
    <row r="1822" ht="15.75" customHeight="1">
      <c r="A1822" s="2" t="s">
        <v>417</v>
      </c>
      <c r="B1822" s="3" t="s">
        <v>437</v>
      </c>
      <c r="C1822" s="4">
        <v>6.227833917788891</v>
      </c>
      <c r="D1822" s="4">
        <v>0.38408913213448015</v>
      </c>
    </row>
    <row r="1823" ht="15.75" customHeight="1">
      <c r="A1823" s="2" t="s">
        <v>417</v>
      </c>
      <c r="B1823" s="3" t="s">
        <v>438</v>
      </c>
      <c r="C1823" s="4">
        <v>6.076359637291723</v>
      </c>
      <c r="D1823" s="4">
        <v>0.347586004691165</v>
      </c>
    </row>
    <row r="1824" ht="15.75" customHeight="1">
      <c r="A1824" s="2" t="s">
        <v>417</v>
      </c>
      <c r="B1824" s="3" t="s">
        <v>438</v>
      </c>
      <c r="C1824" s="4">
        <v>6.105409499304878</v>
      </c>
      <c r="D1824" s="4">
        <v>0.3555023455824864</v>
      </c>
    </row>
    <row r="1825" ht="15.75" customHeight="1">
      <c r="A1825" s="2" t="s">
        <v>417</v>
      </c>
      <c r="B1825" s="3" t="s">
        <v>438</v>
      </c>
      <c r="C1825" s="4">
        <v>6.2216089473575</v>
      </c>
      <c r="D1825" s="4">
        <v>0.3648846755277561</v>
      </c>
    </row>
    <row r="1826" ht="15.75" customHeight="1">
      <c r="A1826" s="2" t="s">
        <v>417</v>
      </c>
      <c r="B1826" s="3" t="s">
        <v>439</v>
      </c>
      <c r="C1826" s="4">
        <v>4.231693399456352</v>
      </c>
      <c r="D1826" s="4">
        <v>0.35315676309616895</v>
      </c>
    </row>
    <row r="1827" ht="15.75" customHeight="1">
      <c r="A1827" s="2" t="s">
        <v>417</v>
      </c>
      <c r="B1827" s="3" t="s">
        <v>439</v>
      </c>
      <c r="C1827" s="4">
        <v>4.335442906646193</v>
      </c>
      <c r="D1827" s="4">
        <v>0.34699960906958566</v>
      </c>
    </row>
    <row r="1828" ht="15.75" customHeight="1">
      <c r="A1828" s="2" t="s">
        <v>417</v>
      </c>
      <c r="B1828" s="3" t="s">
        <v>439</v>
      </c>
      <c r="C1828" s="4">
        <v>4.366567758803145</v>
      </c>
      <c r="D1828" s="4">
        <v>0.28205629397967164</v>
      </c>
    </row>
    <row r="1829" ht="15.75" customHeight="1">
      <c r="A1829" s="2" t="s">
        <v>417</v>
      </c>
      <c r="B1829" s="3" t="s">
        <v>440</v>
      </c>
      <c r="C1829" s="4">
        <v>4.169443695142448</v>
      </c>
      <c r="D1829" s="4">
        <v>0.43246677091477725</v>
      </c>
    </row>
    <row r="1830" ht="15.75" customHeight="1">
      <c r="A1830" s="2" t="s">
        <v>417</v>
      </c>
      <c r="B1830" s="3" t="s">
        <v>440</v>
      </c>
      <c r="C1830" s="4">
        <v>4.331292926358599</v>
      </c>
      <c r="D1830" s="4">
        <v>0.44829945269741994</v>
      </c>
    </row>
    <row r="1831" ht="15.75" customHeight="1">
      <c r="A1831" s="2" t="s">
        <v>417</v>
      </c>
      <c r="B1831" s="3" t="s">
        <v>440</v>
      </c>
      <c r="C1831" s="4">
        <v>4.227543419168759</v>
      </c>
      <c r="D1831" s="4">
        <v>0.4675039093041439</v>
      </c>
    </row>
    <row r="1832" ht="15.75" customHeight="1">
      <c r="A1832" s="2" t="s">
        <v>417</v>
      </c>
      <c r="B1832" s="3" t="s">
        <v>441</v>
      </c>
      <c r="C1832" s="4">
        <v>4.044944286514639</v>
      </c>
      <c r="D1832" s="4">
        <v>0.3308737294761533</v>
      </c>
    </row>
    <row r="1833" ht="15.75" customHeight="1">
      <c r="A1833" s="2" t="s">
        <v>417</v>
      </c>
      <c r="B1833" s="3" t="s">
        <v>441</v>
      </c>
      <c r="C1833" s="4">
        <v>4.115493951403731</v>
      </c>
      <c r="D1833" s="4">
        <v>0.3008209538702111</v>
      </c>
    </row>
    <row r="1834" ht="15.75" customHeight="1">
      <c r="A1834" s="2" t="s">
        <v>417</v>
      </c>
      <c r="B1834" s="3" t="s">
        <v>441</v>
      </c>
      <c r="C1834" s="4">
        <v>4.090594069678168</v>
      </c>
      <c r="D1834" s="4">
        <v>0.32515637216575455</v>
      </c>
    </row>
    <row r="1835" ht="15.75" customHeight="1">
      <c r="A1835" s="2" t="s">
        <v>417</v>
      </c>
      <c r="B1835" s="3" t="s">
        <v>442</v>
      </c>
      <c r="C1835" s="4">
        <v>2.7231755649160663</v>
      </c>
      <c r="D1835" s="4">
        <v>0.8139171227521502</v>
      </c>
    </row>
    <row r="1836" ht="15.75" customHeight="1">
      <c r="A1836" s="2" t="s">
        <v>417</v>
      </c>
      <c r="B1836" s="3" t="s">
        <v>442</v>
      </c>
      <c r="C1836" s="4">
        <v>2.822775091818314</v>
      </c>
      <c r="D1836" s="4">
        <v>0.8055609851446442</v>
      </c>
    </row>
    <row r="1837" ht="15.75" customHeight="1">
      <c r="A1837" s="2" t="s">
        <v>417</v>
      </c>
      <c r="B1837" s="3" t="s">
        <v>442</v>
      </c>
      <c r="C1837" s="4">
        <v>2.7792002987985804</v>
      </c>
      <c r="D1837" s="4">
        <v>0.7755082095387023</v>
      </c>
    </row>
    <row r="1838" ht="15.75" customHeight="1">
      <c r="A1838" s="2" t="s">
        <v>417</v>
      </c>
      <c r="B1838" s="3" t="s">
        <v>443</v>
      </c>
      <c r="C1838" s="4">
        <v>2.7688253480795963</v>
      </c>
      <c r="D1838" s="4">
        <v>0.7170152462861611</v>
      </c>
    </row>
    <row r="1839" ht="15.75" customHeight="1">
      <c r="A1839" s="2" t="s">
        <v>417</v>
      </c>
      <c r="B1839" s="3" t="s">
        <v>443</v>
      </c>
      <c r="C1839" s="4">
        <v>2.816550121386923</v>
      </c>
      <c r="D1839" s="4">
        <v>0.7549843627834246</v>
      </c>
    </row>
    <row r="1840" ht="15.75" customHeight="1">
      <c r="A1840" s="2" t="s">
        <v>417</v>
      </c>
      <c r="B1840" s="3" t="s">
        <v>443</v>
      </c>
      <c r="C1840" s="4">
        <v>2.8455999834000787</v>
      </c>
      <c r="D1840" s="4">
        <v>0.6737685691946834</v>
      </c>
    </row>
    <row r="1841" ht="15.75" customHeight="1">
      <c r="A1841" s="2" t="s">
        <v>417</v>
      </c>
      <c r="B1841" s="3" t="s">
        <v>444</v>
      </c>
      <c r="C1841" s="4">
        <v>2.657605876372087</v>
      </c>
      <c r="D1841" s="4">
        <v>0.7873827208756843</v>
      </c>
    </row>
    <row r="1842" ht="15.75" customHeight="1">
      <c r="A1842" s="2" t="s">
        <v>417</v>
      </c>
      <c r="B1842" s="3" t="s">
        <v>444</v>
      </c>
      <c r="C1842" s="4">
        <v>2.7252505550598634</v>
      </c>
      <c r="D1842" s="4">
        <v>0.8253518373729477</v>
      </c>
    </row>
    <row r="1843" ht="15.75" customHeight="1">
      <c r="A1843" s="2" t="s">
        <v>417</v>
      </c>
      <c r="B1843" s="3" t="s">
        <v>444</v>
      </c>
      <c r="C1843" s="4">
        <v>2.6418359512792313</v>
      </c>
      <c r="D1843" s="4">
        <v>0.7762412040656763</v>
      </c>
    </row>
    <row r="1844" ht="15.75" customHeight="1">
      <c r="A1844" s="2" t="s">
        <v>417</v>
      </c>
      <c r="B1844" s="3" t="s">
        <v>445</v>
      </c>
      <c r="C1844" s="4">
        <v>3.916294897599236</v>
      </c>
      <c r="D1844" s="4">
        <v>0.6286161063330729</v>
      </c>
    </row>
    <row r="1845" ht="15.75" customHeight="1">
      <c r="A1845" s="2" t="s">
        <v>417</v>
      </c>
      <c r="B1845" s="3" t="s">
        <v>445</v>
      </c>
      <c r="C1845" s="4">
        <v>3.939119789181001</v>
      </c>
      <c r="D1845" s="4">
        <v>0.6629202501954653</v>
      </c>
    </row>
    <row r="1846" ht="15.75" customHeight="1">
      <c r="A1846" s="2" t="s">
        <v>417</v>
      </c>
      <c r="B1846" s="3" t="s">
        <v>445</v>
      </c>
      <c r="C1846" s="4">
        <v>3.8810200651546904</v>
      </c>
      <c r="D1846" s="4">
        <v>0.6730355746677092</v>
      </c>
    </row>
    <row r="1847" ht="15.75" customHeight="1">
      <c r="A1847" s="2" t="s">
        <v>417</v>
      </c>
      <c r="B1847" s="3" t="s">
        <v>446</v>
      </c>
      <c r="C1847" s="4">
        <v>4.403917581391489</v>
      </c>
      <c r="D1847" s="4">
        <v>0.7142298670836592</v>
      </c>
    </row>
    <row r="1848" ht="15.75" customHeight="1">
      <c r="A1848" s="2" t="s">
        <v>417</v>
      </c>
      <c r="B1848" s="3" t="s">
        <v>446</v>
      </c>
      <c r="C1848" s="4">
        <v>4.430892453260847</v>
      </c>
      <c r="D1848" s="4">
        <v>0.7241985926505082</v>
      </c>
    </row>
    <row r="1849" ht="15.75" customHeight="1">
      <c r="A1849" s="2" t="s">
        <v>417</v>
      </c>
      <c r="B1849" s="3" t="s">
        <v>446</v>
      </c>
      <c r="C1849" s="4">
        <v>4.474467246280581</v>
      </c>
      <c r="D1849" s="4">
        <v>0.6975175918686475</v>
      </c>
    </row>
    <row r="1850" ht="15.75" customHeight="1">
      <c r="A1850" s="2" t="s">
        <v>417</v>
      </c>
      <c r="B1850" s="3" t="s">
        <v>447</v>
      </c>
      <c r="C1850" s="4">
        <v>4.0739941485277935</v>
      </c>
      <c r="D1850" s="4">
        <v>0.6931196247068023</v>
      </c>
    </row>
    <row r="1851" ht="15.75" customHeight="1">
      <c r="A1851" s="2" t="s">
        <v>417</v>
      </c>
      <c r="B1851" s="3" t="s">
        <v>447</v>
      </c>
      <c r="C1851" s="4">
        <v>4.132093872554105</v>
      </c>
      <c r="D1851" s="4">
        <v>0.7014757623143082</v>
      </c>
    </row>
    <row r="1852" ht="15.75" customHeight="1">
      <c r="A1852" s="2" t="s">
        <v>417</v>
      </c>
      <c r="B1852" s="3" t="s">
        <v>447</v>
      </c>
      <c r="C1852" s="4">
        <v>4.090594069678168</v>
      </c>
      <c r="D1852" s="4">
        <v>0.7086591086786552</v>
      </c>
    </row>
    <row r="1853" ht="15.75" customHeight="1">
      <c r="A1853" s="2" t="s">
        <v>417</v>
      </c>
      <c r="B1853" s="3" t="s">
        <v>448</v>
      </c>
      <c r="C1853" s="4">
        <v>0.6336604901126719</v>
      </c>
      <c r="D1853" s="4">
        <v>0.13926896012509776</v>
      </c>
    </row>
    <row r="1854" ht="15.75" customHeight="1">
      <c r="A1854" s="2" t="s">
        <v>417</v>
      </c>
      <c r="B1854" s="3" t="s">
        <v>448</v>
      </c>
      <c r="C1854" s="4">
        <v>0.6336604901126719</v>
      </c>
      <c r="D1854" s="4">
        <v>0.13926896012509776</v>
      </c>
    </row>
    <row r="1855" ht="15.75" customHeight="1">
      <c r="A1855" s="2" t="s">
        <v>417</v>
      </c>
      <c r="B1855" s="3" t="s">
        <v>448</v>
      </c>
      <c r="C1855" s="4">
        <v>0.6336604901126719</v>
      </c>
      <c r="D1855" s="4">
        <v>0.13926896012509776</v>
      </c>
    </row>
    <row r="1856" ht="15.75" customHeight="1">
      <c r="A1856" s="2" t="s">
        <v>417</v>
      </c>
      <c r="B1856" s="3" t="s">
        <v>449</v>
      </c>
      <c r="C1856" s="4">
        <v>6.333658415122527</v>
      </c>
      <c r="D1856" s="4">
        <v>0.4529906176700548</v>
      </c>
    </row>
    <row r="1857" ht="15.75" customHeight="1">
      <c r="A1857" s="2" t="s">
        <v>417</v>
      </c>
      <c r="B1857" s="3" t="s">
        <v>449</v>
      </c>
      <c r="C1857" s="4">
        <v>6.50173261677007</v>
      </c>
      <c r="D1857" s="4">
        <v>0.5028342455043003</v>
      </c>
    </row>
    <row r="1858" ht="15.75" customHeight="1">
      <c r="A1858" s="2" t="s">
        <v>417</v>
      </c>
      <c r="B1858" s="3" t="s">
        <v>449</v>
      </c>
      <c r="C1858" s="4">
        <v>6.530782478783226</v>
      </c>
      <c r="D1858" s="4">
        <v>0.5447615324472245</v>
      </c>
    </row>
    <row r="1859" ht="15.75" customHeight="1">
      <c r="A1859" s="2" t="s">
        <v>417</v>
      </c>
      <c r="B1859" s="3" t="s">
        <v>450</v>
      </c>
      <c r="C1859" s="4">
        <v>6.1801091444815635</v>
      </c>
      <c r="D1859" s="4">
        <v>0.5755473025801408</v>
      </c>
    </row>
    <row r="1860" ht="15.75" customHeight="1">
      <c r="A1860" s="2" t="s">
        <v>417</v>
      </c>
      <c r="B1860" s="3" t="s">
        <v>450</v>
      </c>
      <c r="C1860" s="4">
        <v>6.333658415122527</v>
      </c>
      <c r="D1860" s="4">
        <v>0.5736415168100079</v>
      </c>
    </row>
    <row r="1861" ht="15.75" customHeight="1">
      <c r="A1861" s="2" t="s">
        <v>417</v>
      </c>
      <c r="B1861" s="3" t="s">
        <v>450</v>
      </c>
      <c r="C1861" s="4">
        <v>6.271408710808624</v>
      </c>
      <c r="D1861" s="4">
        <v>0.5331802189210322</v>
      </c>
    </row>
    <row r="1862" ht="15.75" customHeight="1">
      <c r="A1862" s="2" t="s">
        <v>417</v>
      </c>
      <c r="B1862" s="3" t="s">
        <v>217</v>
      </c>
      <c r="C1862" s="4">
        <v>6.144834312037017</v>
      </c>
      <c r="D1862" s="4">
        <v>25.288311180609856</v>
      </c>
    </row>
    <row r="1863" ht="15.75" customHeight="1">
      <c r="A1863" s="2" t="s">
        <v>417</v>
      </c>
      <c r="B1863" s="3" t="s">
        <v>217</v>
      </c>
      <c r="C1863" s="4">
        <v>6.198784055775735</v>
      </c>
      <c r="D1863" s="4">
        <v>25.933346364347152</v>
      </c>
    </row>
    <row r="1864" ht="15.75" customHeight="1">
      <c r="A1864" s="2" t="s">
        <v>417</v>
      </c>
      <c r="B1864" s="3" t="s">
        <v>217</v>
      </c>
      <c r="C1864" s="4">
        <v>6.107484489448675</v>
      </c>
      <c r="D1864" s="4">
        <v>26.211884284597346</v>
      </c>
    </row>
    <row r="1865" ht="15.75" customHeight="1">
      <c r="A1865" s="2" t="s">
        <v>417</v>
      </c>
      <c r="B1865" s="3" t="s">
        <v>15</v>
      </c>
      <c r="C1865" s="4">
        <v>0.8554769364845516</v>
      </c>
      <c r="D1865" s="4">
        <v>0.13926896012509776</v>
      </c>
    </row>
    <row r="1866" ht="15.75" customHeight="1">
      <c r="A1866" s="2" t="s">
        <v>417</v>
      </c>
      <c r="B1866" s="3" t="s">
        <v>15</v>
      </c>
      <c r="C1866" s="4">
        <v>0.8664743842466748</v>
      </c>
      <c r="D1866" s="4">
        <v>0.13926896012509776</v>
      </c>
    </row>
    <row r="1867" ht="15.75" customHeight="1">
      <c r="A1867" s="2" t="s">
        <v>417</v>
      </c>
      <c r="B1867" s="3" t="s">
        <v>15</v>
      </c>
      <c r="C1867" s="4">
        <v>0.8515344552113376</v>
      </c>
      <c r="D1867" s="4">
        <v>0.13926896012509776</v>
      </c>
    </row>
    <row r="1868" ht="15.75" customHeight="1">
      <c r="A1868" s="2" t="s">
        <v>417</v>
      </c>
      <c r="B1868" s="3" t="s">
        <v>451</v>
      </c>
      <c r="C1868" s="4">
        <v>72.96781690286971</v>
      </c>
      <c r="D1868" s="4">
        <v>10.146110242376858</v>
      </c>
    </row>
    <row r="1869" ht="15.75" customHeight="1">
      <c r="A1869" s="2" t="s">
        <v>417</v>
      </c>
      <c r="B1869" s="3" t="s">
        <v>451</v>
      </c>
      <c r="C1869" s="4">
        <v>75.9765526113751</v>
      </c>
      <c r="D1869" s="4">
        <v>10.363076622361222</v>
      </c>
    </row>
    <row r="1870" ht="15.75" customHeight="1">
      <c r="A1870" s="2" t="s">
        <v>417</v>
      </c>
      <c r="B1870" s="3" t="s">
        <v>451</v>
      </c>
      <c r="C1870" s="4">
        <v>72.55281887411036</v>
      </c>
      <c r="D1870" s="4">
        <v>10.020035183737296</v>
      </c>
    </row>
    <row r="1871" ht="15.75" customHeight="1">
      <c r="A1871" s="2" t="s">
        <v>417</v>
      </c>
      <c r="B1871" s="3" t="s">
        <v>452</v>
      </c>
      <c r="C1871" s="4">
        <v>60.2066275185193</v>
      </c>
      <c r="D1871" s="4">
        <v>9.134577795152465</v>
      </c>
    </row>
    <row r="1872" ht="15.75" customHeight="1">
      <c r="A1872" s="2" t="s">
        <v>417</v>
      </c>
      <c r="B1872" s="3" t="s">
        <v>452</v>
      </c>
      <c r="C1872" s="4">
        <v>59.64638017969415</v>
      </c>
      <c r="D1872" s="4">
        <v>8.957193119624709</v>
      </c>
    </row>
    <row r="1873" ht="15.75" customHeight="1">
      <c r="A1873" s="2" t="s">
        <v>417</v>
      </c>
      <c r="B1873" s="3" t="s">
        <v>452</v>
      </c>
      <c r="C1873" s="4">
        <v>61.285622393293636</v>
      </c>
      <c r="D1873" s="4">
        <v>9.152169663799846</v>
      </c>
    </row>
    <row r="1874" ht="15.75" customHeight="1">
      <c r="A1874" s="2" t="s">
        <v>417</v>
      </c>
      <c r="B1874" s="3" t="s">
        <v>453</v>
      </c>
      <c r="C1874" s="4">
        <v>70.74757744900711</v>
      </c>
      <c r="D1874" s="4">
        <v>10.480355746677093</v>
      </c>
    </row>
    <row r="1875" ht="15.75" customHeight="1">
      <c r="A1875" s="2" t="s">
        <v>417</v>
      </c>
      <c r="B1875" s="3" t="s">
        <v>453</v>
      </c>
      <c r="C1875" s="4">
        <v>68.6103376008964</v>
      </c>
      <c r="D1875" s="4">
        <v>10.440774042220486</v>
      </c>
    </row>
    <row r="1876" ht="15.75" customHeight="1">
      <c r="A1876" s="2" t="s">
        <v>417</v>
      </c>
      <c r="B1876" s="3" t="s">
        <v>453</v>
      </c>
      <c r="C1876" s="4">
        <v>69.48183346129106</v>
      </c>
      <c r="D1876" s="4">
        <v>10.19155590304926</v>
      </c>
    </row>
    <row r="1877" ht="15.75" customHeight="1">
      <c r="A1877" s="2" t="s">
        <v>417</v>
      </c>
      <c r="B1877" s="3" t="s">
        <v>454</v>
      </c>
      <c r="C1877" s="4">
        <v>6.765256365032266</v>
      </c>
      <c r="D1877" s="4">
        <v>0.5289288506645817</v>
      </c>
    </row>
    <row r="1878" ht="15.75" customHeight="1">
      <c r="A1878" s="2" t="s">
        <v>417</v>
      </c>
      <c r="B1878" s="3" t="s">
        <v>454</v>
      </c>
      <c r="C1878" s="4">
        <v>6.725831552300127</v>
      </c>
      <c r="D1878" s="4">
        <v>0.5346462079749805</v>
      </c>
    </row>
    <row r="1879" ht="15.75" customHeight="1">
      <c r="A1879" s="2" t="s">
        <v>417</v>
      </c>
      <c r="B1879" s="3" t="s">
        <v>454</v>
      </c>
      <c r="C1879" s="4">
        <v>6.5432324196460065</v>
      </c>
      <c r="D1879" s="4">
        <v>0.5191067240031275</v>
      </c>
    </row>
    <row r="1880" ht="15.75" customHeight="1">
      <c r="A1880" s="2" t="s">
        <v>417</v>
      </c>
      <c r="B1880" s="3" t="s">
        <v>455</v>
      </c>
      <c r="C1880" s="4">
        <v>6.86693088207831</v>
      </c>
      <c r="D1880" s="4">
        <v>0.6456215793588742</v>
      </c>
    </row>
    <row r="1881" ht="15.75" customHeight="1">
      <c r="A1881" s="2" t="s">
        <v>417</v>
      </c>
      <c r="B1881" s="3" t="s">
        <v>455</v>
      </c>
      <c r="C1881" s="4">
        <v>6.817131118627186</v>
      </c>
      <c r="D1881" s="4">
        <v>0.6542709147771697</v>
      </c>
    </row>
    <row r="1882" ht="15.75" customHeight="1">
      <c r="A1882" s="2" t="s">
        <v>417</v>
      </c>
      <c r="B1882" s="3" t="s">
        <v>455</v>
      </c>
      <c r="C1882" s="4">
        <v>7.030855103438259</v>
      </c>
      <c r="D1882" s="4">
        <v>0.6239249413604379</v>
      </c>
    </row>
    <row r="1883" ht="15.75" customHeight="1">
      <c r="A1883" s="2" t="s">
        <v>417</v>
      </c>
      <c r="B1883" s="3" t="s">
        <v>456</v>
      </c>
      <c r="C1883" s="4">
        <v>7.005955221712697</v>
      </c>
      <c r="D1883" s="4">
        <v>0.5418295543393277</v>
      </c>
    </row>
    <row r="1884" ht="15.75" customHeight="1">
      <c r="A1884" s="2" t="s">
        <v>417</v>
      </c>
      <c r="B1884" s="3" t="s">
        <v>456</v>
      </c>
      <c r="C1884" s="4">
        <v>7.194779324798207</v>
      </c>
      <c r="D1884" s="4">
        <v>0.5191067240031275</v>
      </c>
    </row>
    <row r="1885" ht="15.75" customHeight="1">
      <c r="A1885" s="2" t="s">
        <v>417</v>
      </c>
      <c r="B1885" s="3" t="s">
        <v>456</v>
      </c>
      <c r="C1885" s="4">
        <v>7.250804058680722</v>
      </c>
      <c r="D1885" s="4">
        <v>0.5343530101641908</v>
      </c>
    </row>
    <row r="1886" ht="15.75" customHeight="1">
      <c r="A1886" s="2" t="s">
        <v>417</v>
      </c>
      <c r="B1886" s="3" t="s">
        <v>457</v>
      </c>
      <c r="C1886" s="4">
        <v>7.495652895648746</v>
      </c>
      <c r="D1886" s="4">
        <v>0.6816849100860047</v>
      </c>
    </row>
    <row r="1887" ht="15.75" customHeight="1">
      <c r="A1887" s="2" t="s">
        <v>417</v>
      </c>
      <c r="B1887" s="3" t="s">
        <v>457</v>
      </c>
      <c r="C1887" s="4">
        <v>7.352478575726766</v>
      </c>
      <c r="D1887" s="4">
        <v>0.6813917122752151</v>
      </c>
    </row>
    <row r="1888" ht="15.75" customHeight="1">
      <c r="A1888" s="2" t="s">
        <v>417</v>
      </c>
      <c r="B1888" s="3" t="s">
        <v>457</v>
      </c>
      <c r="C1888" s="4">
        <v>7.522627767518105</v>
      </c>
      <c r="D1888" s="4">
        <v>0.6863760750586396</v>
      </c>
    </row>
    <row r="1889" ht="15.75" customHeight="1">
      <c r="A1889" s="2" t="s">
        <v>417</v>
      </c>
      <c r="B1889" s="3" t="s">
        <v>458</v>
      </c>
      <c r="C1889" s="4">
        <v>8.389973647625174</v>
      </c>
      <c r="D1889" s="4">
        <v>0.802189210320563</v>
      </c>
    </row>
    <row r="1890" ht="15.75" customHeight="1">
      <c r="A1890" s="2" t="s">
        <v>417</v>
      </c>
      <c r="B1890" s="3" t="s">
        <v>458</v>
      </c>
      <c r="C1890" s="4">
        <v>8.690847218475712</v>
      </c>
      <c r="D1890" s="4">
        <v>0.8606821735731041</v>
      </c>
    </row>
    <row r="1891" ht="15.75" customHeight="1">
      <c r="A1891" s="2" t="s">
        <v>417</v>
      </c>
      <c r="B1891" s="3" t="s">
        <v>458</v>
      </c>
      <c r="C1891" s="4">
        <v>8.543522918266138</v>
      </c>
      <c r="D1891" s="4">
        <v>0.8062939796716186</v>
      </c>
    </row>
    <row r="1892" ht="15.75" customHeight="1">
      <c r="A1892" s="2" t="s">
        <v>417</v>
      </c>
      <c r="B1892" s="3" t="s">
        <v>459</v>
      </c>
      <c r="C1892" s="4">
        <v>8.630672504305604</v>
      </c>
      <c r="D1892" s="4">
        <v>0.9706313526192341</v>
      </c>
    </row>
    <row r="1893" ht="15.75" customHeight="1">
      <c r="A1893" s="2" t="s">
        <v>417</v>
      </c>
      <c r="B1893" s="3" t="s">
        <v>459</v>
      </c>
      <c r="C1893" s="4">
        <v>8.811196646815928</v>
      </c>
      <c r="D1893" s="4">
        <v>0.8892689601250979</v>
      </c>
    </row>
    <row r="1894" ht="15.75" customHeight="1">
      <c r="A1894" s="2" t="s">
        <v>417</v>
      </c>
      <c r="B1894" s="3" t="s">
        <v>459</v>
      </c>
      <c r="C1894" s="4">
        <v>8.873446351129832</v>
      </c>
      <c r="D1894" s="4">
        <v>0.9785476935105553</v>
      </c>
    </row>
    <row r="1895" ht="15.75" customHeight="1">
      <c r="A1895" s="2" t="s">
        <v>417</v>
      </c>
      <c r="B1895" s="3" t="s">
        <v>460</v>
      </c>
      <c r="C1895" s="4">
        <v>18.01377793455481</v>
      </c>
      <c r="D1895" s="4">
        <v>1.7753127443315093</v>
      </c>
    </row>
    <row r="1896" ht="15.75" customHeight="1">
      <c r="A1896" s="2" t="s">
        <v>417</v>
      </c>
      <c r="B1896" s="3" t="s">
        <v>460</v>
      </c>
      <c r="C1896" s="4">
        <v>17.99925300354823</v>
      </c>
      <c r="D1896" s="4">
        <v>1.7591868647380768</v>
      </c>
    </row>
    <row r="1897" ht="15.75" customHeight="1">
      <c r="A1897" s="2" t="s">
        <v>417</v>
      </c>
      <c r="B1897" s="3" t="s">
        <v>460</v>
      </c>
      <c r="C1897" s="4">
        <v>17.422405743572718</v>
      </c>
      <c r="D1897" s="4">
        <v>1.7210711493354185</v>
      </c>
    </row>
    <row r="1898" ht="15.75" customHeight="1">
      <c r="A1898" s="2" t="s">
        <v>417</v>
      </c>
      <c r="B1898" s="3" t="s">
        <v>461</v>
      </c>
      <c r="C1898" s="4">
        <v>14.973917373892473</v>
      </c>
      <c r="D1898" s="4">
        <v>1.7723807662236126</v>
      </c>
    </row>
    <row r="1899" ht="15.75" customHeight="1">
      <c r="A1899" s="2" t="s">
        <v>417</v>
      </c>
      <c r="B1899" s="3" t="s">
        <v>461</v>
      </c>
      <c r="C1899" s="4">
        <v>15.115016703670657</v>
      </c>
      <c r="D1899" s="4">
        <v>1.833952306489445</v>
      </c>
    </row>
    <row r="1900" ht="15.75" customHeight="1">
      <c r="A1900" s="2" t="s">
        <v>417</v>
      </c>
      <c r="B1900" s="3" t="s">
        <v>461</v>
      </c>
      <c r="C1900" s="4">
        <v>14.839043014545679</v>
      </c>
      <c r="D1900" s="4">
        <v>1.7782447224394062</v>
      </c>
    </row>
    <row r="1901" ht="15.75" customHeight="1">
      <c r="A1901" s="2" t="s">
        <v>417</v>
      </c>
      <c r="B1901" s="3" t="s">
        <v>462</v>
      </c>
      <c r="C1901" s="4">
        <v>13.019276658435873</v>
      </c>
      <c r="D1901" s="4">
        <v>1.7474589523064896</v>
      </c>
    </row>
    <row r="1902" ht="15.75" customHeight="1">
      <c r="A1902" s="2" t="s">
        <v>417</v>
      </c>
      <c r="B1902" s="3" t="s">
        <v>462</v>
      </c>
      <c r="C1902" s="4">
        <v>13.459174568920798</v>
      </c>
      <c r="D1902" s="4">
        <v>1.7973025801407352</v>
      </c>
    </row>
    <row r="1903" ht="15.75" customHeight="1">
      <c r="A1903" s="2" t="s">
        <v>417</v>
      </c>
      <c r="B1903" s="3" t="s">
        <v>462</v>
      </c>
      <c r="C1903" s="4">
        <v>13.34090013072438</v>
      </c>
      <c r="D1903" s="4">
        <v>1.7064112587959344</v>
      </c>
    </row>
    <row r="1904" ht="15.75" customHeight="1">
      <c r="A1904" s="2" t="s">
        <v>417</v>
      </c>
      <c r="B1904" s="3" t="s">
        <v>463</v>
      </c>
      <c r="C1904" s="4">
        <v>36.178241653352146</v>
      </c>
      <c r="D1904" s="4">
        <v>2.0905003909304147</v>
      </c>
    </row>
    <row r="1905" ht="15.75" customHeight="1">
      <c r="A1905" s="2" t="s">
        <v>417</v>
      </c>
      <c r="B1905" s="3" t="s">
        <v>463</v>
      </c>
      <c r="C1905" s="4">
        <v>35.30674579295748</v>
      </c>
      <c r="D1905" s="4">
        <v>2.1183541829554344</v>
      </c>
    </row>
    <row r="1906" ht="15.75" customHeight="1">
      <c r="A1906" s="2" t="s">
        <v>417</v>
      </c>
      <c r="B1906" s="3" t="s">
        <v>463</v>
      </c>
      <c r="C1906" s="4">
        <v>36.19899155479011</v>
      </c>
      <c r="D1906" s="4">
        <v>2.155003909304144</v>
      </c>
    </row>
    <row r="1907" ht="15.75" customHeight="1">
      <c r="A1907" s="2" t="s">
        <v>417</v>
      </c>
      <c r="B1907" s="3" t="s">
        <v>464</v>
      </c>
      <c r="C1907" s="4">
        <v>29.164774967318902</v>
      </c>
      <c r="D1907" s="4">
        <v>2.3968921032056296</v>
      </c>
    </row>
    <row r="1908" ht="15.75" customHeight="1">
      <c r="A1908" s="2" t="s">
        <v>417</v>
      </c>
      <c r="B1908" s="3" t="s">
        <v>464</v>
      </c>
      <c r="C1908" s="4">
        <v>30.160770236341378</v>
      </c>
      <c r="D1908" s="4">
        <v>2.4320758405003913</v>
      </c>
    </row>
    <row r="1909" ht="15.75" customHeight="1">
      <c r="A1909" s="2" t="s">
        <v>417</v>
      </c>
      <c r="B1909" s="3" t="s">
        <v>464</v>
      </c>
      <c r="C1909" s="4">
        <v>29.642022700392175</v>
      </c>
      <c r="D1909" s="4">
        <v>2.3836982017200943</v>
      </c>
    </row>
    <row r="1910" ht="15.75" customHeight="1">
      <c r="A1910" s="2" t="s">
        <v>417</v>
      </c>
      <c r="B1910" s="3" t="s">
        <v>465</v>
      </c>
      <c r="C1910" s="4">
        <v>28.002780486792687</v>
      </c>
      <c r="D1910" s="4">
        <v>2.509773260359656</v>
      </c>
    </row>
    <row r="1911" ht="15.75" customHeight="1">
      <c r="A1911" s="2" t="s">
        <v>417</v>
      </c>
      <c r="B1911" s="3" t="s">
        <v>465</v>
      </c>
      <c r="C1911" s="4">
        <v>28.023530388230654</v>
      </c>
      <c r="D1911" s="4">
        <v>2.4482017200938238</v>
      </c>
    </row>
    <row r="1912" ht="15.75" customHeight="1">
      <c r="A1912" s="2" t="s">
        <v>417</v>
      </c>
      <c r="B1912" s="3" t="s">
        <v>465</v>
      </c>
      <c r="C1912" s="4">
        <v>28.16877969829643</v>
      </c>
      <c r="D1912" s="4">
        <v>2.4701915559030496</v>
      </c>
    </row>
    <row r="1913" ht="15.75" customHeight="1">
      <c r="A1913" s="2" t="s">
        <v>417</v>
      </c>
      <c r="B1913" s="3" t="s">
        <v>466</v>
      </c>
      <c r="C1913" s="4">
        <v>22.006058971219886</v>
      </c>
      <c r="D1913" s="4">
        <v>2.6666340891321347</v>
      </c>
    </row>
    <row r="1914" ht="15.75" customHeight="1">
      <c r="A1914" s="2" t="s">
        <v>417</v>
      </c>
      <c r="B1914" s="3" t="s">
        <v>466</v>
      </c>
      <c r="C1914" s="4">
        <v>21.528811238146616</v>
      </c>
      <c r="D1914" s="4">
        <v>2.612392494136044</v>
      </c>
    </row>
    <row r="1915" ht="15.75" customHeight="1">
      <c r="A1915" s="2" t="s">
        <v>417</v>
      </c>
      <c r="B1915" s="3" t="s">
        <v>466</v>
      </c>
      <c r="C1915" s="4">
        <v>21.159462992550782</v>
      </c>
      <c r="D1915" s="4">
        <v>2.710613760750587</v>
      </c>
    </row>
    <row r="1916" ht="15.75" customHeight="1">
      <c r="A1916" s="2" t="s">
        <v>417</v>
      </c>
      <c r="B1916" s="3" t="s">
        <v>467</v>
      </c>
      <c r="C1916" s="4">
        <v>23.935799804950925</v>
      </c>
      <c r="D1916" s="4">
        <v>2.800039093041439</v>
      </c>
    </row>
    <row r="1917" ht="15.75" customHeight="1">
      <c r="A1917" s="2" t="s">
        <v>417</v>
      </c>
      <c r="B1917" s="3" t="s">
        <v>467</v>
      </c>
      <c r="C1917" s="4">
        <v>24.41304753802419</v>
      </c>
      <c r="D1917" s="4">
        <v>2.9349100860046913</v>
      </c>
    </row>
    <row r="1918" ht="15.75" customHeight="1">
      <c r="A1918" s="2" t="s">
        <v>417</v>
      </c>
      <c r="B1918" s="3" t="s">
        <v>467</v>
      </c>
      <c r="C1918" s="4">
        <v>24.994044778287304</v>
      </c>
      <c r="D1918" s="4">
        <v>2.7897771696638003</v>
      </c>
    </row>
    <row r="1919" ht="15.75" customHeight="1">
      <c r="A1919" s="2" t="s">
        <v>417</v>
      </c>
      <c r="B1919" s="3" t="s">
        <v>468</v>
      </c>
      <c r="C1919" s="4">
        <v>23.91504990351296</v>
      </c>
      <c r="D1919" s="4">
        <v>3.028733385457389</v>
      </c>
    </row>
    <row r="1920" ht="15.75" customHeight="1">
      <c r="A1920" s="2" t="s">
        <v>417</v>
      </c>
      <c r="B1920" s="3" t="s">
        <v>468</v>
      </c>
      <c r="C1920" s="4">
        <v>23.76980059344718</v>
      </c>
      <c r="D1920" s="4">
        <v>3.118158717748241</v>
      </c>
    </row>
    <row r="1921" ht="15.75" customHeight="1">
      <c r="A1921" s="2" t="s">
        <v>417</v>
      </c>
      <c r="B1921" s="3" t="s">
        <v>468</v>
      </c>
      <c r="C1921" s="4">
        <v>24.41304753802419</v>
      </c>
      <c r="D1921" s="4">
        <v>3.071247068021893</v>
      </c>
    </row>
    <row r="1922" ht="15.75" customHeight="1">
      <c r="A1922" s="2" t="s">
        <v>417</v>
      </c>
      <c r="B1922" s="3" t="s">
        <v>469</v>
      </c>
      <c r="C1922" s="4">
        <v>9.074720395078124</v>
      </c>
      <c r="D1922" s="4">
        <v>0.6859362783424551</v>
      </c>
    </row>
    <row r="1923" ht="15.75" customHeight="1">
      <c r="A1923" s="2" t="s">
        <v>417</v>
      </c>
      <c r="B1923" s="3" t="s">
        <v>469</v>
      </c>
      <c r="C1923" s="4">
        <v>8.877596331417426</v>
      </c>
      <c r="D1923" s="4">
        <v>0.6548573103987492</v>
      </c>
    </row>
    <row r="1924" ht="15.75" customHeight="1">
      <c r="A1924" s="2" t="s">
        <v>417</v>
      </c>
      <c r="B1924" s="3" t="s">
        <v>469</v>
      </c>
      <c r="C1924" s="4">
        <v>8.981345838607266</v>
      </c>
      <c r="D1924" s="4">
        <v>0.6292025019546522</v>
      </c>
    </row>
    <row r="1925" ht="15.75" customHeight="1">
      <c r="A1925" s="2" t="s">
        <v>417</v>
      </c>
      <c r="B1925" s="3" t="s">
        <v>470</v>
      </c>
      <c r="C1925" s="4">
        <v>8.721972070632663</v>
      </c>
      <c r="D1925" s="4">
        <v>0.6035476935105553</v>
      </c>
    </row>
    <row r="1926" ht="15.75" customHeight="1">
      <c r="A1926" s="2" t="s">
        <v>417</v>
      </c>
      <c r="B1926" s="3" t="s">
        <v>470</v>
      </c>
      <c r="C1926" s="4">
        <v>8.817421617247318</v>
      </c>
      <c r="D1926" s="4">
        <v>0.5674843627834246</v>
      </c>
    </row>
    <row r="1927" ht="15.75" customHeight="1">
      <c r="A1927" s="2" t="s">
        <v>417</v>
      </c>
      <c r="B1927" s="3" t="s">
        <v>470</v>
      </c>
      <c r="C1927" s="4">
        <v>9.024920631627</v>
      </c>
      <c r="D1927" s="4">
        <v>0.6057466770914778</v>
      </c>
    </row>
    <row r="1928" ht="15.75" customHeight="1">
      <c r="A1928" s="2" t="s">
        <v>417</v>
      </c>
      <c r="B1928" s="3" t="s">
        <v>471</v>
      </c>
      <c r="C1928" s="4">
        <v>9.323719212333742</v>
      </c>
      <c r="D1928" s="4">
        <v>0.6592552775605943</v>
      </c>
    </row>
    <row r="1929" ht="15.75" customHeight="1">
      <c r="A1929" s="2" t="s">
        <v>417</v>
      </c>
      <c r="B1929" s="3" t="s">
        <v>471</v>
      </c>
      <c r="C1929" s="4">
        <v>9.605917871890108</v>
      </c>
      <c r="D1929" s="4">
        <v>0.6812451133698203</v>
      </c>
    </row>
    <row r="1930" ht="15.75" customHeight="1">
      <c r="A1930" s="2" t="s">
        <v>417</v>
      </c>
      <c r="B1930" s="3" t="s">
        <v>471</v>
      </c>
      <c r="C1930" s="4">
        <v>9.62459278318428</v>
      </c>
      <c r="D1930" s="4">
        <v>0.6440089913995309</v>
      </c>
    </row>
    <row r="1931" ht="15.75" customHeight="1">
      <c r="A1931" s="2" t="s">
        <v>417</v>
      </c>
      <c r="B1931" s="3" t="s">
        <v>217</v>
      </c>
      <c r="C1931" s="4">
        <v>6.265183740377233</v>
      </c>
      <c r="D1931" s="4">
        <v>25.610828772478502</v>
      </c>
    </row>
    <row r="1932" ht="15.75" customHeight="1">
      <c r="A1932" s="2" t="s">
        <v>417</v>
      </c>
      <c r="B1932" s="3" t="s">
        <v>217</v>
      </c>
      <c r="C1932" s="4">
        <v>6.281783661527607</v>
      </c>
      <c r="D1932" s="4">
        <v>25.44956997654418</v>
      </c>
    </row>
    <row r="1933" ht="15.75" customHeight="1">
      <c r="A1933" s="2" t="s">
        <v>417</v>
      </c>
      <c r="B1933" s="3" t="s">
        <v>217</v>
      </c>
      <c r="C1933" s="4">
        <v>6.31913348411595</v>
      </c>
      <c r="D1933" s="4">
        <v>26.109265050820955</v>
      </c>
    </row>
    <row r="1934" ht="15.75" customHeight="1">
      <c r="A1934" s="2" t="s">
        <v>417</v>
      </c>
      <c r="B1934" s="3" t="s">
        <v>15</v>
      </c>
      <c r="C1934" s="4">
        <v>0.898844230489905</v>
      </c>
      <c r="D1934" s="4">
        <v>0.13926896012509776</v>
      </c>
    </row>
    <row r="1935" ht="15.75" customHeight="1">
      <c r="A1935" s="2" t="s">
        <v>417</v>
      </c>
      <c r="B1935" s="3" t="s">
        <v>15</v>
      </c>
      <c r="C1935" s="4">
        <v>0.9000892245761831</v>
      </c>
      <c r="D1935" s="4">
        <v>0.13926896012509776</v>
      </c>
    </row>
    <row r="1936" ht="15.75" customHeight="1">
      <c r="A1936" s="2" t="s">
        <v>417</v>
      </c>
      <c r="B1936" s="3" t="s">
        <v>15</v>
      </c>
      <c r="C1936" s="4">
        <v>0.9102566762807877</v>
      </c>
      <c r="D1936" s="4">
        <v>0.13926896012509776</v>
      </c>
    </row>
    <row r="1937" ht="15.75" customHeight="1">
      <c r="A1937" s="2" t="s">
        <v>417</v>
      </c>
      <c r="B1937" s="3" t="s">
        <v>472</v>
      </c>
      <c r="C1937" s="4">
        <v>15.013342186624612</v>
      </c>
      <c r="D1937" s="4">
        <v>1.021501172791243</v>
      </c>
    </row>
    <row r="1938" ht="15.75" customHeight="1">
      <c r="A1938" s="2" t="s">
        <v>417</v>
      </c>
      <c r="B1938" s="3" t="s">
        <v>472</v>
      </c>
      <c r="C1938" s="4">
        <v>14.683418753760916</v>
      </c>
      <c r="D1938" s="4">
        <v>1.0059616888193903</v>
      </c>
    </row>
    <row r="1939" ht="15.75" customHeight="1">
      <c r="A1939" s="2" t="s">
        <v>417</v>
      </c>
      <c r="B1939" s="3" t="s">
        <v>472</v>
      </c>
      <c r="C1939" s="4">
        <v>15.16481646712178</v>
      </c>
      <c r="D1939" s="4">
        <v>1.0286845191555904</v>
      </c>
    </row>
    <row r="1940" ht="15.75" customHeight="1">
      <c r="A1940" s="2" t="s">
        <v>417</v>
      </c>
      <c r="B1940" s="3" t="s">
        <v>473</v>
      </c>
      <c r="C1940" s="4">
        <v>16.806133670865062</v>
      </c>
      <c r="D1940" s="4">
        <v>1.2685203283815483</v>
      </c>
    </row>
    <row r="1941" ht="15.75" customHeight="1">
      <c r="A1941" s="2" t="s">
        <v>417</v>
      </c>
      <c r="B1941" s="3" t="s">
        <v>473</v>
      </c>
      <c r="C1941" s="4">
        <v>16.326810947647996</v>
      </c>
      <c r="D1941" s="4">
        <v>1.2724784988272089</v>
      </c>
    </row>
    <row r="1942" ht="15.75" customHeight="1">
      <c r="A1942" s="2" t="s">
        <v>417</v>
      </c>
      <c r="B1942" s="3" t="s">
        <v>473</v>
      </c>
      <c r="C1942" s="4">
        <v>16.9119581681987</v>
      </c>
      <c r="D1942" s="4">
        <v>1.2066555903049259</v>
      </c>
    </row>
    <row r="1943" ht="15.75" customHeight="1">
      <c r="A1943" s="2" t="s">
        <v>417</v>
      </c>
      <c r="B1943" s="3" t="s">
        <v>474</v>
      </c>
      <c r="C1943" s="4">
        <v>17.04683252754549</v>
      </c>
      <c r="D1943" s="4">
        <v>1.2847928068803756</v>
      </c>
    </row>
    <row r="1944" ht="15.75" customHeight="1">
      <c r="A1944" s="2" t="s">
        <v>417</v>
      </c>
      <c r="B1944" s="3" t="s">
        <v>474</v>
      </c>
      <c r="C1944" s="4">
        <v>17.138132093872553</v>
      </c>
      <c r="D1944" s="4">
        <v>1.2387607505863958</v>
      </c>
    </row>
    <row r="1945" ht="15.75" customHeight="1">
      <c r="A1945" s="2" t="s">
        <v>417</v>
      </c>
      <c r="B1945" s="3" t="s">
        <v>474</v>
      </c>
      <c r="C1945" s="4">
        <v>16.94930799078704</v>
      </c>
      <c r="D1945" s="4">
        <v>1.2811278342455046</v>
      </c>
    </row>
    <row r="1946" ht="15.75" customHeight="1">
      <c r="A1946" s="2" t="s">
        <v>417</v>
      </c>
      <c r="B1946" s="3" t="s">
        <v>475</v>
      </c>
      <c r="C1946" s="4">
        <v>4.56576681260764</v>
      </c>
      <c r="D1946" s="4">
        <v>0.9438037529319784</v>
      </c>
    </row>
    <row r="1947" ht="15.75" customHeight="1">
      <c r="A1947" s="2" t="s">
        <v>417</v>
      </c>
      <c r="B1947" s="3" t="s">
        <v>475</v>
      </c>
      <c r="C1947" s="4">
        <v>4.555391861888656</v>
      </c>
      <c r="D1947" s="4">
        <v>0.9405785770132917</v>
      </c>
    </row>
    <row r="1948" ht="15.75" customHeight="1">
      <c r="A1948" s="2" t="s">
        <v>417</v>
      </c>
      <c r="B1948" s="3" t="s">
        <v>475</v>
      </c>
      <c r="C1948" s="4">
        <v>4.663291349366091</v>
      </c>
      <c r="D1948" s="4">
        <v>0.9253322908522283</v>
      </c>
    </row>
    <row r="1949" ht="15.75" customHeight="1">
      <c r="A1949" s="2" t="s">
        <v>417</v>
      </c>
      <c r="B1949" s="3" t="s">
        <v>476</v>
      </c>
      <c r="C1949" s="4">
        <v>4.775340817131118</v>
      </c>
      <c r="D1949" s="4">
        <v>0.8951329163408914</v>
      </c>
    </row>
    <row r="1950" ht="15.75" customHeight="1">
      <c r="A1950" s="2" t="s">
        <v>417</v>
      </c>
      <c r="B1950" s="3" t="s">
        <v>476</v>
      </c>
      <c r="C1950" s="4">
        <v>4.816840620007055</v>
      </c>
      <c r="D1950" s="4">
        <v>0.9289972634870995</v>
      </c>
    </row>
    <row r="1951" ht="15.75" customHeight="1">
      <c r="A1951" s="2" t="s">
        <v>417</v>
      </c>
      <c r="B1951" s="3" t="s">
        <v>476</v>
      </c>
      <c r="C1951" s="4">
        <v>4.7359160043989785</v>
      </c>
      <c r="D1951" s="4">
        <v>0.9640344018764659</v>
      </c>
    </row>
    <row r="1952" ht="15.75" customHeight="1">
      <c r="A1952" s="2" t="s">
        <v>417</v>
      </c>
      <c r="B1952" s="3" t="s">
        <v>477</v>
      </c>
      <c r="C1952" s="4">
        <v>4.698566181810636</v>
      </c>
      <c r="D1952" s="4">
        <v>0.9361806098514465</v>
      </c>
    </row>
    <row r="1953" ht="15.75" customHeight="1">
      <c r="A1953" s="2" t="s">
        <v>417</v>
      </c>
      <c r="B1953" s="3" t="s">
        <v>477</v>
      </c>
      <c r="C1953" s="4">
        <v>4.6383914676405285</v>
      </c>
      <c r="D1953" s="4">
        <v>0.9149237685691948</v>
      </c>
    </row>
    <row r="1954" ht="15.75" customHeight="1">
      <c r="A1954" s="2" t="s">
        <v>417</v>
      </c>
      <c r="B1954" s="3" t="s">
        <v>477</v>
      </c>
      <c r="C1954" s="4">
        <v>4.79401572842529</v>
      </c>
      <c r="D1954" s="4">
        <v>0.9314894448788117</v>
      </c>
    </row>
    <row r="1955" ht="15.75" customHeight="1">
      <c r="A1955" s="2" t="s">
        <v>417</v>
      </c>
      <c r="B1955" s="3" t="s">
        <v>478</v>
      </c>
      <c r="C1955" s="4">
        <v>7.674102048015272</v>
      </c>
      <c r="D1955" s="4">
        <v>1.0210613760750589</v>
      </c>
    </row>
    <row r="1956" ht="15.75" customHeight="1">
      <c r="A1956" s="2" t="s">
        <v>417</v>
      </c>
      <c r="B1956" s="3" t="s">
        <v>478</v>
      </c>
      <c r="C1956" s="4">
        <v>7.883676052538751</v>
      </c>
      <c r="D1956" s="4">
        <v>1.0304437060203284</v>
      </c>
    </row>
    <row r="1957" ht="15.75" customHeight="1">
      <c r="A1957" s="2" t="s">
        <v>417</v>
      </c>
      <c r="B1957" s="3" t="s">
        <v>478</v>
      </c>
      <c r="C1957" s="4">
        <v>7.894051003257736</v>
      </c>
      <c r="D1957" s="4">
        <v>1.0354280688037532</v>
      </c>
    </row>
    <row r="1958" ht="15.75" customHeight="1">
      <c r="A1958" s="2" t="s">
        <v>417</v>
      </c>
      <c r="B1958" s="3" t="s">
        <v>479</v>
      </c>
      <c r="C1958" s="4">
        <v>7.852551200381798</v>
      </c>
      <c r="D1958" s="4">
        <v>1.0997849882720876</v>
      </c>
    </row>
    <row r="1959" ht="15.75" customHeight="1">
      <c r="A1959" s="2" t="s">
        <v>417</v>
      </c>
      <c r="B1959" s="3" t="s">
        <v>479</v>
      </c>
      <c r="C1959" s="4">
        <v>7.943850766708858</v>
      </c>
      <c r="D1959" s="4">
        <v>1.182759968725567</v>
      </c>
    </row>
    <row r="1960" ht="15.75" customHeight="1">
      <c r="A1960" s="2" t="s">
        <v>417</v>
      </c>
      <c r="B1960" s="3" t="s">
        <v>479</v>
      </c>
      <c r="C1960" s="4">
        <v>7.964600668146827</v>
      </c>
      <c r="D1960" s="4">
        <v>1.1811473807662236</v>
      </c>
    </row>
    <row r="1961" ht="15.75" customHeight="1">
      <c r="A1961" s="2" t="s">
        <v>417</v>
      </c>
      <c r="B1961" s="3" t="s">
        <v>480</v>
      </c>
      <c r="C1961" s="4">
        <v>7.559977590106448</v>
      </c>
      <c r="D1961" s="4">
        <v>1.0247263487099296</v>
      </c>
    </row>
    <row r="1962" ht="15.75" customHeight="1">
      <c r="A1962" s="2" t="s">
        <v>417</v>
      </c>
      <c r="B1962" s="3" t="s">
        <v>480</v>
      </c>
      <c r="C1962" s="4">
        <v>7.790301496067895</v>
      </c>
      <c r="D1962" s="4">
        <v>1.0431978107896795</v>
      </c>
    </row>
    <row r="1963" ht="15.75" customHeight="1">
      <c r="A1963" s="2" t="s">
        <v>417</v>
      </c>
      <c r="B1963" s="3" t="s">
        <v>480</v>
      </c>
      <c r="C1963" s="4">
        <v>7.661652107152491</v>
      </c>
      <c r="D1963" s="4">
        <v>1.0197419859265053</v>
      </c>
    </row>
    <row r="1964" ht="15.75" customHeight="1">
      <c r="A1964" s="2" t="s">
        <v>417</v>
      </c>
      <c r="B1964" s="3" t="s">
        <v>481</v>
      </c>
      <c r="C1964" s="4">
        <v>13.328450189861599</v>
      </c>
      <c r="D1964" s="4">
        <v>1.1236806098514465</v>
      </c>
    </row>
    <row r="1965" ht="15.75" customHeight="1">
      <c r="A1965" s="2" t="s">
        <v>417</v>
      </c>
      <c r="B1965" s="3" t="s">
        <v>481</v>
      </c>
      <c r="C1965" s="4">
        <v>13.394849874463095</v>
      </c>
      <c r="D1965" s="4">
        <v>1.1562255668491008</v>
      </c>
    </row>
    <row r="1966" ht="15.75" customHeight="1">
      <c r="A1966" s="2" t="s">
        <v>417</v>
      </c>
      <c r="B1966" s="3" t="s">
        <v>481</v>
      </c>
      <c r="C1966" s="4">
        <v>13.621023800136948</v>
      </c>
      <c r="D1966" s="4">
        <v>1.1513878029710711</v>
      </c>
    </row>
    <row r="1967" ht="15.75" customHeight="1">
      <c r="A1967" s="2" t="s">
        <v>417</v>
      </c>
      <c r="B1967" s="3" t="s">
        <v>482</v>
      </c>
      <c r="C1967" s="4">
        <v>13.901147469549517</v>
      </c>
      <c r="D1967" s="4">
        <v>1.2528342455043004</v>
      </c>
    </row>
    <row r="1968" ht="15.75" customHeight="1">
      <c r="A1968" s="2" t="s">
        <v>417</v>
      </c>
      <c r="B1968" s="3" t="s">
        <v>482</v>
      </c>
      <c r="C1968" s="4">
        <v>14.006971966883157</v>
      </c>
      <c r="D1968" s="4">
        <v>1.2608971853010165</v>
      </c>
    </row>
    <row r="1969" ht="15.75" customHeight="1">
      <c r="A1969" s="2" t="s">
        <v>417</v>
      </c>
      <c r="B1969" s="3" t="s">
        <v>482</v>
      </c>
      <c r="C1969" s="4">
        <v>14.241445853132197</v>
      </c>
      <c r="D1969" s="4">
        <v>1.218530101641908</v>
      </c>
    </row>
    <row r="1970" ht="15.75" customHeight="1">
      <c r="A1970" s="2" t="s">
        <v>417</v>
      </c>
      <c r="B1970" s="3" t="s">
        <v>483</v>
      </c>
      <c r="C1970" s="4">
        <v>13.990372045732782</v>
      </c>
      <c r="D1970" s="4">
        <v>1.3161649726348712</v>
      </c>
    </row>
    <row r="1971" ht="15.75" customHeight="1">
      <c r="A1971" s="2" t="s">
        <v>417</v>
      </c>
      <c r="B1971" s="3" t="s">
        <v>483</v>
      </c>
      <c r="C1971" s="4">
        <v>14.119021434648182</v>
      </c>
      <c r="D1971" s="4">
        <v>1.4558737294761535</v>
      </c>
    </row>
    <row r="1972" ht="15.75" customHeight="1">
      <c r="A1972" s="2" t="s">
        <v>417</v>
      </c>
      <c r="B1972" s="3" t="s">
        <v>483</v>
      </c>
      <c r="C1972" s="4">
        <v>13.743448218620962</v>
      </c>
      <c r="D1972" s="4">
        <v>1.4070562939796718</v>
      </c>
    </row>
    <row r="1973" ht="15.75" customHeight="1">
      <c r="A1973" s="2" t="s">
        <v>484</v>
      </c>
      <c r="B1973" s="3" t="str">
        <f t="shared" ref="B1973:B1975" si="73">"25 ppm"</f>
        <v>25 ppm</v>
      </c>
      <c r="C1973" s="4">
        <v>24.36</v>
      </c>
      <c r="D1973" s="5">
        <v>24.5896281</v>
      </c>
    </row>
    <row r="1974" ht="15.75" customHeight="1">
      <c r="A1974" s="2" t="s">
        <v>484</v>
      </c>
      <c r="B1974" s="3" t="str">
        <f t="shared" si="73"/>
        <v>25 ppm</v>
      </c>
      <c r="C1974" s="4">
        <v>24.1</v>
      </c>
      <c r="D1974" s="5">
        <v>25.3304765</v>
      </c>
    </row>
    <row r="1975" ht="15.75" customHeight="1">
      <c r="A1975" s="2" t="s">
        <v>484</v>
      </c>
      <c r="B1975" s="3" t="str">
        <f t="shared" si="73"/>
        <v>25 ppm</v>
      </c>
      <c r="C1975" s="4">
        <v>24.63</v>
      </c>
      <c r="D1975" s="5">
        <v>25.0798954</v>
      </c>
    </row>
    <row r="1976" ht="15.75" customHeight="1">
      <c r="A1976" s="2" t="s">
        <v>484</v>
      </c>
      <c r="B1976" s="3" t="str">
        <f t="shared" ref="B1976:B1978" si="74">"DI"</f>
        <v>DI</v>
      </c>
      <c r="C1976" s="4">
        <v>0.8108</v>
      </c>
      <c r="D1976" s="5">
        <v>0.08330186</v>
      </c>
    </row>
    <row r="1977" ht="15.75" customHeight="1">
      <c r="A1977" s="2" t="s">
        <v>484</v>
      </c>
      <c r="B1977" s="3" t="str">
        <f t="shared" si="74"/>
        <v>DI</v>
      </c>
      <c r="C1977" s="4">
        <v>0.8173</v>
      </c>
      <c r="D1977" s="5">
        <v>0.08330186</v>
      </c>
    </row>
    <row r="1978" ht="15.75" customHeight="1">
      <c r="A1978" s="2" t="s">
        <v>484</v>
      </c>
      <c r="B1978" s="3" t="str">
        <f t="shared" si="74"/>
        <v>DI</v>
      </c>
      <c r="C1978" s="4">
        <v>0.8424</v>
      </c>
      <c r="D1978" s="5">
        <v>0.08330186</v>
      </c>
    </row>
    <row r="1979" ht="15.75" customHeight="1">
      <c r="A1979" s="2" t="s">
        <v>484</v>
      </c>
      <c r="B1979" s="3" t="str">
        <f t="shared" ref="B1979:B1981" si="75">"523"</f>
        <v>523</v>
      </c>
      <c r="C1979" s="4">
        <v>5.398</v>
      </c>
      <c r="D1979" s="5">
        <v>0.71295758</v>
      </c>
    </row>
    <row r="1980" ht="15.75" customHeight="1">
      <c r="A1980" s="2" t="s">
        <v>484</v>
      </c>
      <c r="B1980" s="3" t="str">
        <f t="shared" si="75"/>
        <v>523</v>
      </c>
      <c r="C1980" s="4">
        <v>5.414</v>
      </c>
      <c r="D1980" s="5">
        <v>0.76514381</v>
      </c>
    </row>
    <row r="1981" ht="15.75" customHeight="1">
      <c r="A1981" s="2" t="s">
        <v>484</v>
      </c>
      <c r="B1981" s="3" t="str">
        <f t="shared" si="75"/>
        <v>523</v>
      </c>
      <c r="C1981" s="4">
        <v>5.497</v>
      </c>
      <c r="D1981" s="5">
        <v>0.70805491</v>
      </c>
    </row>
    <row r="1982" ht="15.75" customHeight="1">
      <c r="A1982" s="2" t="s">
        <v>484</v>
      </c>
      <c r="B1982" s="3" t="str">
        <f t="shared" ref="B1982:B1984" si="76">"525"</f>
        <v>525</v>
      </c>
      <c r="C1982" s="4">
        <v>5.58</v>
      </c>
      <c r="D1982" s="5">
        <v>0.79455985</v>
      </c>
    </row>
    <row r="1983" ht="15.75" customHeight="1">
      <c r="A1983" s="2" t="s">
        <v>484</v>
      </c>
      <c r="B1983" s="3" t="str">
        <f t="shared" si="76"/>
        <v>525</v>
      </c>
      <c r="C1983" s="4">
        <v>5.626</v>
      </c>
      <c r="D1983" s="5">
        <v>0.80883207</v>
      </c>
    </row>
    <row r="1984" ht="15.75" customHeight="1">
      <c r="A1984" s="2" t="s">
        <v>484</v>
      </c>
      <c r="B1984" s="3" t="str">
        <f t="shared" si="76"/>
        <v>525</v>
      </c>
      <c r="C1984" s="4">
        <v>5.661</v>
      </c>
      <c r="D1984" s="5">
        <v>0.82147008</v>
      </c>
    </row>
    <row r="1985" ht="15.75" customHeight="1">
      <c r="A1985" s="2" t="s">
        <v>484</v>
      </c>
      <c r="B1985" s="3" t="str">
        <f t="shared" ref="B1985:B1987" si="77">"527"</f>
        <v>527</v>
      </c>
      <c r="C1985" s="4">
        <v>5.47</v>
      </c>
      <c r="D1985" s="5">
        <v>0.83901075</v>
      </c>
    </row>
    <row r="1986" ht="15.75" customHeight="1">
      <c r="A1986" s="2" t="s">
        <v>484</v>
      </c>
      <c r="B1986" s="3" t="str">
        <f t="shared" si="77"/>
        <v>527</v>
      </c>
      <c r="C1986" s="4">
        <v>5.568</v>
      </c>
      <c r="D1986" s="5">
        <v>0.89609965</v>
      </c>
    </row>
    <row r="1987" ht="15.75" customHeight="1">
      <c r="A1987" s="2" t="s">
        <v>484</v>
      </c>
      <c r="B1987" s="3" t="str">
        <f t="shared" si="77"/>
        <v>527</v>
      </c>
      <c r="C1987" s="4">
        <v>5.612</v>
      </c>
      <c r="D1987" s="5">
        <v>0.84075392</v>
      </c>
    </row>
    <row r="1988" ht="15.75" customHeight="1">
      <c r="A1988" s="2" t="s">
        <v>484</v>
      </c>
      <c r="B1988" s="3" t="str">
        <f t="shared" ref="B1988:B1990" si="78">"529"</f>
        <v>529</v>
      </c>
      <c r="C1988" s="4">
        <v>10.45</v>
      </c>
      <c r="D1988" s="5">
        <v>1.29103719</v>
      </c>
    </row>
    <row r="1989" ht="15.75" customHeight="1">
      <c r="A1989" s="2" t="s">
        <v>484</v>
      </c>
      <c r="B1989" s="3" t="str">
        <f t="shared" si="78"/>
        <v>529</v>
      </c>
      <c r="C1989" s="4">
        <v>10.17</v>
      </c>
      <c r="D1989" s="5">
        <v>1.32045322</v>
      </c>
    </row>
    <row r="1990" ht="15.75" customHeight="1">
      <c r="A1990" s="2" t="s">
        <v>484</v>
      </c>
      <c r="B1990" s="3" t="str">
        <f t="shared" si="78"/>
        <v>529</v>
      </c>
      <c r="C1990" s="4">
        <v>10.22</v>
      </c>
      <c r="D1990" s="5">
        <v>1.3030215</v>
      </c>
    </row>
    <row r="1991" ht="15.75" customHeight="1">
      <c r="A1991" s="2" t="s">
        <v>484</v>
      </c>
      <c r="B1991" s="3" t="str">
        <f t="shared" ref="B1991:B1993" si="79">"531"</f>
        <v>531</v>
      </c>
      <c r="C1991" s="4">
        <v>12.04</v>
      </c>
      <c r="D1991" s="5">
        <v>1.28885822</v>
      </c>
    </row>
    <row r="1992" ht="15.75" customHeight="1">
      <c r="A1992" s="2" t="s">
        <v>484</v>
      </c>
      <c r="B1992" s="3" t="str">
        <f t="shared" si="79"/>
        <v>531</v>
      </c>
      <c r="C1992" s="4">
        <v>12.4</v>
      </c>
      <c r="D1992" s="5">
        <v>1.28558977</v>
      </c>
    </row>
    <row r="1993" ht="15.75" customHeight="1">
      <c r="A1993" s="2" t="s">
        <v>484</v>
      </c>
      <c r="B1993" s="3" t="str">
        <f t="shared" si="79"/>
        <v>531</v>
      </c>
      <c r="C1993" s="4">
        <v>12.22</v>
      </c>
      <c r="D1993" s="5">
        <v>1.31173736</v>
      </c>
    </row>
    <row r="1994" ht="15.75" customHeight="1">
      <c r="A1994" s="2" t="s">
        <v>484</v>
      </c>
      <c r="B1994" s="3" t="str">
        <f t="shared" ref="B1994:B1996" si="80">"533"</f>
        <v>533</v>
      </c>
      <c r="C1994" s="4">
        <v>10.38</v>
      </c>
      <c r="D1994" s="5">
        <v>1.33788495</v>
      </c>
    </row>
    <row r="1995" ht="15.75" customHeight="1">
      <c r="A1995" s="2" t="s">
        <v>484</v>
      </c>
      <c r="B1995" s="3" t="str">
        <f t="shared" si="80"/>
        <v>533</v>
      </c>
      <c r="C1995" s="4">
        <v>10.26</v>
      </c>
      <c r="D1995" s="5">
        <v>1.35858512</v>
      </c>
    </row>
    <row r="1996" ht="15.75" customHeight="1">
      <c r="A1996" s="2" t="s">
        <v>484</v>
      </c>
      <c r="B1996" s="3" t="str">
        <f t="shared" si="80"/>
        <v>533</v>
      </c>
      <c r="C1996" s="4">
        <v>10.1</v>
      </c>
      <c r="D1996" s="5">
        <v>1.36403254</v>
      </c>
    </row>
    <row r="1997" ht="15.75" customHeight="1">
      <c r="A1997" s="2" t="s">
        <v>484</v>
      </c>
      <c r="B1997" s="3" t="str">
        <f t="shared" ref="B1997:B1999" si="81">"535"</f>
        <v>535</v>
      </c>
      <c r="C1997" s="4">
        <v>4.609</v>
      </c>
      <c r="D1997" s="5">
        <v>1.2714265</v>
      </c>
    </row>
    <row r="1998" ht="15.75" customHeight="1">
      <c r="A1998" s="2" t="s">
        <v>484</v>
      </c>
      <c r="B1998" s="3" t="str">
        <f t="shared" si="81"/>
        <v>535</v>
      </c>
      <c r="C1998" s="4">
        <v>4.56</v>
      </c>
      <c r="D1998" s="5">
        <v>1.29103719</v>
      </c>
    </row>
    <row r="1999" ht="15.75" customHeight="1">
      <c r="A1999" s="2" t="s">
        <v>484</v>
      </c>
      <c r="B1999" s="3" t="str">
        <f t="shared" si="81"/>
        <v>535</v>
      </c>
      <c r="C1999" s="4">
        <v>4.655</v>
      </c>
      <c r="D1999" s="5">
        <v>1.33570598</v>
      </c>
    </row>
    <row r="2000" ht="15.75" customHeight="1">
      <c r="A2000" s="2" t="s">
        <v>484</v>
      </c>
      <c r="B2000" s="3" t="str">
        <f t="shared" ref="B2000:B2002" si="82">"537"</f>
        <v>537</v>
      </c>
      <c r="C2000" s="4">
        <v>5.236</v>
      </c>
      <c r="D2000" s="5">
        <v>1.43266996</v>
      </c>
    </row>
    <row r="2001" ht="15.75" customHeight="1">
      <c r="A2001" s="2" t="s">
        <v>484</v>
      </c>
      <c r="B2001" s="3" t="str">
        <f t="shared" si="82"/>
        <v>537</v>
      </c>
      <c r="C2001" s="4">
        <v>5.307</v>
      </c>
      <c r="D2001" s="5">
        <v>1.49803893</v>
      </c>
    </row>
    <row r="2002" ht="15.75" customHeight="1">
      <c r="A2002" s="2" t="s">
        <v>484</v>
      </c>
      <c r="B2002" s="3" t="str">
        <f t="shared" si="82"/>
        <v>537</v>
      </c>
      <c r="C2002" s="4">
        <v>5.358</v>
      </c>
      <c r="D2002" s="5">
        <v>1.41632772</v>
      </c>
    </row>
    <row r="2003" ht="15.75" customHeight="1">
      <c r="A2003" s="2" t="s">
        <v>484</v>
      </c>
      <c r="B2003" s="3" t="str">
        <f t="shared" ref="B2003:B2005" si="83">"539"</f>
        <v>539</v>
      </c>
      <c r="C2003" s="4">
        <v>5.396</v>
      </c>
      <c r="D2003" s="5">
        <v>1.34660081</v>
      </c>
    </row>
    <row r="2004" ht="15.75" customHeight="1">
      <c r="A2004" s="2" t="s">
        <v>484</v>
      </c>
      <c r="B2004" s="3" t="str">
        <f t="shared" si="83"/>
        <v>539</v>
      </c>
      <c r="C2004" s="4">
        <v>5.441</v>
      </c>
      <c r="D2004" s="5">
        <v>1.35640616</v>
      </c>
    </row>
    <row r="2005" ht="15.75" customHeight="1">
      <c r="A2005" s="2" t="s">
        <v>484</v>
      </c>
      <c r="B2005" s="3" t="str">
        <f t="shared" si="83"/>
        <v>539</v>
      </c>
      <c r="C2005" s="4">
        <v>5.475</v>
      </c>
      <c r="D2005" s="5">
        <v>1.38364323</v>
      </c>
    </row>
    <row r="2006" ht="15.75" customHeight="1">
      <c r="A2006" s="2" t="s">
        <v>484</v>
      </c>
      <c r="B2006" s="3" t="str">
        <f t="shared" ref="B2006:B2008" si="84">"541"</f>
        <v>541</v>
      </c>
      <c r="C2006" s="4">
        <v>3.58</v>
      </c>
      <c r="D2006" s="5">
        <v>0.60248402</v>
      </c>
    </row>
    <row r="2007" ht="15.75" customHeight="1">
      <c r="A2007" s="2" t="s">
        <v>484</v>
      </c>
      <c r="B2007" s="3" t="str">
        <f t="shared" si="84"/>
        <v>541</v>
      </c>
      <c r="C2007" s="4">
        <v>3.568</v>
      </c>
      <c r="D2007" s="5">
        <v>0.57481116</v>
      </c>
    </row>
    <row r="2008" ht="15.75" customHeight="1">
      <c r="A2008" s="2" t="s">
        <v>484</v>
      </c>
      <c r="B2008" s="3" t="str">
        <f t="shared" si="84"/>
        <v>541</v>
      </c>
      <c r="C2008" s="4">
        <v>3.595</v>
      </c>
      <c r="D2008" s="5">
        <v>0.55476467</v>
      </c>
    </row>
    <row r="2009" ht="15.75" customHeight="1">
      <c r="A2009" s="2" t="s">
        <v>484</v>
      </c>
      <c r="B2009" s="3" t="str">
        <f t="shared" ref="B2009:B2011" si="85">"543"</f>
        <v>543</v>
      </c>
      <c r="C2009" s="4">
        <v>3.547</v>
      </c>
      <c r="D2009" s="5">
        <v>0.64649913</v>
      </c>
    </row>
    <row r="2010" ht="15.75" customHeight="1">
      <c r="A2010" s="2" t="s">
        <v>484</v>
      </c>
      <c r="B2010" s="3" t="str">
        <f t="shared" si="85"/>
        <v>543</v>
      </c>
      <c r="C2010" s="4">
        <v>3.493</v>
      </c>
      <c r="D2010" s="5">
        <v>0.65216444</v>
      </c>
    </row>
    <row r="2011" ht="15.75" customHeight="1">
      <c r="A2011" s="2" t="s">
        <v>484</v>
      </c>
      <c r="B2011" s="3" t="str">
        <f t="shared" si="85"/>
        <v>543</v>
      </c>
      <c r="C2011" s="4">
        <v>3.601</v>
      </c>
      <c r="D2011" s="5">
        <v>0.62841371</v>
      </c>
    </row>
    <row r="2012" ht="15.75" customHeight="1">
      <c r="A2012" s="2" t="s">
        <v>484</v>
      </c>
      <c r="B2012" s="3" t="str">
        <f t="shared" ref="B2012:B2014" si="86">"545"</f>
        <v>545</v>
      </c>
      <c r="C2012" s="4">
        <v>3.512</v>
      </c>
      <c r="D2012" s="5">
        <v>0.58690442</v>
      </c>
    </row>
    <row r="2013" ht="15.75" customHeight="1">
      <c r="A2013" s="2" t="s">
        <v>484</v>
      </c>
      <c r="B2013" s="3" t="str">
        <f t="shared" si="86"/>
        <v>545</v>
      </c>
      <c r="C2013" s="4">
        <v>3.437</v>
      </c>
      <c r="D2013" s="5">
        <v>0.57328588</v>
      </c>
    </row>
    <row r="2014" ht="15.75" customHeight="1">
      <c r="A2014" s="2" t="s">
        <v>484</v>
      </c>
      <c r="B2014" s="3" t="str">
        <f t="shared" si="86"/>
        <v>545</v>
      </c>
      <c r="C2014" s="4">
        <v>3.537</v>
      </c>
      <c r="D2014" s="5">
        <v>0.62993899</v>
      </c>
    </row>
    <row r="2015" ht="15.75" customHeight="1">
      <c r="A2015" s="2" t="s">
        <v>484</v>
      </c>
      <c r="B2015" s="3" t="str">
        <f t="shared" ref="B2015:B2017" si="87">"547"</f>
        <v>547</v>
      </c>
      <c r="C2015" s="4">
        <v>3.692</v>
      </c>
      <c r="D2015" s="5">
        <v>0.31322632</v>
      </c>
    </row>
    <row r="2016" ht="15.75" customHeight="1">
      <c r="A2016" s="2" t="s">
        <v>484</v>
      </c>
      <c r="B2016" s="3" t="str">
        <f t="shared" si="87"/>
        <v>547</v>
      </c>
      <c r="C2016" s="4">
        <v>3.744</v>
      </c>
      <c r="D2016" s="5">
        <v>0.31017577</v>
      </c>
    </row>
    <row r="2017" ht="15.75" customHeight="1">
      <c r="A2017" s="2" t="s">
        <v>484</v>
      </c>
      <c r="B2017" s="3" t="str">
        <f t="shared" si="87"/>
        <v>547</v>
      </c>
      <c r="C2017" s="4">
        <v>3.804</v>
      </c>
      <c r="D2017" s="5">
        <v>0.32673591</v>
      </c>
    </row>
    <row r="2018" ht="15.75" customHeight="1">
      <c r="A2018" s="2" t="s">
        <v>484</v>
      </c>
      <c r="B2018" s="3" t="str">
        <f t="shared" ref="B2018:B2020" si="88">"549"</f>
        <v>549</v>
      </c>
      <c r="C2018" s="4">
        <v>3.761</v>
      </c>
      <c r="D2018" s="5">
        <v>0.39798809</v>
      </c>
    </row>
    <row r="2019" ht="15.75" customHeight="1">
      <c r="A2019" s="2" t="s">
        <v>484</v>
      </c>
      <c r="B2019" s="3" t="str">
        <f t="shared" si="88"/>
        <v>549</v>
      </c>
      <c r="C2019" s="4">
        <v>3.696</v>
      </c>
      <c r="D2019" s="5">
        <v>0.34166182</v>
      </c>
    </row>
    <row r="2020" ht="15.75" customHeight="1">
      <c r="A2020" s="2" t="s">
        <v>484</v>
      </c>
      <c r="B2020" s="3" t="str">
        <f t="shared" si="88"/>
        <v>549</v>
      </c>
      <c r="C2020" s="4">
        <v>3.709</v>
      </c>
      <c r="D2020" s="5">
        <v>0.35397298</v>
      </c>
    </row>
    <row r="2021" ht="15.75" customHeight="1">
      <c r="A2021" s="2" t="s">
        <v>484</v>
      </c>
      <c r="B2021" s="3" t="str">
        <f t="shared" ref="B2021:B2023" si="89">"551"</f>
        <v>551</v>
      </c>
      <c r="C2021" s="4">
        <v>3.74</v>
      </c>
      <c r="D2021" s="5">
        <v>0.34264236</v>
      </c>
    </row>
    <row r="2022" ht="15.75" customHeight="1">
      <c r="A2022" s="2" t="s">
        <v>484</v>
      </c>
      <c r="B2022" s="3" t="str">
        <f t="shared" si="89"/>
        <v>551</v>
      </c>
      <c r="C2022" s="4">
        <v>3.7</v>
      </c>
      <c r="D2022" s="5">
        <v>0.36933469</v>
      </c>
    </row>
    <row r="2023" ht="15.75" customHeight="1">
      <c r="A2023" s="2" t="s">
        <v>484</v>
      </c>
      <c r="B2023" s="3" t="str">
        <f t="shared" si="89"/>
        <v>551</v>
      </c>
      <c r="C2023" s="4">
        <v>3.715</v>
      </c>
      <c r="D2023" s="5">
        <v>0.35996514</v>
      </c>
    </row>
    <row r="2024" ht="15.75" customHeight="1">
      <c r="A2024" s="2" t="s">
        <v>484</v>
      </c>
      <c r="B2024" s="3" t="str">
        <f t="shared" ref="B2024:B2026" si="90">"553"</f>
        <v>553</v>
      </c>
      <c r="C2024" s="4">
        <v>4.86</v>
      </c>
      <c r="D2024" s="5">
        <v>0.30777891</v>
      </c>
    </row>
    <row r="2025" ht="15.75" customHeight="1">
      <c r="A2025" s="2" t="s">
        <v>484</v>
      </c>
      <c r="B2025" s="3" t="str">
        <f t="shared" si="90"/>
        <v>553</v>
      </c>
      <c r="C2025" s="4">
        <v>5.033</v>
      </c>
      <c r="D2025" s="5">
        <v>0.35222981</v>
      </c>
    </row>
    <row r="2026" ht="15.75" customHeight="1">
      <c r="A2026" s="2" t="s">
        <v>484</v>
      </c>
      <c r="B2026" s="3" t="str">
        <f t="shared" si="90"/>
        <v>553</v>
      </c>
      <c r="C2026" s="4">
        <v>4.985</v>
      </c>
      <c r="D2026" s="5">
        <v>0.32183324</v>
      </c>
    </row>
    <row r="2027" ht="15.75" customHeight="1">
      <c r="A2027" s="2" t="s">
        <v>484</v>
      </c>
      <c r="B2027" s="3" t="str">
        <f t="shared" ref="B2027:B2029" si="91">"25 ppm"</f>
        <v>25 ppm</v>
      </c>
      <c r="C2027" s="4">
        <v>24.39</v>
      </c>
      <c r="D2027" s="5">
        <v>26.3436955</v>
      </c>
    </row>
    <row r="2028" ht="15.75" customHeight="1">
      <c r="A2028" s="2" t="s">
        <v>484</v>
      </c>
      <c r="B2028" s="3" t="str">
        <f t="shared" si="91"/>
        <v>25 ppm</v>
      </c>
      <c r="C2028" s="4">
        <v>24.31</v>
      </c>
      <c r="D2028" s="5">
        <v>27.0300697</v>
      </c>
    </row>
    <row r="2029" ht="15.75" customHeight="1">
      <c r="A2029" s="2" t="s">
        <v>484</v>
      </c>
      <c r="B2029" s="3" t="str">
        <f t="shared" si="91"/>
        <v>25 ppm</v>
      </c>
      <c r="C2029" s="4">
        <v>24.89</v>
      </c>
      <c r="D2029" s="5">
        <v>26.8012783</v>
      </c>
    </row>
    <row r="2030" ht="15.75" customHeight="1">
      <c r="A2030" s="2" t="s">
        <v>484</v>
      </c>
      <c r="B2030" s="3" t="str">
        <f t="shared" ref="B2030:B2032" si="92">"DI"</f>
        <v>DI</v>
      </c>
      <c r="C2030" s="4">
        <v>0.8939</v>
      </c>
      <c r="D2030" s="5">
        <v>0.08330186</v>
      </c>
    </row>
    <row r="2031" ht="15.75" customHeight="1">
      <c r="A2031" s="2" t="s">
        <v>484</v>
      </c>
      <c r="B2031" s="3" t="str">
        <f t="shared" si="92"/>
        <v>DI</v>
      </c>
      <c r="C2031" s="4">
        <v>0.9105</v>
      </c>
      <c r="D2031" s="5">
        <v>0.08330186</v>
      </c>
    </row>
    <row r="2032" ht="15.75" customHeight="1">
      <c r="A2032" s="2" t="s">
        <v>484</v>
      </c>
      <c r="B2032" s="3" t="str">
        <f t="shared" si="92"/>
        <v>DI</v>
      </c>
      <c r="C2032" s="4">
        <v>0.9227</v>
      </c>
      <c r="D2032" s="5">
        <v>0.08330186</v>
      </c>
    </row>
    <row r="2033" ht="15.75" customHeight="1">
      <c r="A2033" s="2" t="s">
        <v>484</v>
      </c>
      <c r="B2033" s="3" t="str">
        <f t="shared" ref="B2033:B2035" si="93">"555"</f>
        <v>555</v>
      </c>
      <c r="C2033" s="4">
        <v>4.35</v>
      </c>
      <c r="D2033" s="5">
        <v>0.28184922</v>
      </c>
    </row>
    <row r="2034" ht="15.75" customHeight="1">
      <c r="A2034" s="2" t="s">
        <v>484</v>
      </c>
      <c r="B2034" s="3" t="str">
        <f t="shared" si="93"/>
        <v>555</v>
      </c>
      <c r="C2034" s="4">
        <v>4.25</v>
      </c>
      <c r="D2034" s="5">
        <v>0.26605171</v>
      </c>
    </row>
    <row r="2035" ht="15.75" customHeight="1">
      <c r="A2035" s="2" t="s">
        <v>484</v>
      </c>
      <c r="B2035" s="3" t="str">
        <f t="shared" si="93"/>
        <v>555</v>
      </c>
      <c r="C2035" s="4">
        <v>4.348</v>
      </c>
      <c r="D2035" s="5">
        <v>0.2989541</v>
      </c>
    </row>
    <row r="2036" ht="15.75" customHeight="1">
      <c r="A2036" s="2" t="s">
        <v>484</v>
      </c>
      <c r="B2036" s="3" t="str">
        <f t="shared" ref="B2036:B2038" si="94">"557"</f>
        <v>557</v>
      </c>
      <c r="C2036" s="4">
        <v>4.709</v>
      </c>
      <c r="D2036" s="5">
        <v>0.28141342</v>
      </c>
    </row>
    <row r="2037" ht="15.75" customHeight="1">
      <c r="A2037" s="2" t="s">
        <v>484</v>
      </c>
      <c r="B2037" s="3" t="str">
        <f t="shared" si="94"/>
        <v>557</v>
      </c>
      <c r="C2037" s="4">
        <v>4.885</v>
      </c>
      <c r="D2037" s="5">
        <v>0.25493899</v>
      </c>
    </row>
    <row r="2038" ht="15.75" customHeight="1">
      <c r="A2038" s="2" t="s">
        <v>484</v>
      </c>
      <c r="B2038" s="3" t="str">
        <f t="shared" si="94"/>
        <v>557</v>
      </c>
      <c r="C2038" s="4">
        <v>4.819</v>
      </c>
      <c r="D2038" s="5">
        <v>0.2669233</v>
      </c>
    </row>
    <row r="2039" ht="15.75" customHeight="1">
      <c r="A2039" s="2" t="s">
        <v>484</v>
      </c>
      <c r="B2039" s="3" t="str">
        <f t="shared" ref="B2039:B2041" si="95">"559"</f>
        <v>559</v>
      </c>
      <c r="C2039" s="4">
        <v>3.36</v>
      </c>
      <c r="D2039" s="5">
        <v>0.36072777</v>
      </c>
    </row>
    <row r="2040" ht="15.75" customHeight="1">
      <c r="A2040" s="2" t="s">
        <v>484</v>
      </c>
      <c r="B2040" s="3" t="str">
        <f t="shared" si="95"/>
        <v>559</v>
      </c>
      <c r="C2040" s="4">
        <v>3.35</v>
      </c>
      <c r="D2040" s="5">
        <v>0.38393376</v>
      </c>
    </row>
    <row r="2041" ht="15.75" customHeight="1">
      <c r="A2041" s="2" t="s">
        <v>484</v>
      </c>
      <c r="B2041" s="3" t="str">
        <f t="shared" si="95"/>
        <v>559</v>
      </c>
      <c r="C2041" s="4">
        <v>3.346</v>
      </c>
      <c r="D2041" s="5">
        <v>0.36116357</v>
      </c>
    </row>
    <row r="2042" ht="15.75" customHeight="1">
      <c r="A2042" s="2" t="s">
        <v>484</v>
      </c>
      <c r="B2042" s="3" t="str">
        <f t="shared" ref="B2042:B2044" si="96">"561"</f>
        <v>561</v>
      </c>
      <c r="C2042" s="4">
        <v>3.408</v>
      </c>
      <c r="D2042" s="5">
        <v>0.36737362</v>
      </c>
    </row>
    <row r="2043" ht="15.75" customHeight="1">
      <c r="A2043" s="2" t="s">
        <v>484</v>
      </c>
      <c r="B2043" s="3" t="str">
        <f t="shared" si="96"/>
        <v>561</v>
      </c>
      <c r="C2043" s="4">
        <v>3.485</v>
      </c>
      <c r="D2043" s="5">
        <v>0.39929547</v>
      </c>
    </row>
    <row r="2044" ht="15.75" customHeight="1">
      <c r="A2044" s="2" t="s">
        <v>484</v>
      </c>
      <c r="B2044" s="3" t="str">
        <f t="shared" si="96"/>
        <v>561</v>
      </c>
      <c r="C2044" s="4">
        <v>3.501</v>
      </c>
      <c r="D2044" s="5">
        <v>0.38066531</v>
      </c>
    </row>
    <row r="2045" ht="15.75" customHeight="1">
      <c r="A2045" s="2" t="s">
        <v>484</v>
      </c>
      <c r="B2045" s="3" t="str">
        <f t="shared" ref="B2045:B2047" si="97">"563"</f>
        <v>563</v>
      </c>
      <c r="C2045" s="4">
        <v>3.389</v>
      </c>
      <c r="D2045" s="5">
        <v>0.38611273</v>
      </c>
    </row>
    <row r="2046" ht="15.75" customHeight="1">
      <c r="A2046" s="2" t="s">
        <v>484</v>
      </c>
      <c r="B2046" s="3" t="str">
        <f t="shared" si="97"/>
        <v>563</v>
      </c>
      <c r="C2046" s="4">
        <v>3.389</v>
      </c>
      <c r="D2046" s="5">
        <v>0.39308542</v>
      </c>
    </row>
    <row r="2047" ht="15.75" customHeight="1">
      <c r="A2047" s="2" t="s">
        <v>484</v>
      </c>
      <c r="B2047" s="3" t="str">
        <f t="shared" si="97"/>
        <v>563</v>
      </c>
      <c r="C2047" s="4">
        <v>3.393</v>
      </c>
      <c r="D2047" s="5">
        <v>0.35005084</v>
      </c>
    </row>
    <row r="2048" ht="15.75" customHeight="1">
      <c r="A2048" s="2" t="s">
        <v>484</v>
      </c>
      <c r="B2048" s="3" t="str">
        <f t="shared" ref="B2048:B2050" si="98">"565"</f>
        <v>565</v>
      </c>
      <c r="C2048" s="4">
        <v>3.337</v>
      </c>
      <c r="D2048" s="5">
        <v>0.48035299</v>
      </c>
    </row>
    <row r="2049" ht="15.75" customHeight="1">
      <c r="A2049" s="2" t="s">
        <v>484</v>
      </c>
      <c r="B2049" s="3" t="str">
        <f t="shared" si="98"/>
        <v>565</v>
      </c>
      <c r="C2049" s="4">
        <v>3.337</v>
      </c>
      <c r="D2049" s="5">
        <v>0.50355898</v>
      </c>
    </row>
    <row r="2050" ht="15.75" customHeight="1">
      <c r="A2050" s="2" t="s">
        <v>484</v>
      </c>
      <c r="B2050" s="3" t="str">
        <f t="shared" si="98"/>
        <v>565</v>
      </c>
      <c r="C2050" s="4">
        <v>3.383</v>
      </c>
      <c r="D2050" s="5">
        <v>0.48699884</v>
      </c>
    </row>
    <row r="2051" ht="15.75" customHeight="1">
      <c r="A2051" s="2" t="s">
        <v>484</v>
      </c>
      <c r="B2051" s="3" t="str">
        <f t="shared" ref="B2051:B2053" si="99">"567"</f>
        <v>567</v>
      </c>
      <c r="C2051" s="4">
        <v>3.281</v>
      </c>
      <c r="D2051" s="5">
        <v>0.42293725</v>
      </c>
    </row>
    <row r="2052" ht="15.75" customHeight="1">
      <c r="A2052" s="2" t="s">
        <v>484</v>
      </c>
      <c r="B2052" s="3" t="str">
        <f t="shared" si="99"/>
        <v>567</v>
      </c>
      <c r="C2052" s="4">
        <v>3.366</v>
      </c>
      <c r="D2052" s="5">
        <v>0.41062609</v>
      </c>
    </row>
    <row r="2053" ht="15.75" customHeight="1">
      <c r="A2053" s="2" t="s">
        <v>484</v>
      </c>
      <c r="B2053" s="3" t="str">
        <f t="shared" si="99"/>
        <v>567</v>
      </c>
      <c r="C2053" s="4">
        <v>3.323</v>
      </c>
      <c r="D2053" s="5">
        <v>0.42369988</v>
      </c>
    </row>
    <row r="2054" ht="15.75" customHeight="1">
      <c r="A2054" s="2" t="s">
        <v>484</v>
      </c>
      <c r="B2054" s="3" t="str">
        <f t="shared" ref="B2054:B2056" si="100">"569"</f>
        <v>569</v>
      </c>
      <c r="C2054" s="4">
        <v>3.36</v>
      </c>
      <c r="D2054" s="5">
        <v>0.45366066</v>
      </c>
    </row>
    <row r="2055" ht="15.75" customHeight="1">
      <c r="A2055" s="2" t="s">
        <v>484</v>
      </c>
      <c r="B2055" s="3" t="str">
        <f t="shared" si="100"/>
        <v>569</v>
      </c>
      <c r="C2055" s="4">
        <v>3.366</v>
      </c>
      <c r="D2055" s="5">
        <v>0.47534137</v>
      </c>
    </row>
    <row r="2056" ht="15.75" customHeight="1">
      <c r="A2056" s="2" t="s">
        <v>484</v>
      </c>
      <c r="B2056" s="3" t="str">
        <f t="shared" si="100"/>
        <v>569</v>
      </c>
      <c r="C2056" s="4">
        <v>3.391</v>
      </c>
      <c r="D2056" s="5">
        <v>0.43132626</v>
      </c>
    </row>
    <row r="2057" ht="15.75" customHeight="1">
      <c r="A2057" s="2" t="s">
        <v>484</v>
      </c>
      <c r="B2057" s="3" t="str">
        <f t="shared" ref="B2057:B2059" si="101">"571"</f>
        <v>571</v>
      </c>
      <c r="C2057" s="4">
        <v>7.687</v>
      </c>
      <c r="D2057" s="5">
        <v>0.81035735</v>
      </c>
    </row>
    <row r="2058" ht="15.75" customHeight="1">
      <c r="A2058" s="2" t="s">
        <v>484</v>
      </c>
      <c r="B2058" s="3" t="str">
        <f t="shared" si="101"/>
        <v>571</v>
      </c>
      <c r="C2058" s="4">
        <v>7.695</v>
      </c>
      <c r="D2058" s="5">
        <v>0.83389018</v>
      </c>
    </row>
    <row r="2059" ht="15.75" customHeight="1">
      <c r="A2059" s="2" t="s">
        <v>484</v>
      </c>
      <c r="B2059" s="3" t="str">
        <f t="shared" si="101"/>
        <v>571</v>
      </c>
      <c r="C2059" s="4">
        <v>7.859</v>
      </c>
      <c r="D2059" s="5">
        <v>0.8422792</v>
      </c>
    </row>
    <row r="2060" ht="15.75" customHeight="1">
      <c r="A2060" s="2" t="s">
        <v>484</v>
      </c>
      <c r="B2060" s="3" t="str">
        <f t="shared" ref="B2060:B2062" si="102">"573"</f>
        <v>573</v>
      </c>
      <c r="C2060" s="4">
        <v>8.73</v>
      </c>
      <c r="D2060" s="5">
        <v>1.06006682</v>
      </c>
    </row>
    <row r="2061" ht="15.75" customHeight="1">
      <c r="A2061" s="2" t="s">
        <v>484</v>
      </c>
      <c r="B2061" s="3" t="str">
        <f t="shared" si="102"/>
        <v>573</v>
      </c>
      <c r="C2061" s="4">
        <v>8.88</v>
      </c>
      <c r="D2061" s="5">
        <v>1.03435503</v>
      </c>
    </row>
    <row r="2062" ht="15.75" customHeight="1">
      <c r="A2062" s="2" t="s">
        <v>484</v>
      </c>
      <c r="B2062" s="3" t="str">
        <f t="shared" si="102"/>
        <v>573</v>
      </c>
      <c r="C2062" s="4">
        <v>8.55</v>
      </c>
      <c r="D2062" s="5">
        <v>1.02520337</v>
      </c>
    </row>
    <row r="2063" ht="15.75" customHeight="1">
      <c r="A2063" s="2" t="s">
        <v>484</v>
      </c>
      <c r="B2063" s="3" t="str">
        <f t="shared" ref="B2063:B2065" si="103">"575"</f>
        <v>575</v>
      </c>
      <c r="C2063" s="4">
        <v>8.465</v>
      </c>
      <c r="D2063" s="5">
        <v>0.99284573</v>
      </c>
    </row>
    <row r="2064" ht="15.75" customHeight="1">
      <c r="A2064" s="2" t="s">
        <v>484</v>
      </c>
      <c r="B2064" s="3" t="str">
        <f t="shared" si="103"/>
        <v>575</v>
      </c>
      <c r="C2064" s="4">
        <v>8.849</v>
      </c>
      <c r="D2064" s="5">
        <v>0.94164003</v>
      </c>
    </row>
    <row r="2065" ht="15.75" customHeight="1">
      <c r="A2065" s="2" t="s">
        <v>484</v>
      </c>
      <c r="B2065" s="3" t="str">
        <f t="shared" si="103"/>
        <v>575</v>
      </c>
      <c r="C2065" s="4">
        <v>8.693</v>
      </c>
      <c r="D2065" s="5">
        <v>0.94785009</v>
      </c>
    </row>
    <row r="2066" ht="15.75" customHeight="1">
      <c r="A2066" s="2" t="s">
        <v>484</v>
      </c>
      <c r="B2066" s="3" t="str">
        <f t="shared" ref="B2066:B2068" si="104">"577"</f>
        <v>577</v>
      </c>
      <c r="C2066" s="4">
        <v>4.831</v>
      </c>
      <c r="D2066" s="5">
        <v>0.31584108</v>
      </c>
    </row>
    <row r="2067" ht="15.75" customHeight="1">
      <c r="A2067" s="2" t="s">
        <v>484</v>
      </c>
      <c r="B2067" s="3" t="str">
        <f t="shared" si="104"/>
        <v>577</v>
      </c>
      <c r="C2067" s="4">
        <v>4.8</v>
      </c>
      <c r="D2067" s="5">
        <v>0.28413713</v>
      </c>
    </row>
    <row r="2068" ht="15.75" customHeight="1">
      <c r="A2068" s="2" t="s">
        <v>484</v>
      </c>
      <c r="B2068" s="3" t="str">
        <f t="shared" si="104"/>
        <v>577</v>
      </c>
      <c r="C2068" s="4">
        <v>4.869</v>
      </c>
      <c r="D2068" s="5">
        <v>0.30080622</v>
      </c>
    </row>
    <row r="2069" ht="15.75" customHeight="1">
      <c r="A2069" s="2" t="s">
        <v>484</v>
      </c>
      <c r="B2069" s="3" t="str">
        <f t="shared" ref="B2069:B2071" si="105">"579"</f>
        <v>579</v>
      </c>
      <c r="C2069" s="4">
        <v>5.296</v>
      </c>
      <c r="D2069" s="5">
        <v>0.29426932</v>
      </c>
    </row>
    <row r="2070" ht="15.75" customHeight="1">
      <c r="A2070" s="2" t="s">
        <v>484</v>
      </c>
      <c r="B2070" s="3" t="str">
        <f t="shared" si="105"/>
        <v>579</v>
      </c>
      <c r="C2070" s="4">
        <v>5.336</v>
      </c>
      <c r="D2070" s="5">
        <v>0.27476758</v>
      </c>
    </row>
    <row r="2071" ht="15.75" customHeight="1">
      <c r="A2071" s="2" t="s">
        <v>484</v>
      </c>
      <c r="B2071" s="3" t="str">
        <f t="shared" si="105"/>
        <v>579</v>
      </c>
      <c r="C2071" s="4">
        <v>5.41</v>
      </c>
      <c r="D2071" s="5">
        <v>0.26365485</v>
      </c>
    </row>
    <row r="2072" ht="15.75" customHeight="1">
      <c r="A2072" s="2" t="s">
        <v>484</v>
      </c>
      <c r="B2072" s="3" t="str">
        <f t="shared" ref="B2072:B2074" si="106">"581"</f>
        <v>581</v>
      </c>
      <c r="C2072" s="4">
        <v>5.784</v>
      </c>
      <c r="D2072" s="5">
        <v>0.40539657</v>
      </c>
    </row>
    <row r="2073" ht="15.75" customHeight="1">
      <c r="A2073" s="2" t="s">
        <v>484</v>
      </c>
      <c r="B2073" s="3" t="str">
        <f t="shared" si="106"/>
        <v>581</v>
      </c>
      <c r="C2073" s="4">
        <v>5.858</v>
      </c>
      <c r="D2073" s="5">
        <v>0.37227629</v>
      </c>
    </row>
    <row r="2074" ht="15.75" customHeight="1">
      <c r="A2074" s="2" t="s">
        <v>484</v>
      </c>
      <c r="B2074" s="3" t="str">
        <f t="shared" si="106"/>
        <v>581</v>
      </c>
      <c r="C2074" s="4">
        <v>5.827</v>
      </c>
      <c r="D2074" s="5">
        <v>0.3339265</v>
      </c>
    </row>
    <row r="2075" ht="15.75" customHeight="1">
      <c r="A2075" s="2" t="s">
        <v>484</v>
      </c>
      <c r="B2075" s="3" t="str">
        <f t="shared" ref="B2075:B2077" si="107">"583"</f>
        <v>583</v>
      </c>
      <c r="C2075" s="4">
        <v>7.097</v>
      </c>
      <c r="D2075" s="5">
        <v>1.38037478</v>
      </c>
    </row>
    <row r="2076" ht="15.75" customHeight="1">
      <c r="A2076" s="2" t="s">
        <v>484</v>
      </c>
      <c r="B2076" s="3" t="str">
        <f t="shared" si="107"/>
        <v>583</v>
      </c>
      <c r="C2076" s="4">
        <v>6.925</v>
      </c>
      <c r="D2076" s="5">
        <v>1.48605462</v>
      </c>
    </row>
    <row r="2077" ht="15.75" customHeight="1">
      <c r="A2077" s="2" t="s">
        <v>484</v>
      </c>
      <c r="B2077" s="3" t="str">
        <f t="shared" si="107"/>
        <v>583</v>
      </c>
      <c r="C2077" s="4">
        <v>7.122</v>
      </c>
      <c r="D2077" s="5">
        <v>1.45881755</v>
      </c>
    </row>
    <row r="2078" ht="15.75" customHeight="1">
      <c r="A2078" s="2" t="s">
        <v>484</v>
      </c>
      <c r="B2078" s="3" t="str">
        <f t="shared" ref="B2078:B2080" si="108">"585"</f>
        <v>585</v>
      </c>
      <c r="C2078" s="4">
        <v>6.556</v>
      </c>
      <c r="D2078" s="5">
        <v>1.35967461</v>
      </c>
    </row>
    <row r="2079" ht="15.75" customHeight="1">
      <c r="A2079" s="2" t="s">
        <v>484</v>
      </c>
      <c r="B2079" s="3" t="str">
        <f t="shared" si="108"/>
        <v>585</v>
      </c>
      <c r="C2079" s="4">
        <v>6.711</v>
      </c>
      <c r="D2079" s="5">
        <v>1.40761185</v>
      </c>
    </row>
    <row r="2080" ht="15.75" customHeight="1">
      <c r="A2080" s="2" t="s">
        <v>484</v>
      </c>
      <c r="B2080" s="3" t="str">
        <f t="shared" si="108"/>
        <v>585</v>
      </c>
      <c r="C2080" s="4">
        <v>6.647</v>
      </c>
      <c r="D2080" s="5">
        <v>1.40107496</v>
      </c>
    </row>
    <row r="2081" ht="15.75" customHeight="1">
      <c r="A2081" s="2" t="s">
        <v>484</v>
      </c>
      <c r="B2081" s="3" t="str">
        <f t="shared" ref="B2081:B2083" si="109">"587"</f>
        <v>587</v>
      </c>
      <c r="C2081" s="4">
        <v>6.73</v>
      </c>
      <c r="D2081" s="5">
        <v>1.29430564</v>
      </c>
    </row>
    <row r="2082" ht="15.75" customHeight="1">
      <c r="A2082" s="2" t="s">
        <v>484</v>
      </c>
      <c r="B2082" s="3" t="str">
        <f t="shared" si="109"/>
        <v>587</v>
      </c>
      <c r="C2082" s="4">
        <v>6.931</v>
      </c>
      <c r="D2082" s="5">
        <v>1.33570598</v>
      </c>
    </row>
    <row r="2083" ht="15.75" customHeight="1">
      <c r="A2083" s="2" t="s">
        <v>484</v>
      </c>
      <c r="B2083" s="3" t="str">
        <f t="shared" si="109"/>
        <v>587</v>
      </c>
      <c r="C2083" s="4">
        <v>6.904</v>
      </c>
      <c r="D2083" s="5">
        <v>1.27469494</v>
      </c>
    </row>
    <row r="2084" ht="15.75" customHeight="1">
      <c r="A2084" s="2" t="s">
        <v>484</v>
      </c>
      <c r="B2084" s="3" t="str">
        <f t="shared" ref="B2084:B2086" si="110">"25 ppm"</f>
        <v>25 ppm</v>
      </c>
      <c r="C2084" s="4">
        <v>26.21</v>
      </c>
      <c r="D2084" s="5">
        <v>28.7187682</v>
      </c>
    </row>
    <row r="2085" ht="15.75" customHeight="1">
      <c r="A2085" s="2" t="s">
        <v>484</v>
      </c>
      <c r="B2085" s="3" t="str">
        <f t="shared" si="110"/>
        <v>25 ppm</v>
      </c>
      <c r="C2085" s="4">
        <v>25.4</v>
      </c>
      <c r="D2085" s="5">
        <v>28.9257699</v>
      </c>
    </row>
    <row r="2086" ht="15.75" customHeight="1">
      <c r="A2086" s="2" t="s">
        <v>484</v>
      </c>
      <c r="B2086" s="3" t="str">
        <f t="shared" si="110"/>
        <v>25 ppm</v>
      </c>
      <c r="C2086" s="4">
        <v>25.88</v>
      </c>
      <c r="D2086" s="5">
        <v>28.9911389</v>
      </c>
    </row>
    <row r="2087" ht="15.75" customHeight="1">
      <c r="A2087" s="2" t="s">
        <v>484</v>
      </c>
      <c r="B2087" s="3" t="str">
        <f t="shared" ref="B2087:B2089" si="111">"DI"</f>
        <v>DI</v>
      </c>
      <c r="C2087" s="4">
        <v>0.8993</v>
      </c>
      <c r="D2087" s="5">
        <v>0.08330186</v>
      </c>
    </row>
    <row r="2088" ht="15.75" customHeight="1">
      <c r="A2088" s="2" t="s">
        <v>484</v>
      </c>
      <c r="B2088" s="3" t="str">
        <f t="shared" si="111"/>
        <v>DI</v>
      </c>
      <c r="C2088" s="4">
        <v>0.9215</v>
      </c>
      <c r="D2088" s="5">
        <v>0.08330186</v>
      </c>
    </row>
    <row r="2089" ht="15.75" customHeight="1">
      <c r="A2089" s="2" t="s">
        <v>484</v>
      </c>
      <c r="B2089" s="3" t="str">
        <f t="shared" si="111"/>
        <v>DI</v>
      </c>
      <c r="C2089" s="4">
        <v>0.9217</v>
      </c>
      <c r="D2089" s="5">
        <v>0.08330186</v>
      </c>
    </row>
    <row r="2090" ht="15.75" customHeight="1">
      <c r="A2090" s="2" t="s">
        <v>484</v>
      </c>
      <c r="B2090" s="3" t="str">
        <f t="shared" ref="B2090:B2092" si="112">"524"</f>
        <v>524</v>
      </c>
      <c r="C2090" s="4">
        <v>12.64</v>
      </c>
      <c r="D2090" s="5">
        <v>1.6908774</v>
      </c>
    </row>
    <row r="2091" ht="15.75" customHeight="1">
      <c r="A2091" s="2" t="s">
        <v>484</v>
      </c>
      <c r="B2091" s="3" t="str">
        <f t="shared" si="112"/>
        <v>524</v>
      </c>
      <c r="C2091" s="4">
        <v>12.61</v>
      </c>
      <c r="D2091" s="5">
        <v>1.66037188</v>
      </c>
    </row>
    <row r="2092" ht="15.75" customHeight="1">
      <c r="A2092" s="2" t="s">
        <v>484</v>
      </c>
      <c r="B2092" s="3" t="str">
        <f t="shared" si="112"/>
        <v>524</v>
      </c>
      <c r="C2092" s="4">
        <v>12.66</v>
      </c>
      <c r="D2092" s="5">
        <v>1.67671412</v>
      </c>
    </row>
    <row r="2093" ht="15.75" customHeight="1">
      <c r="A2093" s="2" t="s">
        <v>484</v>
      </c>
      <c r="B2093" s="3" t="str">
        <f t="shared" ref="B2093:B2095" si="113">"526"</f>
        <v>526</v>
      </c>
      <c r="C2093" s="4">
        <v>13.5</v>
      </c>
      <c r="D2093" s="5">
        <v>1.70504067</v>
      </c>
    </row>
    <row r="2094" ht="15.75" customHeight="1">
      <c r="A2094" s="2" t="s">
        <v>484</v>
      </c>
      <c r="B2094" s="3" t="str">
        <f t="shared" si="113"/>
        <v>526</v>
      </c>
      <c r="C2094" s="4">
        <v>13.56</v>
      </c>
      <c r="D2094" s="5">
        <v>1.66472981</v>
      </c>
    </row>
    <row r="2095" ht="15.75" customHeight="1">
      <c r="A2095" s="2" t="s">
        <v>484</v>
      </c>
      <c r="B2095" s="3" t="str">
        <f t="shared" si="113"/>
        <v>526</v>
      </c>
      <c r="C2095" s="4">
        <v>13.27</v>
      </c>
      <c r="D2095" s="5">
        <v>1.58846601</v>
      </c>
    </row>
    <row r="2096" ht="15.75" customHeight="1">
      <c r="A2096" s="2" t="s">
        <v>484</v>
      </c>
      <c r="B2096" s="3" t="str">
        <f t="shared" ref="B2096:B2098" si="114">"528"</f>
        <v>528</v>
      </c>
      <c r="C2096" s="4">
        <v>13.41</v>
      </c>
      <c r="D2096" s="5">
        <v>1.78239396</v>
      </c>
    </row>
    <row r="2097" ht="15.75" customHeight="1">
      <c r="A2097" s="2" t="s">
        <v>484</v>
      </c>
      <c r="B2097" s="3" t="str">
        <f t="shared" si="114"/>
        <v>528</v>
      </c>
      <c r="C2097" s="4">
        <v>13.15</v>
      </c>
      <c r="D2097" s="5">
        <v>1.77258861</v>
      </c>
    </row>
    <row r="2098" ht="15.75" customHeight="1">
      <c r="A2098" s="2" t="s">
        <v>484</v>
      </c>
      <c r="B2098" s="3" t="str">
        <f t="shared" si="114"/>
        <v>528</v>
      </c>
      <c r="C2098" s="4">
        <v>13.06</v>
      </c>
      <c r="D2098" s="5">
        <v>1.81507844</v>
      </c>
    </row>
    <row r="2099" ht="15.75" customHeight="1">
      <c r="A2099" s="2" t="s">
        <v>484</v>
      </c>
      <c r="B2099" s="3" t="str">
        <f t="shared" ref="B2099:B2101" si="115">"530"</f>
        <v>530</v>
      </c>
      <c r="C2099" s="4">
        <v>56.39</v>
      </c>
      <c r="D2099" s="5">
        <v>4.60524404</v>
      </c>
    </row>
    <row r="2100" ht="15.75" customHeight="1">
      <c r="A2100" s="2" t="s">
        <v>484</v>
      </c>
      <c r="B2100" s="3" t="str">
        <f t="shared" si="115"/>
        <v>530</v>
      </c>
      <c r="C2100" s="4">
        <v>58.53</v>
      </c>
      <c r="D2100" s="5">
        <v>4.6019756</v>
      </c>
    </row>
    <row r="2101" ht="15.75" customHeight="1">
      <c r="A2101" s="2" t="s">
        <v>484</v>
      </c>
      <c r="B2101" s="3" t="str">
        <f t="shared" si="115"/>
        <v>530</v>
      </c>
      <c r="C2101" s="4">
        <v>58.73</v>
      </c>
      <c r="D2101" s="5">
        <v>4.75777164</v>
      </c>
    </row>
    <row r="2102" ht="15.75" customHeight="1">
      <c r="A2102" s="2" t="s">
        <v>484</v>
      </c>
      <c r="B2102" s="3" t="str">
        <f t="shared" ref="B2102:B2104" si="116">"532"</f>
        <v>532</v>
      </c>
      <c r="C2102" s="4">
        <v>58.17</v>
      </c>
      <c r="D2102" s="5">
        <v>4.92664149</v>
      </c>
    </row>
    <row r="2103" ht="15.75" customHeight="1">
      <c r="A2103" s="2" t="s">
        <v>484</v>
      </c>
      <c r="B2103" s="3" t="str">
        <f t="shared" si="116"/>
        <v>532</v>
      </c>
      <c r="C2103" s="4">
        <v>58.73</v>
      </c>
      <c r="D2103" s="5">
        <v>4.88633062</v>
      </c>
    </row>
    <row r="2104" ht="15.75" customHeight="1">
      <c r="A2104" s="2" t="s">
        <v>484</v>
      </c>
      <c r="B2104" s="3" t="str">
        <f t="shared" si="116"/>
        <v>532</v>
      </c>
      <c r="C2104" s="4">
        <v>60.21</v>
      </c>
      <c r="D2104" s="5">
        <v>4.94625218</v>
      </c>
    </row>
    <row r="2105" ht="15.75" customHeight="1">
      <c r="A2105" s="2" t="s">
        <v>484</v>
      </c>
      <c r="B2105" s="3" t="str">
        <f t="shared" ref="B2105:B2107" si="117">"534"</f>
        <v>534</v>
      </c>
      <c r="C2105" s="4">
        <v>56.76</v>
      </c>
      <c r="D2105" s="5">
        <v>5.02033701</v>
      </c>
    </row>
    <row r="2106" ht="15.75" customHeight="1">
      <c r="A2106" s="2" t="s">
        <v>484</v>
      </c>
      <c r="B2106" s="3" t="str">
        <f t="shared" si="117"/>
        <v>534</v>
      </c>
      <c r="C2106" s="4">
        <v>56.89</v>
      </c>
      <c r="D2106" s="5">
        <v>4.83512493</v>
      </c>
    </row>
    <row r="2107" ht="15.75" customHeight="1">
      <c r="A2107" s="2" t="s">
        <v>484</v>
      </c>
      <c r="B2107" s="3" t="str">
        <f t="shared" si="117"/>
        <v>534</v>
      </c>
      <c r="C2107" s="4">
        <v>56.24</v>
      </c>
      <c r="D2107" s="5">
        <v>5.01053167</v>
      </c>
    </row>
    <row r="2108" ht="15.75" customHeight="1">
      <c r="A2108" s="2" t="s">
        <v>484</v>
      </c>
      <c r="B2108" s="3" t="str">
        <f t="shared" ref="B2108:B2110" si="118">"536"</f>
        <v>536</v>
      </c>
      <c r="C2108" s="4">
        <v>13.94</v>
      </c>
      <c r="D2108" s="5">
        <v>2.81740267</v>
      </c>
    </row>
    <row r="2109" ht="15.75" customHeight="1">
      <c r="A2109" s="2" t="s">
        <v>484</v>
      </c>
      <c r="B2109" s="3" t="str">
        <f t="shared" si="118"/>
        <v>536</v>
      </c>
      <c r="C2109" s="4">
        <v>13.79</v>
      </c>
      <c r="D2109" s="5">
        <v>2.88386113</v>
      </c>
    </row>
    <row r="2110" ht="15.75" customHeight="1">
      <c r="A2110" s="2" t="s">
        <v>484</v>
      </c>
      <c r="B2110" s="3" t="str">
        <f t="shared" si="118"/>
        <v>536</v>
      </c>
      <c r="C2110" s="4">
        <v>13.99</v>
      </c>
      <c r="D2110" s="5">
        <v>2.87405578</v>
      </c>
    </row>
    <row r="2111" ht="15.75" customHeight="1">
      <c r="A2111" s="2" t="s">
        <v>484</v>
      </c>
      <c r="B2111" s="3" t="str">
        <f t="shared" ref="B2111:B2113" si="119">"538"</f>
        <v>538</v>
      </c>
      <c r="C2111" s="4">
        <v>14.01</v>
      </c>
      <c r="D2111" s="5">
        <v>3.25973271</v>
      </c>
    </row>
    <row r="2112" ht="15.75" customHeight="1">
      <c r="A2112" s="2" t="s">
        <v>484</v>
      </c>
      <c r="B2112" s="3" t="str">
        <f t="shared" si="119"/>
        <v>538</v>
      </c>
      <c r="C2112" s="4">
        <v>14.0</v>
      </c>
      <c r="D2112" s="5">
        <v>3.27716444</v>
      </c>
    </row>
    <row r="2113" ht="15.75" customHeight="1">
      <c r="A2113" s="2" t="s">
        <v>484</v>
      </c>
      <c r="B2113" s="3" t="str">
        <f t="shared" si="119"/>
        <v>538</v>
      </c>
      <c r="C2113" s="4">
        <v>14.2</v>
      </c>
      <c r="D2113" s="5">
        <v>3.25973271</v>
      </c>
    </row>
    <row r="2114" ht="15.75" customHeight="1">
      <c r="A2114" s="2" t="s">
        <v>484</v>
      </c>
      <c r="B2114" s="3" t="str">
        <f t="shared" ref="B2114:B2116" si="120">"540"</f>
        <v>540</v>
      </c>
      <c r="C2114" s="4">
        <v>13.41</v>
      </c>
      <c r="D2114" s="5">
        <v>3.16603719</v>
      </c>
    </row>
    <row r="2115" ht="15.75" customHeight="1">
      <c r="A2115" s="2" t="s">
        <v>484</v>
      </c>
      <c r="B2115" s="3" t="str">
        <f t="shared" si="120"/>
        <v>540</v>
      </c>
      <c r="C2115" s="4">
        <v>13.42</v>
      </c>
      <c r="D2115" s="5">
        <v>3.20525857</v>
      </c>
    </row>
    <row r="2116" ht="15.75" customHeight="1">
      <c r="A2116" s="2" t="s">
        <v>484</v>
      </c>
      <c r="B2116" s="3" t="str">
        <f t="shared" si="120"/>
        <v>540</v>
      </c>
      <c r="C2116" s="4">
        <v>13.38</v>
      </c>
      <c r="D2116" s="5">
        <v>3.11701046</v>
      </c>
    </row>
    <row r="2117" ht="15.75" customHeight="1">
      <c r="A2117" s="2" t="s">
        <v>484</v>
      </c>
      <c r="B2117" s="3" t="str">
        <f t="shared" ref="B2117:B2119" si="121">"542"</f>
        <v>542</v>
      </c>
      <c r="C2117" s="4">
        <v>5.506</v>
      </c>
      <c r="D2117" s="5">
        <v>1.00886113</v>
      </c>
    </row>
    <row r="2118" ht="15.75" customHeight="1">
      <c r="A2118" s="2" t="s">
        <v>484</v>
      </c>
      <c r="B2118" s="3" t="str">
        <f t="shared" si="121"/>
        <v>542</v>
      </c>
      <c r="C2118" s="4">
        <v>5.406</v>
      </c>
      <c r="D2118" s="5">
        <v>0.98957728</v>
      </c>
    </row>
    <row r="2119" ht="15.75" customHeight="1">
      <c r="A2119" s="2" t="s">
        <v>484</v>
      </c>
      <c r="B2119" s="3" t="str">
        <f t="shared" si="121"/>
        <v>542</v>
      </c>
      <c r="C2119" s="4">
        <v>5.58</v>
      </c>
      <c r="D2119" s="5">
        <v>1.0293434</v>
      </c>
    </row>
    <row r="2120" ht="15.75" customHeight="1">
      <c r="A2120" s="2" t="s">
        <v>484</v>
      </c>
      <c r="B2120" s="3" t="str">
        <f t="shared" ref="B2120:B2122" si="122">"544"</f>
        <v>544</v>
      </c>
      <c r="C2120" s="4">
        <v>5.199</v>
      </c>
      <c r="D2120" s="5">
        <v>0.92453515</v>
      </c>
    </row>
    <row r="2121" ht="15.75" customHeight="1">
      <c r="A2121" s="2" t="s">
        <v>484</v>
      </c>
      <c r="B2121" s="3" t="str">
        <f t="shared" si="122"/>
        <v>544</v>
      </c>
      <c r="C2121" s="4">
        <v>5.07</v>
      </c>
      <c r="D2121" s="5">
        <v>0.85088611</v>
      </c>
    </row>
    <row r="2122" ht="15.75" customHeight="1">
      <c r="A2122" s="2" t="s">
        <v>484</v>
      </c>
      <c r="B2122" s="3" t="str">
        <f t="shared" si="122"/>
        <v>544</v>
      </c>
      <c r="C2122" s="4">
        <v>5.236</v>
      </c>
      <c r="D2122" s="5">
        <v>0.90013074</v>
      </c>
    </row>
    <row r="2123" ht="15.75" customHeight="1">
      <c r="A2123" s="2" t="s">
        <v>484</v>
      </c>
      <c r="B2123" s="3" t="str">
        <f t="shared" ref="B2123:B2125" si="123">"546"</f>
        <v>546</v>
      </c>
      <c r="C2123" s="4">
        <v>4.833</v>
      </c>
      <c r="D2123" s="5">
        <v>0.8294233</v>
      </c>
    </row>
    <row r="2124" ht="15.75" customHeight="1">
      <c r="A2124" s="2" t="s">
        <v>484</v>
      </c>
      <c r="B2124" s="3" t="str">
        <f t="shared" si="123"/>
        <v>546</v>
      </c>
      <c r="C2124" s="4">
        <v>4.952</v>
      </c>
      <c r="D2124" s="5">
        <v>0.84641923</v>
      </c>
    </row>
    <row r="2125" ht="15.75" customHeight="1">
      <c r="A2125" s="2" t="s">
        <v>484</v>
      </c>
      <c r="B2125" s="3" t="str">
        <f t="shared" si="123"/>
        <v>546</v>
      </c>
      <c r="C2125" s="4">
        <v>4.831</v>
      </c>
      <c r="D2125" s="5">
        <v>0.80981261</v>
      </c>
    </row>
    <row r="2126" ht="15.75" customHeight="1">
      <c r="A2126" s="2" t="s">
        <v>484</v>
      </c>
      <c r="B2126" s="3" t="str">
        <f t="shared" ref="B2126:B2128" si="124">"548"</f>
        <v>548</v>
      </c>
      <c r="C2126" s="4">
        <v>20.7</v>
      </c>
      <c r="D2126" s="5">
        <v>2.88930854</v>
      </c>
    </row>
    <row r="2127" ht="15.75" customHeight="1">
      <c r="A2127" s="2" t="s">
        <v>484</v>
      </c>
      <c r="B2127" s="3" t="str">
        <f t="shared" si="124"/>
        <v>548</v>
      </c>
      <c r="C2127" s="4">
        <v>20.48</v>
      </c>
      <c r="D2127" s="5">
        <v>2.83701336</v>
      </c>
    </row>
    <row r="2128" ht="15.75" customHeight="1">
      <c r="A2128" s="2" t="s">
        <v>484</v>
      </c>
      <c r="B2128" s="3" t="str">
        <f t="shared" si="124"/>
        <v>548</v>
      </c>
      <c r="C2128" s="4">
        <v>20.84</v>
      </c>
      <c r="D2128" s="5">
        <v>2.88712958</v>
      </c>
    </row>
    <row r="2129" ht="15.75" customHeight="1">
      <c r="A2129" s="2" t="s">
        <v>484</v>
      </c>
      <c r="B2129" s="3" t="str">
        <f t="shared" ref="B2129:B2131" si="125">"550"</f>
        <v>550</v>
      </c>
      <c r="C2129" s="4">
        <v>26.49</v>
      </c>
      <c r="D2129" s="5">
        <v>2.63001162</v>
      </c>
    </row>
    <row r="2130" ht="15.75" customHeight="1">
      <c r="A2130" s="2" t="s">
        <v>484</v>
      </c>
      <c r="B2130" s="3" t="str">
        <f t="shared" si="125"/>
        <v>550</v>
      </c>
      <c r="C2130" s="4">
        <v>25.7</v>
      </c>
      <c r="D2130" s="5">
        <v>2.51343696</v>
      </c>
    </row>
    <row r="2131" ht="15.75" customHeight="1">
      <c r="A2131" s="2" t="s">
        <v>484</v>
      </c>
      <c r="B2131" s="3" t="str">
        <f t="shared" si="125"/>
        <v>550</v>
      </c>
      <c r="C2131" s="4">
        <v>26.28</v>
      </c>
      <c r="D2131" s="5">
        <v>2.58316386</v>
      </c>
    </row>
    <row r="2132" ht="15.75" customHeight="1">
      <c r="A2132" s="2" t="s">
        <v>484</v>
      </c>
      <c r="B2132" s="3" t="str">
        <f t="shared" ref="B2132:B2134" si="126">"552"</f>
        <v>552</v>
      </c>
      <c r="C2132" s="4">
        <v>25.26</v>
      </c>
      <c r="D2132" s="5">
        <v>2.31515107</v>
      </c>
    </row>
    <row r="2133" ht="15.75" customHeight="1">
      <c r="A2133" s="2" t="s">
        <v>484</v>
      </c>
      <c r="B2133" s="3" t="str">
        <f t="shared" si="126"/>
        <v>552</v>
      </c>
      <c r="C2133" s="4">
        <v>24.91</v>
      </c>
      <c r="D2133" s="5">
        <v>2.29336142</v>
      </c>
    </row>
    <row r="2134" ht="15.75" customHeight="1">
      <c r="A2134" s="2" t="s">
        <v>484</v>
      </c>
      <c r="B2134" s="3" t="str">
        <f t="shared" si="126"/>
        <v>552</v>
      </c>
      <c r="C2134" s="4">
        <v>25.62</v>
      </c>
      <c r="D2134" s="5">
        <v>2.27375073</v>
      </c>
    </row>
    <row r="2135" ht="15.75" customHeight="1">
      <c r="A2135" s="2" t="s">
        <v>484</v>
      </c>
      <c r="B2135" s="3" t="str">
        <f t="shared" ref="B2135:B2137" si="127">"554"</f>
        <v>554</v>
      </c>
      <c r="C2135" s="4">
        <v>23.81</v>
      </c>
      <c r="D2135" s="5">
        <v>2.47094712</v>
      </c>
    </row>
    <row r="2136" ht="15.75" customHeight="1">
      <c r="A2136" s="2" t="s">
        <v>484</v>
      </c>
      <c r="B2136" s="3" t="str">
        <f t="shared" si="127"/>
        <v>554</v>
      </c>
      <c r="C2136" s="4">
        <v>23.81</v>
      </c>
      <c r="D2136" s="5">
        <v>2.47748402</v>
      </c>
    </row>
    <row r="2137" ht="15.75" customHeight="1">
      <c r="A2137" s="2" t="s">
        <v>484</v>
      </c>
      <c r="B2137" s="3" t="str">
        <f t="shared" si="127"/>
        <v>554</v>
      </c>
      <c r="C2137" s="4">
        <v>22.92</v>
      </c>
      <c r="D2137" s="5">
        <v>2.48293144</v>
      </c>
    </row>
    <row r="2138" ht="15.75" customHeight="1">
      <c r="A2138" s="2" t="s">
        <v>484</v>
      </c>
      <c r="B2138" s="3" t="str">
        <f t="shared" ref="B2138:B2140" si="128">"556"</f>
        <v>556</v>
      </c>
      <c r="C2138" s="4">
        <v>25.24</v>
      </c>
      <c r="D2138" s="5">
        <v>2.86969785</v>
      </c>
    </row>
    <row r="2139" ht="15.75" customHeight="1">
      <c r="A2139" s="2" t="s">
        <v>484</v>
      </c>
      <c r="B2139" s="3" t="str">
        <f t="shared" si="128"/>
        <v>556</v>
      </c>
      <c r="C2139" s="4">
        <v>25.04</v>
      </c>
      <c r="D2139" s="5">
        <v>2.89148751</v>
      </c>
    </row>
    <row r="2140" ht="15.75" customHeight="1">
      <c r="A2140" s="2" t="s">
        <v>484</v>
      </c>
      <c r="B2140" s="3" t="str">
        <f t="shared" si="128"/>
        <v>556</v>
      </c>
      <c r="C2140" s="4">
        <v>25.43</v>
      </c>
      <c r="D2140" s="5">
        <v>2.65398024</v>
      </c>
    </row>
    <row r="2141" ht="15.75" customHeight="1">
      <c r="A2141" s="2" t="s">
        <v>484</v>
      </c>
      <c r="B2141" s="3" t="str">
        <f t="shared" ref="B2141:B2143" si="129">"558"</f>
        <v>558</v>
      </c>
      <c r="C2141" s="4">
        <v>22.55</v>
      </c>
      <c r="D2141" s="5">
        <v>2.32277745</v>
      </c>
    </row>
    <row r="2142" ht="15.75" customHeight="1">
      <c r="A2142" s="2" t="s">
        <v>484</v>
      </c>
      <c r="B2142" s="3" t="str">
        <f t="shared" si="129"/>
        <v>558</v>
      </c>
      <c r="C2142" s="4">
        <v>22.63</v>
      </c>
      <c r="D2142" s="5">
        <v>2.36090936</v>
      </c>
    </row>
    <row r="2143" ht="15.75" customHeight="1">
      <c r="A2143" s="2" t="s">
        <v>484</v>
      </c>
      <c r="B2143" s="3" t="str">
        <f t="shared" si="129"/>
        <v>558</v>
      </c>
      <c r="C2143" s="4">
        <v>21.92</v>
      </c>
      <c r="D2143" s="5">
        <v>2.33585125</v>
      </c>
    </row>
    <row r="2144" ht="15.75" customHeight="1">
      <c r="A2144" s="2" t="s">
        <v>484</v>
      </c>
      <c r="B2144" s="3" t="str">
        <f t="shared" ref="B2144:B2146" si="130">"560"</f>
        <v>560</v>
      </c>
      <c r="C2144" s="4">
        <v>10.21</v>
      </c>
      <c r="D2144" s="5">
        <v>1.5764817</v>
      </c>
    </row>
    <row r="2145" ht="15.75" customHeight="1">
      <c r="A2145" s="2" t="s">
        <v>484</v>
      </c>
      <c r="B2145" s="3" t="str">
        <f t="shared" si="130"/>
        <v>560</v>
      </c>
      <c r="C2145" s="4">
        <v>10.36</v>
      </c>
      <c r="D2145" s="5">
        <v>1.61897153</v>
      </c>
    </row>
    <row r="2146" ht="15.75" customHeight="1">
      <c r="A2146" s="2" t="s">
        <v>484</v>
      </c>
      <c r="B2146" s="3" t="str">
        <f t="shared" si="130"/>
        <v>560</v>
      </c>
      <c r="C2146" s="4">
        <v>10.63</v>
      </c>
      <c r="D2146" s="5">
        <v>1.65928239</v>
      </c>
    </row>
    <row r="2147" ht="15.75" customHeight="1">
      <c r="A2147" s="2" t="s">
        <v>484</v>
      </c>
      <c r="B2147" s="3" t="str">
        <f t="shared" ref="B2147:B2149" si="131">"562"</f>
        <v>562</v>
      </c>
      <c r="C2147" s="4">
        <v>11.03</v>
      </c>
      <c r="D2147" s="5">
        <v>1.64947705</v>
      </c>
    </row>
    <row r="2148" ht="15.75" customHeight="1">
      <c r="A2148" s="2" t="s">
        <v>484</v>
      </c>
      <c r="B2148" s="3" t="str">
        <f t="shared" si="131"/>
        <v>562</v>
      </c>
      <c r="C2148" s="4">
        <v>10.97</v>
      </c>
      <c r="D2148" s="5">
        <v>1.67235619</v>
      </c>
    </row>
    <row r="2149" ht="15.75" customHeight="1">
      <c r="A2149" s="2" t="s">
        <v>484</v>
      </c>
      <c r="B2149" s="3" t="str">
        <f t="shared" si="131"/>
        <v>562</v>
      </c>
      <c r="C2149" s="4">
        <v>11.35</v>
      </c>
      <c r="D2149" s="5">
        <v>1.64838757</v>
      </c>
    </row>
    <row r="2150" ht="15.75" customHeight="1">
      <c r="A2150" s="2" t="s">
        <v>484</v>
      </c>
      <c r="B2150" s="3" t="str">
        <f t="shared" ref="B2150:B2152" si="132">"564"</f>
        <v>564</v>
      </c>
      <c r="C2150" s="4">
        <v>9.517</v>
      </c>
      <c r="D2150" s="5">
        <v>1.47515979</v>
      </c>
    </row>
    <row r="2151" ht="15.75" customHeight="1">
      <c r="A2151" s="2" t="s">
        <v>484</v>
      </c>
      <c r="B2151" s="3" t="str">
        <f t="shared" si="132"/>
        <v>564</v>
      </c>
      <c r="C2151" s="4">
        <v>9.869</v>
      </c>
      <c r="D2151" s="5">
        <v>1.42286461</v>
      </c>
    </row>
    <row r="2152" ht="15.75" customHeight="1">
      <c r="A2152" s="2" t="s">
        <v>484</v>
      </c>
      <c r="B2152" s="3" t="str">
        <f t="shared" si="132"/>
        <v>564</v>
      </c>
      <c r="C2152" s="4">
        <v>9.712</v>
      </c>
      <c r="D2152" s="5">
        <v>1.47298083</v>
      </c>
    </row>
    <row r="2153" ht="15.75" customHeight="1">
      <c r="A2153" s="2" t="s">
        <v>484</v>
      </c>
      <c r="B2153" s="3" t="str">
        <f t="shared" ref="B2153:B2155" si="133">"566"</f>
        <v>566</v>
      </c>
      <c r="C2153" s="4">
        <v>5.514</v>
      </c>
      <c r="D2153" s="5">
        <v>0.70456856</v>
      </c>
    </row>
    <row r="2154" ht="15.75" customHeight="1">
      <c r="A2154" s="2" t="s">
        <v>484</v>
      </c>
      <c r="B2154" s="3" t="str">
        <f t="shared" si="133"/>
        <v>566</v>
      </c>
      <c r="C2154" s="4">
        <v>5.468</v>
      </c>
      <c r="D2154" s="5">
        <v>0.70304329</v>
      </c>
    </row>
    <row r="2155" ht="15.75" customHeight="1">
      <c r="A2155" s="2" t="s">
        <v>484</v>
      </c>
      <c r="B2155" s="3" t="str">
        <f t="shared" si="133"/>
        <v>566</v>
      </c>
      <c r="C2155" s="4">
        <v>5.607</v>
      </c>
      <c r="D2155" s="5">
        <v>0.69171267</v>
      </c>
    </row>
    <row r="2156" ht="15.75" customHeight="1">
      <c r="A2156" s="2" t="s">
        <v>484</v>
      </c>
      <c r="B2156" s="3" t="str">
        <f t="shared" ref="B2156:B2158" si="134">"568"</f>
        <v>568</v>
      </c>
      <c r="C2156" s="4">
        <v>5.526</v>
      </c>
      <c r="D2156" s="5">
        <v>0.47370715</v>
      </c>
    </row>
    <row r="2157" ht="15.75" customHeight="1">
      <c r="A2157" s="2" t="s">
        <v>484</v>
      </c>
      <c r="B2157" s="3" t="str">
        <f t="shared" si="134"/>
        <v>568</v>
      </c>
      <c r="C2157" s="4">
        <v>5.668</v>
      </c>
      <c r="D2157" s="5">
        <v>0.47534137</v>
      </c>
    </row>
    <row r="2158" ht="15.75" customHeight="1">
      <c r="A2158" s="2" t="s">
        <v>484</v>
      </c>
      <c r="B2158" s="3" t="str">
        <f t="shared" si="134"/>
        <v>568</v>
      </c>
      <c r="C2158" s="4">
        <v>5.695</v>
      </c>
      <c r="D2158" s="5">
        <v>0.47294451</v>
      </c>
    </row>
    <row r="2159" ht="15.75" customHeight="1">
      <c r="A2159" s="2" t="s">
        <v>484</v>
      </c>
      <c r="B2159" s="3" t="str">
        <f t="shared" ref="B2159:B2161" si="135">"25 ppm"</f>
        <v>25 ppm</v>
      </c>
      <c r="C2159" s="4">
        <v>25.33</v>
      </c>
      <c r="D2159" s="5">
        <v>31.9436374</v>
      </c>
    </row>
    <row r="2160" ht="15.75" customHeight="1">
      <c r="A2160" s="2" t="s">
        <v>484</v>
      </c>
      <c r="B2160" s="3" t="str">
        <f t="shared" si="135"/>
        <v>25 ppm</v>
      </c>
      <c r="C2160" s="4">
        <v>25.08</v>
      </c>
      <c r="D2160" s="5">
        <v>32.793434</v>
      </c>
    </row>
    <row r="2161" ht="15.75" customHeight="1">
      <c r="A2161" s="2" t="s">
        <v>484</v>
      </c>
      <c r="B2161" s="3" t="str">
        <f t="shared" si="135"/>
        <v>25 ppm</v>
      </c>
      <c r="C2161" s="4">
        <v>25.82</v>
      </c>
      <c r="D2161" s="5">
        <v>32.3794306</v>
      </c>
    </row>
    <row r="2162" ht="15.75" customHeight="1">
      <c r="A2162" s="2" t="s">
        <v>484</v>
      </c>
      <c r="B2162" s="3" t="str">
        <f t="shared" ref="B2162:B2164" si="136">"DI"</f>
        <v>DI</v>
      </c>
      <c r="C2162" s="4">
        <v>0.9596</v>
      </c>
      <c r="D2162" s="5">
        <v>0.08330186</v>
      </c>
    </row>
    <row r="2163" ht="15.75" customHeight="1">
      <c r="A2163" s="2" t="s">
        <v>484</v>
      </c>
      <c r="B2163" s="3" t="str">
        <f t="shared" si="136"/>
        <v>DI</v>
      </c>
      <c r="C2163" s="4">
        <v>0.9852</v>
      </c>
      <c r="D2163" s="5">
        <v>0.08330186</v>
      </c>
    </row>
    <row r="2164" ht="15.75" customHeight="1">
      <c r="A2164" s="2" t="s">
        <v>484</v>
      </c>
      <c r="B2164" s="3" t="str">
        <f t="shared" si="136"/>
        <v>DI</v>
      </c>
      <c r="C2164" s="4">
        <v>0.9545</v>
      </c>
      <c r="D2164" s="5">
        <v>0.08330186</v>
      </c>
    </row>
    <row r="2165" ht="15.75" customHeight="1">
      <c r="A2165" s="2" t="s">
        <v>484</v>
      </c>
      <c r="B2165" s="3" t="str">
        <f t="shared" ref="B2165:B2167" si="137">"570"</f>
        <v>570</v>
      </c>
      <c r="C2165" s="4">
        <v>5.767</v>
      </c>
      <c r="D2165" s="5">
        <v>0.73202353</v>
      </c>
    </row>
    <row r="2166" ht="15.75" customHeight="1">
      <c r="A2166" s="2" t="s">
        <v>484</v>
      </c>
      <c r="B2166" s="3" t="str">
        <f t="shared" si="137"/>
        <v>570</v>
      </c>
      <c r="C2166" s="4">
        <v>5.807</v>
      </c>
      <c r="D2166" s="5">
        <v>0.67014091</v>
      </c>
    </row>
    <row r="2167" ht="15.75" customHeight="1">
      <c r="A2167" s="2" t="s">
        <v>484</v>
      </c>
      <c r="B2167" s="3" t="str">
        <f t="shared" si="137"/>
        <v>570</v>
      </c>
      <c r="C2167" s="4">
        <v>5.734</v>
      </c>
      <c r="D2167" s="5">
        <v>0.69955694</v>
      </c>
    </row>
    <row r="2168" ht="15.75" customHeight="1">
      <c r="A2168" s="2" t="s">
        <v>484</v>
      </c>
      <c r="B2168" s="3" t="str">
        <f t="shared" ref="B2168:B2170" si="138">"572"</f>
        <v>572</v>
      </c>
      <c r="C2168" s="4">
        <v>38.52</v>
      </c>
      <c r="D2168" s="5">
        <v>6.22421557</v>
      </c>
    </row>
    <row r="2169" ht="15.75" customHeight="1">
      <c r="A2169" s="2" t="s">
        <v>484</v>
      </c>
      <c r="B2169" s="3" t="str">
        <f t="shared" si="138"/>
        <v>572</v>
      </c>
      <c r="C2169" s="4">
        <v>39.87</v>
      </c>
      <c r="D2169" s="5">
        <v>6.18172574</v>
      </c>
    </row>
    <row r="2170" ht="15.75" customHeight="1">
      <c r="A2170" s="2" t="s">
        <v>484</v>
      </c>
      <c r="B2170" s="3" t="str">
        <f t="shared" si="138"/>
        <v>572</v>
      </c>
      <c r="C2170" s="4">
        <v>39.1</v>
      </c>
      <c r="D2170" s="5">
        <v>6.24927368</v>
      </c>
    </row>
    <row r="2171" ht="15.75" customHeight="1">
      <c r="A2171" s="2" t="s">
        <v>484</v>
      </c>
      <c r="B2171" s="3" t="str">
        <f t="shared" ref="B2171:B2173" si="139">"574"</f>
        <v>574</v>
      </c>
      <c r="C2171" s="4">
        <v>37.51</v>
      </c>
      <c r="D2171" s="5">
        <v>5.87776002</v>
      </c>
    </row>
    <row r="2172" ht="15.75" customHeight="1">
      <c r="A2172" s="2" t="s">
        <v>484</v>
      </c>
      <c r="B2172" s="3" t="str">
        <f t="shared" si="139"/>
        <v>574</v>
      </c>
      <c r="C2172" s="4">
        <v>36.74</v>
      </c>
      <c r="D2172" s="5">
        <v>5.84616502</v>
      </c>
    </row>
    <row r="2173" ht="15.75" customHeight="1">
      <c r="A2173" s="2" t="s">
        <v>484</v>
      </c>
      <c r="B2173" s="3" t="str">
        <f t="shared" si="139"/>
        <v>574</v>
      </c>
      <c r="C2173" s="4">
        <v>37.46</v>
      </c>
      <c r="D2173" s="5">
        <v>5.56943637</v>
      </c>
    </row>
    <row r="2174" ht="15.75" customHeight="1">
      <c r="A2174" s="2" t="s">
        <v>484</v>
      </c>
      <c r="B2174" s="3" t="str">
        <f t="shared" ref="B2174:B2176" si="140">"576"</f>
        <v>576</v>
      </c>
      <c r="C2174" s="4">
        <v>35.43</v>
      </c>
      <c r="D2174" s="5">
        <v>5.53457292</v>
      </c>
    </row>
    <row r="2175" ht="15.75" customHeight="1">
      <c r="A2175" s="2" t="s">
        <v>484</v>
      </c>
      <c r="B2175" s="3" t="str">
        <f t="shared" si="140"/>
        <v>576</v>
      </c>
      <c r="C2175" s="4">
        <v>34.46</v>
      </c>
      <c r="D2175" s="5">
        <v>5.67729518</v>
      </c>
    </row>
    <row r="2176" ht="15.75" customHeight="1">
      <c r="A2176" s="2" t="s">
        <v>484</v>
      </c>
      <c r="B2176" s="3" t="str">
        <f t="shared" si="140"/>
        <v>576</v>
      </c>
      <c r="C2176" s="4">
        <v>34.1</v>
      </c>
      <c r="D2176" s="5">
        <v>5.49535154</v>
      </c>
    </row>
    <row r="2177" ht="15.75" customHeight="1">
      <c r="A2177" s="2" t="s">
        <v>484</v>
      </c>
      <c r="B2177" s="3" t="str">
        <f t="shared" ref="B2177:B2179" si="141">"578"</f>
        <v>578</v>
      </c>
      <c r="C2177" s="4">
        <v>7.543</v>
      </c>
      <c r="D2177" s="5">
        <v>0.66970511</v>
      </c>
    </row>
    <row r="2178" ht="15.75" customHeight="1">
      <c r="A2178" s="2" t="s">
        <v>484</v>
      </c>
      <c r="B2178" s="3" t="str">
        <f t="shared" si="141"/>
        <v>578</v>
      </c>
      <c r="C2178" s="4">
        <v>7.415</v>
      </c>
      <c r="D2178" s="5">
        <v>0.63604009</v>
      </c>
    </row>
    <row r="2179" ht="15.75" customHeight="1">
      <c r="A2179" s="2" t="s">
        <v>484</v>
      </c>
      <c r="B2179" s="3" t="str">
        <f t="shared" si="141"/>
        <v>578</v>
      </c>
      <c r="C2179" s="4">
        <v>7.693</v>
      </c>
      <c r="D2179" s="5">
        <v>0.62819582</v>
      </c>
    </row>
    <row r="2180" ht="15.75" customHeight="1">
      <c r="A2180" s="2" t="s">
        <v>484</v>
      </c>
      <c r="B2180" s="3" t="str">
        <f t="shared" ref="B2180:B2182" si="142">"580"</f>
        <v>580</v>
      </c>
      <c r="C2180" s="4">
        <v>7.572</v>
      </c>
      <c r="D2180" s="5">
        <v>0.65260023</v>
      </c>
    </row>
    <row r="2181" ht="15.75" customHeight="1">
      <c r="A2181" s="2" t="s">
        <v>484</v>
      </c>
      <c r="B2181" s="3" t="str">
        <f t="shared" si="142"/>
        <v>580</v>
      </c>
      <c r="C2181" s="4">
        <v>7.427</v>
      </c>
      <c r="D2181" s="5">
        <v>0.58864759</v>
      </c>
    </row>
    <row r="2182" ht="15.75" customHeight="1">
      <c r="A2182" s="2" t="s">
        <v>484</v>
      </c>
      <c r="B2182" s="3" t="str">
        <f t="shared" si="142"/>
        <v>580</v>
      </c>
      <c r="C2182" s="4">
        <v>7.599</v>
      </c>
      <c r="D2182" s="5">
        <v>0.613052</v>
      </c>
    </row>
    <row r="2183" ht="15.75" customHeight="1">
      <c r="A2183" s="2" t="s">
        <v>484</v>
      </c>
      <c r="B2183" s="3" t="str">
        <f t="shared" ref="B2183:B2185" si="143">"582"</f>
        <v>582</v>
      </c>
      <c r="C2183" s="4">
        <v>7.24</v>
      </c>
      <c r="D2183" s="5">
        <v>0.78170395</v>
      </c>
    </row>
    <row r="2184" ht="15.75" customHeight="1">
      <c r="A2184" s="2" t="s">
        <v>484</v>
      </c>
      <c r="B2184" s="3" t="str">
        <f t="shared" si="143"/>
        <v>582</v>
      </c>
      <c r="C2184" s="4">
        <v>7.072</v>
      </c>
      <c r="D2184" s="5">
        <v>0.70282539</v>
      </c>
    </row>
    <row r="2185" ht="15.75" customHeight="1">
      <c r="A2185" s="2" t="s">
        <v>484</v>
      </c>
      <c r="B2185" s="3" t="str">
        <f t="shared" si="143"/>
        <v>582</v>
      </c>
      <c r="C2185" s="4">
        <v>7.182</v>
      </c>
      <c r="D2185" s="5">
        <v>0.68572051</v>
      </c>
    </row>
    <row r="2186" ht="15.75" customHeight="1">
      <c r="A2186" s="2" t="s">
        <v>484</v>
      </c>
      <c r="B2186" s="3" t="str">
        <f t="shared" ref="B2186:B2188" si="144">"584"</f>
        <v>584</v>
      </c>
      <c r="C2186" s="4">
        <v>7.421</v>
      </c>
      <c r="D2186" s="5">
        <v>1.493681</v>
      </c>
    </row>
    <row r="2187" ht="15.75" customHeight="1">
      <c r="A2187" s="2" t="s">
        <v>484</v>
      </c>
      <c r="B2187" s="3" t="str">
        <f t="shared" si="144"/>
        <v>584</v>
      </c>
      <c r="C2187" s="4">
        <v>7.178</v>
      </c>
      <c r="D2187" s="5">
        <v>1.43593841</v>
      </c>
    </row>
    <row r="2188" ht="15.75" customHeight="1">
      <c r="A2188" s="2" t="s">
        <v>484</v>
      </c>
      <c r="B2188" s="3" t="str">
        <f t="shared" si="144"/>
        <v>584</v>
      </c>
      <c r="C2188" s="4">
        <v>7.301</v>
      </c>
      <c r="D2188" s="5">
        <v>1.49477048</v>
      </c>
    </row>
    <row r="2189" ht="15.75" customHeight="1">
      <c r="A2189" s="2" t="s">
        <v>484</v>
      </c>
      <c r="B2189" s="3" t="str">
        <f t="shared" ref="B2189:B2191" si="145">"586"</f>
        <v>586</v>
      </c>
      <c r="C2189" s="4">
        <v>8.286</v>
      </c>
      <c r="D2189" s="5">
        <v>1.50130738</v>
      </c>
    </row>
    <row r="2190" ht="15.75" customHeight="1">
      <c r="A2190" s="2" t="s">
        <v>484</v>
      </c>
      <c r="B2190" s="3" t="str">
        <f t="shared" si="145"/>
        <v>586</v>
      </c>
      <c r="C2190" s="4">
        <v>8.066</v>
      </c>
      <c r="D2190" s="5">
        <v>1.51111273</v>
      </c>
    </row>
    <row r="2191" ht="15.75" customHeight="1">
      <c r="A2191" s="2" t="s">
        <v>484</v>
      </c>
      <c r="B2191" s="3" t="str">
        <f t="shared" si="145"/>
        <v>586</v>
      </c>
      <c r="C2191" s="4">
        <v>8.307</v>
      </c>
      <c r="D2191" s="5">
        <v>1.50130738</v>
      </c>
    </row>
    <row r="2192" ht="15.75" customHeight="1">
      <c r="A2192" s="2" t="s">
        <v>484</v>
      </c>
      <c r="B2192" s="3" t="str">
        <f t="shared" ref="B2192:B2194" si="146">"588"</f>
        <v>588</v>
      </c>
      <c r="C2192" s="4">
        <v>7.469</v>
      </c>
      <c r="D2192" s="5">
        <v>1.37710633</v>
      </c>
    </row>
    <row r="2193" ht="15.75" customHeight="1">
      <c r="A2193" s="2" t="s">
        <v>484</v>
      </c>
      <c r="B2193" s="3" t="str">
        <f t="shared" si="146"/>
        <v>588</v>
      </c>
      <c r="C2193" s="4">
        <v>7.521</v>
      </c>
      <c r="D2193" s="5">
        <v>1.41850668</v>
      </c>
    </row>
    <row r="2194" ht="15.75" customHeight="1">
      <c r="A2194" s="2" t="s">
        <v>484</v>
      </c>
      <c r="B2194" s="3" t="str">
        <f t="shared" si="146"/>
        <v>588</v>
      </c>
      <c r="C2194" s="4">
        <v>7.66</v>
      </c>
      <c r="D2194" s="5">
        <v>1.38800116</v>
      </c>
    </row>
    <row r="2195" ht="15.75" customHeight="1">
      <c r="A2195" s="2" t="s">
        <v>485</v>
      </c>
      <c r="B2195" s="3" t="s">
        <v>15</v>
      </c>
      <c r="C2195" s="4">
        <v>0.7287919587247427</v>
      </c>
      <c r="D2195" s="4">
        <v>0.03182428641857777</v>
      </c>
    </row>
    <row r="2196" ht="15.75" customHeight="1">
      <c r="A2196" s="2" t="s">
        <v>485</v>
      </c>
      <c r="B2196" s="3" t="s">
        <v>15</v>
      </c>
      <c r="C2196" s="4">
        <v>0.7149992805607515</v>
      </c>
      <c r="D2196" s="4">
        <v>0.03182428641857777</v>
      </c>
    </row>
    <row r="2197" ht="15.75" customHeight="1">
      <c r="A2197" s="2" t="s">
        <v>485</v>
      </c>
      <c r="B2197" s="3" t="s">
        <v>15</v>
      </c>
      <c r="C2197" s="4">
        <v>0.7364796809800819</v>
      </c>
      <c r="D2197" s="4">
        <v>0.03182428641857777</v>
      </c>
    </row>
    <row r="2198" ht="15.75" customHeight="1">
      <c r="A2198" s="2" t="s">
        <v>485</v>
      </c>
      <c r="B2198" s="3" t="s">
        <v>15</v>
      </c>
      <c r="C2198" s="4">
        <v>0.8239018273756913</v>
      </c>
      <c r="D2198" s="4">
        <v>0.03182428641857777</v>
      </c>
    </row>
    <row r="2199" ht="15.75" customHeight="1">
      <c r="A2199" s="2" t="s">
        <v>485</v>
      </c>
      <c r="B2199" s="3" t="s">
        <v>15</v>
      </c>
      <c r="C2199" s="4">
        <v>0.8362350716355939</v>
      </c>
      <c r="D2199" s="4">
        <v>0.03182428641857777</v>
      </c>
    </row>
    <row r="2200" ht="15.75" customHeight="1">
      <c r="A2200" s="2" t="s">
        <v>485</v>
      </c>
      <c r="B2200" s="3" t="s">
        <v>15</v>
      </c>
      <c r="C2200" s="4">
        <v>0.8294517872926473</v>
      </c>
      <c r="D2200" s="4">
        <v>0.03182428641857777</v>
      </c>
    </row>
    <row r="2201" ht="15.75" customHeight="1">
      <c r="A2201" s="2" t="s">
        <v>485</v>
      </c>
      <c r="B2201" s="3" t="s">
        <v>486</v>
      </c>
      <c r="C2201" s="4">
        <v>6.101297046188001</v>
      </c>
      <c r="D2201" s="4">
        <v>0.4215527939751458</v>
      </c>
    </row>
    <row r="2202" ht="15.75" customHeight="1">
      <c r="A2202" s="2" t="s">
        <v>485</v>
      </c>
      <c r="B2202" s="3" t="s">
        <v>486</v>
      </c>
      <c r="C2202" s="4">
        <v>6.03551974346852</v>
      </c>
      <c r="D2202" s="4">
        <v>0.405827652448872</v>
      </c>
    </row>
    <row r="2203" ht="15.75" customHeight="1">
      <c r="A2203" s="2" t="s">
        <v>485</v>
      </c>
      <c r="B2203" s="3" t="s">
        <v>486</v>
      </c>
      <c r="C2203" s="4">
        <v>6.210240703817139</v>
      </c>
      <c r="D2203" s="4">
        <v>0.3724648521836696</v>
      </c>
    </row>
    <row r="2204" ht="15.75" customHeight="1">
      <c r="A2204" s="2" t="s">
        <v>485</v>
      </c>
      <c r="B2204" s="3" t="s">
        <v>487</v>
      </c>
      <c r="C2204" s="4">
        <v>5.9368537893893</v>
      </c>
      <c r="D2204" s="4">
        <v>0.6023919215272937</v>
      </c>
    </row>
    <row r="2205" ht="15.75" customHeight="1">
      <c r="A2205" s="2" t="s">
        <v>485</v>
      </c>
      <c r="B2205" s="3" t="s">
        <v>487</v>
      </c>
      <c r="C2205" s="4">
        <v>6.142407860387676</v>
      </c>
      <c r="D2205" s="4">
        <v>0.5152661373952365</v>
      </c>
    </row>
    <row r="2206" ht="15.75" customHeight="1">
      <c r="A2206" s="2" t="s">
        <v>485</v>
      </c>
      <c r="B2206" s="3" t="s">
        <v>487</v>
      </c>
      <c r="C2206" s="4">
        <v>5.994408929268845</v>
      </c>
      <c r="D2206" s="4">
        <v>0.6372422351801167</v>
      </c>
    </row>
    <row r="2207" ht="15.75" customHeight="1">
      <c r="A2207" s="2" t="s">
        <v>485</v>
      </c>
      <c r="B2207" s="3" t="s">
        <v>488</v>
      </c>
      <c r="C2207" s="4">
        <v>5.9183539229994455</v>
      </c>
      <c r="D2207" s="4">
        <v>0.39541505873552857</v>
      </c>
    </row>
    <row r="2208" ht="15.75" customHeight="1">
      <c r="A2208" s="2" t="s">
        <v>485</v>
      </c>
      <c r="B2208" s="3" t="s">
        <v>488</v>
      </c>
      <c r="C2208" s="4">
        <v>5.926576085839381</v>
      </c>
      <c r="D2208" s="4">
        <v>0.39286503578532206</v>
      </c>
    </row>
    <row r="2209" ht="15.75" customHeight="1">
      <c r="A2209" s="2" t="s">
        <v>485</v>
      </c>
      <c r="B2209" s="3" t="s">
        <v>488</v>
      </c>
      <c r="C2209" s="4">
        <v>5.940964870809267</v>
      </c>
      <c r="D2209" s="4">
        <v>0.42240280162521465</v>
      </c>
    </row>
    <row r="2210" ht="15.75" customHeight="1">
      <c r="A2210" s="2" t="s">
        <v>485</v>
      </c>
      <c r="B2210" s="3" t="s">
        <v>489</v>
      </c>
      <c r="C2210" s="4">
        <v>3.4167608789492077</v>
      </c>
      <c r="D2210" s="4">
        <v>0.3184893664042976</v>
      </c>
    </row>
    <row r="2211" ht="15.75" customHeight="1">
      <c r="A2211" s="2" t="s">
        <v>485</v>
      </c>
      <c r="B2211" s="3" t="s">
        <v>489</v>
      </c>
      <c r="C2211" s="4">
        <v>3.529815617998315</v>
      </c>
      <c r="D2211" s="4">
        <v>0.298939190452714</v>
      </c>
    </row>
    <row r="2212" ht="15.75" customHeight="1">
      <c r="A2212" s="2" t="s">
        <v>485</v>
      </c>
      <c r="B2212" s="3" t="s">
        <v>489</v>
      </c>
      <c r="C2212" s="4">
        <v>3.4558161524388997</v>
      </c>
      <c r="D2212" s="4">
        <v>0.3110517994661952</v>
      </c>
    </row>
    <row r="2213" ht="15.75" customHeight="1">
      <c r="A2213" s="2" t="s">
        <v>485</v>
      </c>
      <c r="B2213" s="3" t="s">
        <v>490</v>
      </c>
      <c r="C2213" s="4">
        <v>3.548315484388169</v>
      </c>
      <c r="D2213" s="4">
        <v>0.33102697924281316</v>
      </c>
    </row>
    <row r="2214" ht="15.75" customHeight="1">
      <c r="A2214" s="2" t="s">
        <v>485</v>
      </c>
      <c r="B2214" s="3" t="s">
        <v>490</v>
      </c>
      <c r="C2214" s="4">
        <v>3.5770930543279413</v>
      </c>
      <c r="D2214" s="4">
        <v>0.34037706339357054</v>
      </c>
    </row>
    <row r="2215" ht="15.75" customHeight="1">
      <c r="A2215" s="2" t="s">
        <v>485</v>
      </c>
      <c r="B2215" s="3" t="s">
        <v>490</v>
      </c>
      <c r="C2215" s="4">
        <v>3.5647598100680384</v>
      </c>
      <c r="D2215" s="4">
        <v>0.368852319670877</v>
      </c>
    </row>
    <row r="2216" ht="15.75" customHeight="1">
      <c r="A2216" s="2" t="s">
        <v>485</v>
      </c>
      <c r="B2216" s="3" t="s">
        <v>491</v>
      </c>
      <c r="C2216" s="4">
        <v>3.501038048058542</v>
      </c>
      <c r="D2216" s="4">
        <v>0.405827652448872</v>
      </c>
    </row>
    <row r="2217" ht="15.75" customHeight="1">
      <c r="A2217" s="2" t="s">
        <v>485</v>
      </c>
      <c r="B2217" s="3" t="s">
        <v>491</v>
      </c>
      <c r="C2217" s="4">
        <v>3.5914818392978276</v>
      </c>
      <c r="D2217" s="4">
        <v>0.38393995545959914</v>
      </c>
    </row>
    <row r="2218" ht="15.75" customHeight="1">
      <c r="A2218" s="2" t="s">
        <v>485</v>
      </c>
      <c r="B2218" s="3" t="s">
        <v>491</v>
      </c>
      <c r="C2218" s="4">
        <v>3.572981972907974</v>
      </c>
      <c r="D2218" s="4">
        <v>0.40009010081090735</v>
      </c>
    </row>
    <row r="2219" ht="15.75" customHeight="1">
      <c r="A2219" s="2" t="s">
        <v>485</v>
      </c>
      <c r="B2219" s="3" t="s">
        <v>492</v>
      </c>
      <c r="C2219" s="4">
        <v>3.2091512672408484</v>
      </c>
      <c r="D2219" s="4">
        <v>0.32465192186729674</v>
      </c>
    </row>
    <row r="2220" ht="15.75" customHeight="1">
      <c r="A2220" s="2" t="s">
        <v>485</v>
      </c>
      <c r="B2220" s="3" t="s">
        <v>492</v>
      </c>
      <c r="C2220" s="4">
        <v>3.246151000020556</v>
      </c>
      <c r="D2220" s="4">
        <v>0.3167893511041599</v>
      </c>
    </row>
    <row r="2221" ht="15.75" customHeight="1">
      <c r="A2221" s="2" t="s">
        <v>485</v>
      </c>
      <c r="B2221" s="3" t="s">
        <v>492</v>
      </c>
      <c r="C2221" s="4">
        <v>3.2420399186005886</v>
      </c>
      <c r="D2221" s="4">
        <v>0.29638916750250754</v>
      </c>
    </row>
    <row r="2222" ht="15.75" customHeight="1">
      <c r="A2222" s="2" t="s">
        <v>485</v>
      </c>
      <c r="B2222" s="3" t="s">
        <v>493</v>
      </c>
      <c r="C2222" s="4">
        <v>3.3201504655799714</v>
      </c>
      <c r="D2222" s="4">
        <v>0.2541012869115822</v>
      </c>
    </row>
    <row r="2223" ht="15.75" customHeight="1">
      <c r="A2223" s="2" t="s">
        <v>485</v>
      </c>
      <c r="B2223" s="3" t="s">
        <v>493</v>
      </c>
      <c r="C2223" s="4">
        <v>3.285206273510247</v>
      </c>
      <c r="D2223" s="4">
        <v>0.3055267497407476</v>
      </c>
    </row>
    <row r="2224" ht="15.75" customHeight="1">
      <c r="A2224" s="2" t="s">
        <v>485</v>
      </c>
      <c r="B2224" s="3" t="s">
        <v>493</v>
      </c>
      <c r="C2224" s="4">
        <v>3.2687619478303773</v>
      </c>
      <c r="D2224" s="4">
        <v>0.24751372762354856</v>
      </c>
    </row>
    <row r="2225" ht="15.75" customHeight="1">
      <c r="A2225" s="2" t="s">
        <v>485</v>
      </c>
      <c r="B2225" s="3" t="s">
        <v>494</v>
      </c>
      <c r="C2225" s="4">
        <v>3.2831507328002636</v>
      </c>
      <c r="D2225" s="4">
        <v>0.3074392669534025</v>
      </c>
    </row>
    <row r="2226" ht="15.75" customHeight="1">
      <c r="A2226" s="2" t="s">
        <v>485</v>
      </c>
      <c r="B2226" s="3" t="s">
        <v>494</v>
      </c>
      <c r="C2226" s="4">
        <v>3.196818022980945</v>
      </c>
      <c r="D2226" s="4">
        <v>0.35716471448243026</v>
      </c>
    </row>
    <row r="2227" ht="15.75" customHeight="1">
      <c r="A2227" s="2" t="s">
        <v>485</v>
      </c>
      <c r="B2227" s="3" t="s">
        <v>494</v>
      </c>
      <c r="C2227" s="4">
        <v>3.1700959937511564</v>
      </c>
      <c r="D2227" s="4">
        <v>0.34972714754432793</v>
      </c>
    </row>
    <row r="2228" ht="15.75" customHeight="1">
      <c r="A2228" s="2" t="s">
        <v>485</v>
      </c>
      <c r="B2228" s="3" t="s">
        <v>495</v>
      </c>
      <c r="C2228" s="4">
        <v>3.733314148286707</v>
      </c>
      <c r="D2228" s="4">
        <v>0.29745167706509357</v>
      </c>
    </row>
    <row r="2229" ht="15.75" customHeight="1">
      <c r="A2229" s="2" t="s">
        <v>485</v>
      </c>
      <c r="B2229" s="3" t="s">
        <v>495</v>
      </c>
      <c r="C2229" s="4">
        <v>3.692203334087032</v>
      </c>
      <c r="D2229" s="4">
        <v>0.29957669619026567</v>
      </c>
    </row>
    <row r="2230" ht="15.75" customHeight="1">
      <c r="A2230" s="2" t="s">
        <v>485</v>
      </c>
      <c r="B2230" s="3" t="s">
        <v>495</v>
      </c>
      <c r="C2230" s="4">
        <v>3.6428703570474217</v>
      </c>
      <c r="D2230" s="4">
        <v>0.26642639783758054</v>
      </c>
    </row>
    <row r="2231" ht="15.75" customHeight="1">
      <c r="A2231" s="2" t="s">
        <v>485</v>
      </c>
      <c r="B2231" s="3" t="s">
        <v>496</v>
      </c>
      <c r="C2231" s="4">
        <v>3.829924561655944</v>
      </c>
      <c r="D2231" s="4">
        <v>0.28810159291433624</v>
      </c>
    </row>
    <row r="2232" ht="15.75" customHeight="1">
      <c r="A2232" s="2" t="s">
        <v>485</v>
      </c>
      <c r="B2232" s="3" t="s">
        <v>496</v>
      </c>
      <c r="C2232" s="4">
        <v>3.8422578059158465</v>
      </c>
      <c r="D2232" s="4">
        <v>0.30488924400319595</v>
      </c>
    </row>
    <row r="2233" ht="15.75" customHeight="1">
      <c r="A2233" s="2" t="s">
        <v>485</v>
      </c>
      <c r="B2233" s="3" t="s">
        <v>496</v>
      </c>
      <c r="C2233" s="4">
        <v>3.8340356430759117</v>
      </c>
      <c r="D2233" s="4">
        <v>0.31232681094129844</v>
      </c>
    </row>
    <row r="2234" ht="15.75" customHeight="1">
      <c r="A2234" s="2" t="s">
        <v>485</v>
      </c>
      <c r="B2234" s="3" t="s">
        <v>497</v>
      </c>
      <c r="C2234" s="4">
        <v>3.992312277744661</v>
      </c>
      <c r="D2234" s="4">
        <v>0.28087652788875095</v>
      </c>
    </row>
    <row r="2235" ht="15.75" customHeight="1">
      <c r="A2235" s="2" t="s">
        <v>485</v>
      </c>
      <c r="B2235" s="3" t="s">
        <v>497</v>
      </c>
      <c r="C2235" s="4">
        <v>4.023145388394418</v>
      </c>
      <c r="D2235" s="4">
        <v>0.25643880794927154</v>
      </c>
    </row>
    <row r="2236" ht="15.75" customHeight="1">
      <c r="A2236" s="2" t="s">
        <v>485</v>
      </c>
      <c r="B2236" s="3" t="s">
        <v>497</v>
      </c>
      <c r="C2236" s="4">
        <v>4.095089313243849</v>
      </c>
      <c r="D2236" s="4">
        <v>0.26153885384968467</v>
      </c>
    </row>
    <row r="2237" ht="15.75" customHeight="1">
      <c r="A2237" s="2" t="s">
        <v>485</v>
      </c>
      <c r="B2237" s="3" t="s">
        <v>498</v>
      </c>
      <c r="C2237" s="4">
        <v>8.81255524265658</v>
      </c>
      <c r="D2237" s="4">
        <v>2.132618193563742</v>
      </c>
    </row>
    <row r="2238" ht="15.75" customHeight="1">
      <c r="A2238" s="2" t="s">
        <v>485</v>
      </c>
      <c r="B2238" s="3" t="s">
        <v>498</v>
      </c>
      <c r="C2238" s="4">
        <v>8.504224136159017</v>
      </c>
      <c r="D2238" s="4">
        <v>2.2248440235962126</v>
      </c>
    </row>
    <row r="2239" ht="15.75" customHeight="1">
      <c r="A2239" s="2" t="s">
        <v>485</v>
      </c>
      <c r="B2239" s="3" t="s">
        <v>498</v>
      </c>
      <c r="C2239" s="4">
        <v>8.588501305268352</v>
      </c>
      <c r="D2239" s="4">
        <v>2.1929687367186306</v>
      </c>
    </row>
    <row r="2240" ht="15.75" customHeight="1">
      <c r="A2240" s="2" t="s">
        <v>485</v>
      </c>
      <c r="B2240" s="3" t="s">
        <v>499</v>
      </c>
      <c r="C2240" s="4">
        <v>9.410717589261857</v>
      </c>
      <c r="D2240" s="4">
        <v>2.333219998979991</v>
      </c>
    </row>
    <row r="2241" ht="15.75" customHeight="1">
      <c r="A2241" s="2" t="s">
        <v>485</v>
      </c>
      <c r="B2241" s="3" t="s">
        <v>499</v>
      </c>
      <c r="C2241" s="4">
        <v>9.316162716602603</v>
      </c>
      <c r="D2241" s="4">
        <v>2.4607211464903185</v>
      </c>
    </row>
    <row r="2242" ht="15.75" customHeight="1">
      <c r="A2242" s="2" t="s">
        <v>485</v>
      </c>
      <c r="B2242" s="3" t="s">
        <v>499</v>
      </c>
      <c r="C2242" s="4">
        <v>9.418939752101792</v>
      </c>
      <c r="D2242" s="4">
        <v>2.3820954388589497</v>
      </c>
    </row>
    <row r="2243" ht="15.75" customHeight="1">
      <c r="A2243" s="2" t="s">
        <v>485</v>
      </c>
      <c r="B2243" s="3" t="s">
        <v>15</v>
      </c>
      <c r="C2243" s="4">
        <v>0.7383296676190673</v>
      </c>
      <c r="D2243" s="4">
        <v>0.03182428641857777</v>
      </c>
    </row>
    <row r="2244" ht="15.75" customHeight="1">
      <c r="A2244" s="2" t="s">
        <v>485</v>
      </c>
      <c r="B2244" s="3" t="s">
        <v>15</v>
      </c>
      <c r="C2244" s="4">
        <v>0.735698575510288</v>
      </c>
      <c r="D2244" s="4">
        <v>0.03182428641857777</v>
      </c>
    </row>
    <row r="2245" ht="15.75" customHeight="1">
      <c r="A2245" s="2" t="s">
        <v>485</v>
      </c>
      <c r="B2245" s="3" t="s">
        <v>15</v>
      </c>
      <c r="C2245" s="4">
        <v>0.7374457851137742</v>
      </c>
      <c r="D2245" s="4">
        <v>0.03182428641857777</v>
      </c>
    </row>
    <row r="2246" ht="15.75" customHeight="1">
      <c r="A2246" s="2" t="s">
        <v>485</v>
      </c>
      <c r="B2246" s="3" t="s">
        <v>500</v>
      </c>
      <c r="C2246" s="4">
        <v>9.758103969249111</v>
      </c>
      <c r="D2246" s="4">
        <v>2.872974856773711</v>
      </c>
    </row>
    <row r="2247" ht="15.75" customHeight="1">
      <c r="A2247" s="2" t="s">
        <v>485</v>
      </c>
      <c r="B2247" s="3" t="s">
        <v>500</v>
      </c>
      <c r="C2247" s="4">
        <v>9.566938683220622</v>
      </c>
      <c r="D2247" s="4">
        <v>2.8177243595192354</v>
      </c>
    </row>
    <row r="2248" ht="15.75" customHeight="1">
      <c r="A2248" s="2" t="s">
        <v>485</v>
      </c>
      <c r="B2248" s="3" t="s">
        <v>500</v>
      </c>
      <c r="C2248" s="4">
        <v>9.862936545458284</v>
      </c>
      <c r="D2248" s="4">
        <v>2.790099110891998</v>
      </c>
    </row>
    <row r="2249" ht="15.75" customHeight="1">
      <c r="A2249" s="2" t="s">
        <v>485</v>
      </c>
      <c r="B2249" s="3" t="s">
        <v>501</v>
      </c>
      <c r="C2249" s="4">
        <v>7.0817899648502545</v>
      </c>
      <c r="D2249" s="4">
        <v>0.9902079118712067</v>
      </c>
    </row>
    <row r="2250" ht="15.75" customHeight="1">
      <c r="A2250" s="2" t="s">
        <v>485</v>
      </c>
      <c r="B2250" s="3" t="s">
        <v>501</v>
      </c>
      <c r="C2250" s="4">
        <v>6.966679685091164</v>
      </c>
      <c r="D2250" s="4">
        <v>0.9319823878414905</v>
      </c>
    </row>
    <row r="2251" ht="15.75" customHeight="1">
      <c r="A2251" s="2" t="s">
        <v>485</v>
      </c>
      <c r="B2251" s="3" t="s">
        <v>501</v>
      </c>
      <c r="C2251" s="4">
        <v>7.194844703899362</v>
      </c>
      <c r="D2251" s="4">
        <v>0.9708702378321403</v>
      </c>
    </row>
    <row r="2252" ht="15.75" customHeight="1">
      <c r="A2252" s="2" t="s">
        <v>485</v>
      </c>
      <c r="B2252" s="3" t="s">
        <v>502</v>
      </c>
      <c r="C2252" s="4">
        <v>7.400398774897738</v>
      </c>
      <c r="D2252" s="4">
        <v>1.0839212552912973</v>
      </c>
    </row>
    <row r="2253" ht="15.75" customHeight="1">
      <c r="A2253" s="2" t="s">
        <v>485</v>
      </c>
      <c r="B2253" s="3" t="s">
        <v>502</v>
      </c>
      <c r="C2253" s="4">
        <v>7.250344303068923</v>
      </c>
      <c r="D2253" s="4">
        <v>1.0480084320758887</v>
      </c>
    </row>
    <row r="2254" ht="15.75" customHeight="1">
      <c r="A2254" s="2" t="s">
        <v>485</v>
      </c>
      <c r="B2254" s="3" t="s">
        <v>502</v>
      </c>
      <c r="C2254" s="4">
        <v>7.492898106847006</v>
      </c>
      <c r="D2254" s="4">
        <v>1.0611835506519558</v>
      </c>
    </row>
    <row r="2255" ht="15.75" customHeight="1">
      <c r="A2255" s="2" t="s">
        <v>485</v>
      </c>
      <c r="B2255" s="3" t="s">
        <v>503</v>
      </c>
      <c r="C2255" s="4">
        <v>7.492898106847006</v>
      </c>
      <c r="D2255" s="4">
        <v>1.1187715689441204</v>
      </c>
    </row>
    <row r="2256" ht="15.75" customHeight="1">
      <c r="A2256" s="2" t="s">
        <v>485</v>
      </c>
      <c r="B2256" s="3" t="s">
        <v>503</v>
      </c>
      <c r="C2256" s="4">
        <v>7.595675142346194</v>
      </c>
      <c r="D2256" s="4">
        <v>1.151496863471771</v>
      </c>
    </row>
    <row r="2257" ht="15.75" customHeight="1">
      <c r="A2257" s="2" t="s">
        <v>485</v>
      </c>
      <c r="B2257" s="3" t="s">
        <v>503</v>
      </c>
      <c r="C2257" s="4">
        <v>7.595675142346194</v>
      </c>
      <c r="D2257" s="4">
        <v>1.1378967410706695</v>
      </c>
    </row>
    <row r="2258" ht="15.75" customHeight="1">
      <c r="A2258" s="2" t="s">
        <v>485</v>
      </c>
      <c r="B2258" s="3" t="s">
        <v>504</v>
      </c>
      <c r="C2258" s="4">
        <v>5.334580361364058</v>
      </c>
      <c r="D2258" s="4">
        <v>0.3775648980840827</v>
      </c>
    </row>
    <row r="2259" ht="15.75" customHeight="1">
      <c r="A2259" s="2" t="s">
        <v>485</v>
      </c>
      <c r="B2259" s="3" t="s">
        <v>504</v>
      </c>
      <c r="C2259" s="4">
        <v>5.348969146333944</v>
      </c>
      <c r="D2259" s="4">
        <v>0.3830899478095303</v>
      </c>
    </row>
    <row r="2260" ht="15.75" customHeight="1">
      <c r="A2260" s="2" t="s">
        <v>485</v>
      </c>
      <c r="B2260" s="3" t="s">
        <v>504</v>
      </c>
      <c r="C2260" s="4">
        <v>5.443524018993197</v>
      </c>
      <c r="D2260" s="4">
        <v>0.3724648521836696</v>
      </c>
    </row>
    <row r="2261" ht="15.75" customHeight="1">
      <c r="A2261" s="2" t="s">
        <v>485</v>
      </c>
      <c r="B2261" s="3" t="s">
        <v>505</v>
      </c>
      <c r="C2261" s="4">
        <v>5.472301588932969</v>
      </c>
      <c r="D2261" s="4">
        <v>0.3845774611971507</v>
      </c>
    </row>
    <row r="2262" ht="15.75" customHeight="1">
      <c r="A2262" s="2" t="s">
        <v>485</v>
      </c>
      <c r="B2262" s="3" t="s">
        <v>505</v>
      </c>
      <c r="C2262" s="4">
        <v>5.519579025262596</v>
      </c>
      <c r="D2262" s="4">
        <v>0.4181527633748704</v>
      </c>
    </row>
    <row r="2263" ht="15.75" customHeight="1">
      <c r="A2263" s="2" t="s">
        <v>485</v>
      </c>
      <c r="B2263" s="3" t="s">
        <v>505</v>
      </c>
      <c r="C2263" s="4">
        <v>5.457912803963083</v>
      </c>
      <c r="D2263" s="4">
        <v>0.3809649286843581</v>
      </c>
    </row>
    <row r="2264" ht="15.75" customHeight="1">
      <c r="A2264" s="2" t="s">
        <v>485</v>
      </c>
      <c r="B2264" s="3" t="s">
        <v>506</v>
      </c>
      <c r="C2264" s="4">
        <v>5.4887459146128394</v>
      </c>
      <c r="D2264" s="4">
        <v>0.5943168488516396</v>
      </c>
    </row>
    <row r="2265" ht="15.75" customHeight="1">
      <c r="A2265" s="2" t="s">
        <v>485</v>
      </c>
      <c r="B2265" s="3" t="s">
        <v>506</v>
      </c>
      <c r="C2265" s="4">
        <v>5.361302390593846</v>
      </c>
      <c r="D2265" s="4">
        <v>0.5938918450266052</v>
      </c>
    </row>
    <row r="2266" ht="15.75" customHeight="1">
      <c r="A2266" s="2" t="s">
        <v>485</v>
      </c>
      <c r="B2266" s="3" t="s">
        <v>506</v>
      </c>
      <c r="C2266" s="4">
        <v>5.398302123373554</v>
      </c>
      <c r="D2266" s="4">
        <v>0.5796542168879519</v>
      </c>
    </row>
    <row r="2267" ht="15.75" customHeight="1">
      <c r="A2267" s="2" t="s">
        <v>485</v>
      </c>
      <c r="B2267" s="3" t="s">
        <v>507</v>
      </c>
      <c r="C2267" s="4">
        <v>5.240025488704805</v>
      </c>
      <c r="D2267" s="4">
        <v>0.5214286928582357</v>
      </c>
    </row>
    <row r="2268" ht="15.75" customHeight="1">
      <c r="A2268" s="2" t="s">
        <v>485</v>
      </c>
      <c r="B2268" s="3" t="s">
        <v>507</v>
      </c>
      <c r="C2268" s="4">
        <v>5.137248453205617</v>
      </c>
      <c r="D2268" s="4">
        <v>0.5146286316576849</v>
      </c>
    </row>
    <row r="2269" ht="15.75" customHeight="1">
      <c r="A2269" s="2" t="s">
        <v>485</v>
      </c>
      <c r="B2269" s="3" t="s">
        <v>507</v>
      </c>
      <c r="C2269" s="4">
        <v>5.215359000184999</v>
      </c>
      <c r="D2269" s="4">
        <v>0.5180286622579603</v>
      </c>
    </row>
    <row r="2270" ht="15.75" customHeight="1">
      <c r="A2270" s="2" t="s">
        <v>485</v>
      </c>
      <c r="B2270" s="3" t="s">
        <v>508</v>
      </c>
      <c r="C2270" s="4">
        <v>5.538078891652449</v>
      </c>
      <c r="D2270" s="4">
        <v>0.5730666575999184</v>
      </c>
    </row>
    <row r="2271" ht="15.75" customHeight="1">
      <c r="A2271" s="2" t="s">
        <v>485</v>
      </c>
      <c r="B2271" s="3" t="s">
        <v>508</v>
      </c>
      <c r="C2271" s="4">
        <v>5.408579826923473</v>
      </c>
      <c r="D2271" s="4">
        <v>0.5490539414854734</v>
      </c>
    </row>
    <row r="2272" ht="15.75" customHeight="1">
      <c r="A2272" s="2" t="s">
        <v>485</v>
      </c>
      <c r="B2272" s="3" t="s">
        <v>508</v>
      </c>
      <c r="C2272" s="4">
        <v>5.519579025262596</v>
      </c>
      <c r="D2272" s="4">
        <v>0.5894293048637438</v>
      </c>
    </row>
    <row r="2273" ht="15.75" customHeight="1">
      <c r="A2273" s="2" t="s">
        <v>485</v>
      </c>
      <c r="B2273" s="3" t="s">
        <v>509</v>
      </c>
      <c r="C2273" s="4">
        <v>5.470246048222986</v>
      </c>
      <c r="D2273" s="4">
        <v>0.5560665045985413</v>
      </c>
    </row>
    <row r="2274" ht="15.75" customHeight="1">
      <c r="A2274" s="2" t="s">
        <v>485</v>
      </c>
      <c r="B2274" s="3" t="s">
        <v>509</v>
      </c>
      <c r="C2274" s="4">
        <v>5.3715800941437655</v>
      </c>
      <c r="D2274" s="4">
        <v>0.5860292742634684</v>
      </c>
    </row>
    <row r="2275" ht="15.75" customHeight="1">
      <c r="A2275" s="2" t="s">
        <v>485</v>
      </c>
      <c r="B2275" s="3" t="s">
        <v>509</v>
      </c>
      <c r="C2275" s="4">
        <v>5.476412670352937</v>
      </c>
      <c r="D2275" s="4">
        <v>0.5635040715366437</v>
      </c>
    </row>
    <row r="2276" ht="15.75" customHeight="1">
      <c r="A2276" s="2" t="s">
        <v>485</v>
      </c>
      <c r="B2276" s="3" t="s">
        <v>510</v>
      </c>
      <c r="C2276" s="4">
        <v>3.437316286049046</v>
      </c>
      <c r="D2276" s="4">
        <v>0.28767658908930177</v>
      </c>
    </row>
    <row r="2277" ht="15.75" customHeight="1">
      <c r="A2277" s="2" t="s">
        <v>485</v>
      </c>
      <c r="B2277" s="3" t="s">
        <v>510</v>
      </c>
      <c r="C2277" s="4">
        <v>3.4578716931488827</v>
      </c>
      <c r="D2277" s="4">
        <v>0.32656443907995175</v>
      </c>
    </row>
    <row r="2278" ht="15.75" customHeight="1">
      <c r="A2278" s="2" t="s">
        <v>485</v>
      </c>
      <c r="B2278" s="3" t="s">
        <v>510</v>
      </c>
      <c r="C2278" s="4">
        <v>3.449649530308948</v>
      </c>
      <c r="D2278" s="4">
        <v>0.2980891828026452</v>
      </c>
    </row>
    <row r="2279" ht="15.75" customHeight="1">
      <c r="A2279" s="2" t="s">
        <v>485</v>
      </c>
      <c r="B2279" s="3" t="s">
        <v>511</v>
      </c>
      <c r="C2279" s="4">
        <v>3.5873707578778604</v>
      </c>
      <c r="D2279" s="4">
        <v>0.35248967240705165</v>
      </c>
    </row>
    <row r="2280" ht="15.75" customHeight="1">
      <c r="A2280" s="2" t="s">
        <v>485</v>
      </c>
      <c r="B2280" s="3" t="s">
        <v>511</v>
      </c>
      <c r="C2280" s="4">
        <v>3.5770930543279413</v>
      </c>
      <c r="D2280" s="4">
        <v>0.3639647756829811</v>
      </c>
    </row>
    <row r="2281" ht="15.75" customHeight="1">
      <c r="A2281" s="2" t="s">
        <v>485</v>
      </c>
      <c r="B2281" s="3" t="s">
        <v>511</v>
      </c>
      <c r="C2281" s="4">
        <v>3.640814816337438</v>
      </c>
      <c r="D2281" s="4">
        <v>0.33506451558064027</v>
      </c>
    </row>
    <row r="2282" ht="15.75" customHeight="1">
      <c r="A2282" s="2" t="s">
        <v>485</v>
      </c>
      <c r="B2282" s="3" t="s">
        <v>512</v>
      </c>
      <c r="C2282" s="4">
        <v>3.511315751608461</v>
      </c>
      <c r="D2282" s="4">
        <v>0.3335770021930197</v>
      </c>
    </row>
    <row r="2283" ht="15.75" customHeight="1">
      <c r="A2283" s="2" t="s">
        <v>485</v>
      </c>
      <c r="B2283" s="3" t="s">
        <v>512</v>
      </c>
      <c r="C2283" s="4">
        <v>3.4907603445086233</v>
      </c>
      <c r="D2283" s="4">
        <v>0.3082892746034714</v>
      </c>
    </row>
    <row r="2284" ht="15.75" customHeight="1">
      <c r="A2284" s="2" t="s">
        <v>485</v>
      </c>
      <c r="B2284" s="3" t="s">
        <v>512</v>
      </c>
      <c r="C2284" s="4">
        <v>3.5914818392978276</v>
      </c>
      <c r="D2284" s="4">
        <v>0.3267769409924689</v>
      </c>
    </row>
    <row r="2285" ht="15.75" customHeight="1">
      <c r="A2285" s="2" t="s">
        <v>485</v>
      </c>
      <c r="B2285" s="3" t="s">
        <v>513</v>
      </c>
      <c r="C2285" s="4">
        <v>3.1947624822709617</v>
      </c>
      <c r="D2285" s="4">
        <v>3.50198051782466</v>
      </c>
    </row>
    <row r="2286" ht="15.75" customHeight="1">
      <c r="A2286" s="2" t="s">
        <v>485</v>
      </c>
      <c r="B2286" s="3" t="s">
        <v>513</v>
      </c>
      <c r="C2286" s="4">
        <v>3.266706407120393</v>
      </c>
      <c r="D2286" s="4">
        <v>3.5147306325756933</v>
      </c>
    </row>
    <row r="2287" ht="15.75" customHeight="1">
      <c r="A2287" s="2" t="s">
        <v>485</v>
      </c>
      <c r="B2287" s="3" t="s">
        <v>513</v>
      </c>
      <c r="C2287" s="4">
        <v>3.2584842442804582</v>
      </c>
      <c r="D2287" s="4">
        <v>3.4361049249443245</v>
      </c>
    </row>
    <row r="2288" ht="15.75" customHeight="1">
      <c r="A2288" s="2" t="s">
        <v>485</v>
      </c>
      <c r="B2288" s="3" t="s">
        <v>514</v>
      </c>
      <c r="C2288" s="4">
        <v>3.2708174885403607</v>
      </c>
      <c r="D2288" s="4">
        <v>3.7399826598439385</v>
      </c>
    </row>
    <row r="2289" ht="15.75" customHeight="1">
      <c r="A2289" s="2" t="s">
        <v>485</v>
      </c>
      <c r="B2289" s="3" t="s">
        <v>514</v>
      </c>
      <c r="C2289" s="4">
        <v>3.215317889370799</v>
      </c>
      <c r="D2289" s="4">
        <v>3.6656069904629143</v>
      </c>
    </row>
    <row r="2290" ht="15.75" customHeight="1">
      <c r="A2290" s="2" t="s">
        <v>485</v>
      </c>
      <c r="B2290" s="3" t="s">
        <v>514</v>
      </c>
      <c r="C2290" s="4">
        <v>3.2728730292503445</v>
      </c>
      <c r="D2290" s="4">
        <v>3.6209815888342995</v>
      </c>
    </row>
    <row r="2291" ht="15.75" customHeight="1">
      <c r="A2291" s="2" t="s">
        <v>485</v>
      </c>
      <c r="B2291" s="3" t="s">
        <v>515</v>
      </c>
      <c r="C2291" s="4">
        <v>3.1885958601410103</v>
      </c>
      <c r="D2291" s="4">
        <v>3.7102323920915286</v>
      </c>
    </row>
    <row r="2292" ht="15.75" customHeight="1">
      <c r="A2292" s="2" t="s">
        <v>485</v>
      </c>
      <c r="B2292" s="3" t="s">
        <v>515</v>
      </c>
      <c r="C2292" s="4">
        <v>3.174207075171124</v>
      </c>
      <c r="D2292" s="4">
        <v>3.816483348350135</v>
      </c>
    </row>
    <row r="2293" ht="15.75" customHeight="1">
      <c r="A2293" s="2" t="s">
        <v>485</v>
      </c>
      <c r="B2293" s="3" t="s">
        <v>515</v>
      </c>
      <c r="C2293" s="4">
        <v>3.2132623486608156</v>
      </c>
      <c r="D2293" s="4">
        <v>3.7973581762235855</v>
      </c>
    </row>
    <row r="2294" ht="15.75" customHeight="1">
      <c r="A2294" s="2" t="s">
        <v>485</v>
      </c>
      <c r="B2294" s="3" t="s">
        <v>516</v>
      </c>
      <c r="C2294" s="4">
        <v>4.6274743571296435</v>
      </c>
      <c r="D2294" s="4">
        <v>0.4355779202012818</v>
      </c>
    </row>
    <row r="2295" ht="15.75" customHeight="1">
      <c r="A2295" s="2" t="s">
        <v>485</v>
      </c>
      <c r="B2295" s="3" t="s">
        <v>516</v>
      </c>
      <c r="C2295" s="4">
        <v>4.717918148368929</v>
      </c>
      <c r="D2295" s="4">
        <v>0.4612906516158645</v>
      </c>
    </row>
    <row r="2296" ht="15.75" customHeight="1">
      <c r="A2296" s="2" t="s">
        <v>485</v>
      </c>
      <c r="B2296" s="3" t="s">
        <v>516</v>
      </c>
      <c r="C2296" s="4">
        <v>4.660363008489384</v>
      </c>
      <c r="D2296" s="4">
        <v>0.4266528398755589</v>
      </c>
    </row>
    <row r="2297" ht="15.75" customHeight="1">
      <c r="A2297" s="2" t="s">
        <v>485</v>
      </c>
      <c r="B2297" s="3" t="s">
        <v>517</v>
      </c>
      <c r="C2297" s="4">
        <v>4.927583300787273</v>
      </c>
      <c r="D2297" s="4">
        <v>0.47170324532920793</v>
      </c>
    </row>
    <row r="2298" ht="15.75" customHeight="1">
      <c r="A2298" s="2" t="s">
        <v>485</v>
      </c>
      <c r="B2298" s="3" t="s">
        <v>517</v>
      </c>
      <c r="C2298" s="4">
        <v>4.966638574276964</v>
      </c>
      <c r="D2298" s="4">
        <v>0.47850330652975875</v>
      </c>
    </row>
    <row r="2299" ht="15.75" customHeight="1">
      <c r="A2299" s="2" t="s">
        <v>485</v>
      </c>
      <c r="B2299" s="3" t="s">
        <v>517</v>
      </c>
      <c r="C2299" s="4">
        <v>5.026249254866493</v>
      </c>
      <c r="D2299" s="4">
        <v>0.4908284174557571</v>
      </c>
    </row>
    <row r="2300" ht="15.75" customHeight="1">
      <c r="A2300" s="2" t="s">
        <v>485</v>
      </c>
      <c r="B2300" s="3" t="s">
        <v>15</v>
      </c>
      <c r="C2300" s="4">
        <v>0.853912721741454</v>
      </c>
      <c r="D2300" s="4">
        <v>0.03182428641857777</v>
      </c>
    </row>
    <row r="2301" ht="15.75" customHeight="1">
      <c r="A2301" s="2" t="s">
        <v>485</v>
      </c>
      <c r="B2301" s="3" t="s">
        <v>15</v>
      </c>
      <c r="C2301" s="4">
        <v>0.8535016135994573</v>
      </c>
      <c r="D2301" s="4">
        <v>0.03182428641857777</v>
      </c>
    </row>
    <row r="2302" ht="15.75" customHeight="1">
      <c r="A2302" s="2" t="s">
        <v>485</v>
      </c>
      <c r="B2302" s="3" t="s">
        <v>15</v>
      </c>
      <c r="C2302" s="4">
        <v>0.8495960862504883</v>
      </c>
      <c r="D2302" s="4">
        <v>0.03182428641857777</v>
      </c>
    </row>
    <row r="2303" ht="15.75" customHeight="1">
      <c r="A2303" s="2" t="s">
        <v>485</v>
      </c>
      <c r="B2303" s="3" t="s">
        <v>518</v>
      </c>
      <c r="C2303" s="4">
        <v>10.169212111245864</v>
      </c>
      <c r="D2303" s="4">
        <v>0.6561549053941486</v>
      </c>
    </row>
    <row r="2304" ht="15.75" customHeight="1">
      <c r="A2304" s="2" t="s">
        <v>485</v>
      </c>
      <c r="B2304" s="3" t="s">
        <v>518</v>
      </c>
      <c r="C2304" s="4">
        <v>9.961602499537506</v>
      </c>
      <c r="D2304" s="4">
        <v>0.6531798786189076</v>
      </c>
    </row>
    <row r="2305" ht="15.75" customHeight="1">
      <c r="A2305" s="2" t="s">
        <v>485</v>
      </c>
      <c r="B2305" s="3" t="s">
        <v>518</v>
      </c>
      <c r="C2305" s="4">
        <v>9.988324528767293</v>
      </c>
      <c r="D2305" s="4">
        <v>0.6414922734304609</v>
      </c>
    </row>
    <row r="2306" ht="15.75" customHeight="1">
      <c r="A2306" s="2" t="s">
        <v>485</v>
      </c>
      <c r="B2306" s="3" t="s">
        <v>519</v>
      </c>
      <c r="C2306" s="4">
        <v>10.547431601882877</v>
      </c>
      <c r="D2306" s="4">
        <v>0.6956802611223502</v>
      </c>
    </row>
    <row r="2307" ht="15.75" customHeight="1">
      <c r="A2307" s="2" t="s">
        <v>485</v>
      </c>
      <c r="B2307" s="3" t="s">
        <v>519</v>
      </c>
      <c r="C2307" s="4">
        <v>10.222656169705441</v>
      </c>
      <c r="D2307" s="4">
        <v>0.7422181799636196</v>
      </c>
    </row>
    <row r="2308" ht="15.75" customHeight="1">
      <c r="A2308" s="2" t="s">
        <v>485</v>
      </c>
      <c r="B2308" s="3" t="s">
        <v>519</v>
      </c>
      <c r="C2308" s="4">
        <v>10.152767785565995</v>
      </c>
      <c r="D2308" s="4">
        <v>0.735630620675586</v>
      </c>
    </row>
    <row r="2309" ht="15.75" customHeight="1">
      <c r="A2309" s="2" t="s">
        <v>485</v>
      </c>
      <c r="B2309" s="3" t="s">
        <v>520</v>
      </c>
      <c r="C2309" s="4">
        <v>10.72420810294148</v>
      </c>
      <c r="D2309" s="4">
        <v>0.7148054332488992</v>
      </c>
    </row>
    <row r="2310" ht="15.75" customHeight="1">
      <c r="A2310" s="2" t="s">
        <v>485</v>
      </c>
      <c r="B2310" s="3" t="s">
        <v>520</v>
      </c>
      <c r="C2310" s="4">
        <v>11.024317046599108</v>
      </c>
      <c r="D2310" s="4">
        <v>0.6761300851707666</v>
      </c>
    </row>
    <row r="2311" ht="15.75" customHeight="1">
      <c r="A2311" s="2" t="s">
        <v>485</v>
      </c>
      <c r="B2311" s="3" t="s">
        <v>520</v>
      </c>
      <c r="C2311" s="4">
        <v>10.95853974387963</v>
      </c>
      <c r="D2311" s="4">
        <v>0.6682675144076297</v>
      </c>
    </row>
    <row r="2312" ht="15.75" customHeight="1">
      <c r="A2312" s="2" t="s">
        <v>485</v>
      </c>
      <c r="B2312" s="3" t="s">
        <v>521</v>
      </c>
      <c r="C2312" s="4">
        <v>19.100536496125308</v>
      </c>
      <c r="D2312" s="4">
        <v>1.3669738027642249</v>
      </c>
    </row>
    <row r="2313" ht="15.75" customHeight="1">
      <c r="A2313" s="2" t="s">
        <v>485</v>
      </c>
      <c r="B2313" s="3" t="s">
        <v>521</v>
      </c>
      <c r="C2313" s="4">
        <v>18.323542107751447</v>
      </c>
      <c r="D2313" s="4">
        <v>1.411174200567805</v>
      </c>
    </row>
    <row r="2314" ht="15.75" customHeight="1">
      <c r="A2314" s="2" t="s">
        <v>485</v>
      </c>
      <c r="B2314" s="3" t="s">
        <v>521</v>
      </c>
      <c r="C2314" s="4">
        <v>18.286542374971738</v>
      </c>
      <c r="D2314" s="4">
        <v>1.3979990819917378</v>
      </c>
    </row>
    <row r="2315" ht="15.75" customHeight="1">
      <c r="A2315" s="2" t="s">
        <v>485</v>
      </c>
      <c r="B2315" s="3" t="s">
        <v>522</v>
      </c>
      <c r="C2315" s="4">
        <v>19.634977080721086</v>
      </c>
      <c r="D2315" s="4">
        <v>1.508075072675654</v>
      </c>
    </row>
    <row r="2316" ht="15.75" customHeight="1">
      <c r="A2316" s="2" t="s">
        <v>485</v>
      </c>
      <c r="B2316" s="3" t="s">
        <v>522</v>
      </c>
      <c r="C2316" s="4">
        <v>19.53836666735185</v>
      </c>
      <c r="D2316" s="4">
        <v>1.6181510633595702</v>
      </c>
    </row>
    <row r="2317" ht="15.75" customHeight="1">
      <c r="A2317" s="2" t="s">
        <v>485</v>
      </c>
      <c r="B2317" s="3" t="s">
        <v>522</v>
      </c>
      <c r="C2317" s="4">
        <v>20.185861990996735</v>
      </c>
      <c r="D2317" s="4">
        <v>1.5182751644764803</v>
      </c>
    </row>
    <row r="2318" ht="15.75" customHeight="1">
      <c r="A2318" s="2" t="s">
        <v>485</v>
      </c>
      <c r="B2318" s="3" t="s">
        <v>523</v>
      </c>
      <c r="C2318" s="4">
        <v>18.83331620382742</v>
      </c>
      <c r="D2318" s="4">
        <v>1.4290243612192508</v>
      </c>
    </row>
    <row r="2319" ht="15.75" customHeight="1">
      <c r="A2319" s="2" t="s">
        <v>485</v>
      </c>
      <c r="B2319" s="3" t="s">
        <v>523</v>
      </c>
      <c r="C2319" s="4">
        <v>18.381097247630994</v>
      </c>
      <c r="D2319" s="4">
        <v>1.404161637454737</v>
      </c>
    </row>
    <row r="2320" ht="15.75" customHeight="1">
      <c r="A2320" s="2" t="s">
        <v>485</v>
      </c>
      <c r="B2320" s="3" t="s">
        <v>523</v>
      </c>
      <c r="C2320" s="4">
        <v>18.245431560772065</v>
      </c>
      <c r="D2320" s="4">
        <v>1.4045866412797714</v>
      </c>
    </row>
    <row r="2321" ht="15.75" customHeight="1">
      <c r="A2321" s="2" t="s">
        <v>485</v>
      </c>
      <c r="B2321" s="3" t="s">
        <v>524</v>
      </c>
      <c r="C2321" s="4">
        <v>8.496001973319082</v>
      </c>
      <c r="D2321" s="4">
        <v>0.7704809343284089</v>
      </c>
    </row>
    <row r="2322" ht="15.75" customHeight="1">
      <c r="A2322" s="2" t="s">
        <v>485</v>
      </c>
      <c r="B2322" s="3" t="s">
        <v>524</v>
      </c>
      <c r="C2322" s="4">
        <v>8.469279944089292</v>
      </c>
      <c r="D2322" s="4">
        <v>0.8397565578090203</v>
      </c>
    </row>
    <row r="2323" ht="15.75" customHeight="1">
      <c r="A2323" s="2" t="s">
        <v>485</v>
      </c>
      <c r="B2323" s="3" t="s">
        <v>524</v>
      </c>
      <c r="C2323" s="4">
        <v>8.736500236387183</v>
      </c>
      <c r="D2323" s="4">
        <v>0.8289189602706424</v>
      </c>
    </row>
    <row r="2324" ht="15.75" customHeight="1">
      <c r="A2324" s="2" t="s">
        <v>485</v>
      </c>
      <c r="B2324" s="3" t="s">
        <v>525</v>
      </c>
      <c r="C2324" s="4">
        <v>9.324384879442539</v>
      </c>
      <c r="D2324" s="4">
        <v>0.8527191744725703</v>
      </c>
    </row>
    <row r="2325" ht="15.75" customHeight="1">
      <c r="A2325" s="2" t="s">
        <v>485</v>
      </c>
      <c r="B2325" s="3" t="s">
        <v>525</v>
      </c>
      <c r="C2325" s="4">
        <v>9.256552036013074</v>
      </c>
      <c r="D2325" s="4">
        <v>0.823606412457712</v>
      </c>
    </row>
    <row r="2326" ht="15.75" customHeight="1">
      <c r="A2326" s="2" t="s">
        <v>485</v>
      </c>
      <c r="B2326" s="3" t="s">
        <v>525</v>
      </c>
      <c r="C2326" s="4">
        <v>9.059220127854633</v>
      </c>
      <c r="D2326" s="4">
        <v>0.8860819747377724</v>
      </c>
    </row>
    <row r="2327" ht="15.75" customHeight="1">
      <c r="A2327" s="2" t="s">
        <v>485</v>
      </c>
      <c r="B2327" s="3" t="s">
        <v>526</v>
      </c>
      <c r="C2327" s="4">
        <v>8.742666858517135</v>
      </c>
      <c r="D2327" s="4">
        <v>0.8884194957754618</v>
      </c>
    </row>
    <row r="2328" ht="15.75" customHeight="1">
      <c r="A2328" s="2" t="s">
        <v>485</v>
      </c>
      <c r="B2328" s="3" t="s">
        <v>526</v>
      </c>
      <c r="C2328" s="4">
        <v>8.602890090238239</v>
      </c>
      <c r="D2328" s="4">
        <v>0.8758818829369464</v>
      </c>
    </row>
    <row r="2329" ht="15.75" customHeight="1">
      <c r="A2329" s="2" t="s">
        <v>485</v>
      </c>
      <c r="B2329" s="3" t="s">
        <v>526</v>
      </c>
      <c r="C2329" s="4">
        <v>8.902999033895869</v>
      </c>
      <c r="D2329" s="4">
        <v>0.8616442547982931</v>
      </c>
    </row>
    <row r="2330" ht="15.75" customHeight="1">
      <c r="A2330" s="2" t="s">
        <v>485</v>
      </c>
      <c r="B2330" s="3" t="s">
        <v>527</v>
      </c>
      <c r="C2330" s="4">
        <v>39.17289152911673</v>
      </c>
      <c r="D2330" s="4">
        <v>4.077860700746307</v>
      </c>
    </row>
    <row r="2331" ht="15.75" customHeight="1">
      <c r="A2331" s="2" t="s">
        <v>485</v>
      </c>
      <c r="B2331" s="3" t="s">
        <v>527</v>
      </c>
      <c r="C2331" s="4">
        <v>38.51511850192193</v>
      </c>
      <c r="D2331" s="4">
        <v>3.9928599357394217</v>
      </c>
    </row>
    <row r="2332" ht="15.75" customHeight="1">
      <c r="A2332" s="2" t="s">
        <v>485</v>
      </c>
      <c r="B2332" s="3" t="s">
        <v>527</v>
      </c>
      <c r="C2332" s="4">
        <v>38.86456042261917</v>
      </c>
      <c r="D2332" s="4">
        <v>4.133111198000782</v>
      </c>
    </row>
    <row r="2333" ht="15.75" customHeight="1">
      <c r="A2333" s="2" t="s">
        <v>485</v>
      </c>
      <c r="B2333" s="3" t="s">
        <v>528</v>
      </c>
      <c r="C2333" s="4">
        <v>36.27457912803963</v>
      </c>
      <c r="D2333" s="4">
        <v>3.495605460449144</v>
      </c>
    </row>
    <row r="2334" ht="15.75" customHeight="1">
      <c r="A2334" s="2" t="s">
        <v>485</v>
      </c>
      <c r="B2334" s="3" t="s">
        <v>528</v>
      </c>
      <c r="C2334" s="4">
        <v>36.11013587124093</v>
      </c>
      <c r="D2334" s="4">
        <v>3.546605919453275</v>
      </c>
    </row>
    <row r="2335" ht="15.75" customHeight="1">
      <c r="A2335" s="2" t="s">
        <v>485</v>
      </c>
      <c r="B2335" s="3" t="s">
        <v>528</v>
      </c>
      <c r="C2335" s="4">
        <v>36.56235482743736</v>
      </c>
      <c r="D2335" s="4">
        <v>3.438229944069497</v>
      </c>
    </row>
    <row r="2336" ht="15.75" customHeight="1">
      <c r="A2336" s="2" t="s">
        <v>485</v>
      </c>
      <c r="B2336" s="3" t="s">
        <v>529</v>
      </c>
      <c r="C2336" s="4">
        <v>36.68568727003638</v>
      </c>
      <c r="D2336" s="4">
        <v>3.7293575642180774</v>
      </c>
    </row>
    <row r="2337" ht="15.75" customHeight="1">
      <c r="A2337" s="2" t="s">
        <v>485</v>
      </c>
      <c r="B2337" s="3" t="s">
        <v>529</v>
      </c>
      <c r="C2337" s="4">
        <v>36.171802092540446</v>
      </c>
      <c r="D2337" s="4">
        <v>3.5784812063308573</v>
      </c>
    </row>
    <row r="2338" ht="15.75" customHeight="1">
      <c r="A2338" s="2" t="s">
        <v>485</v>
      </c>
      <c r="B2338" s="3" t="s">
        <v>529</v>
      </c>
      <c r="C2338" s="4">
        <v>37.384571111430866</v>
      </c>
      <c r="D2338" s="4">
        <v>3.7591078319704874</v>
      </c>
    </row>
    <row r="2339" ht="15.75" customHeight="1">
      <c r="A2339" s="2" t="s">
        <v>485</v>
      </c>
      <c r="B2339" s="3" t="s">
        <v>530</v>
      </c>
      <c r="C2339" s="4">
        <v>59.58441077925548</v>
      </c>
      <c r="D2339" s="4">
        <v>10.990547914931234</v>
      </c>
    </row>
    <row r="2340" ht="15.75" customHeight="1">
      <c r="A2340" s="2" t="s">
        <v>485</v>
      </c>
      <c r="B2340" s="3" t="s">
        <v>530</v>
      </c>
      <c r="C2340" s="4">
        <v>59.337745894057434</v>
      </c>
      <c r="D2340" s="4">
        <v>10.741920677286094</v>
      </c>
    </row>
    <row r="2341" ht="15.75" customHeight="1">
      <c r="A2341" s="2" t="s">
        <v>485</v>
      </c>
      <c r="B2341" s="3" t="s">
        <v>530</v>
      </c>
      <c r="C2341" s="4">
        <v>58.78274990236182</v>
      </c>
      <c r="D2341" s="4">
        <v>11.105298947690528</v>
      </c>
    </row>
    <row r="2342" ht="15.75" customHeight="1">
      <c r="A2342" s="2" t="s">
        <v>485</v>
      </c>
      <c r="B2342" s="3" t="s">
        <v>531</v>
      </c>
      <c r="C2342" s="4">
        <v>65.29881395301034</v>
      </c>
      <c r="D2342" s="4">
        <v>11.111674005066046</v>
      </c>
    </row>
    <row r="2343" ht="15.75" customHeight="1">
      <c r="A2343" s="2" t="s">
        <v>485</v>
      </c>
      <c r="B2343" s="3" t="s">
        <v>531</v>
      </c>
      <c r="C2343" s="4">
        <v>63.469382721124795</v>
      </c>
      <c r="D2343" s="4">
        <v>10.89704707342366</v>
      </c>
    </row>
    <row r="2344" ht="15.75" customHeight="1">
      <c r="A2344" s="2" t="s">
        <v>485</v>
      </c>
      <c r="B2344" s="3" t="s">
        <v>531</v>
      </c>
      <c r="C2344" s="4">
        <v>66.05936401570433</v>
      </c>
      <c r="D2344" s="4">
        <v>11.060673546061913</v>
      </c>
    </row>
    <row r="2345" ht="15.75" customHeight="1">
      <c r="A2345" s="2" t="s">
        <v>485</v>
      </c>
      <c r="B2345" s="3" t="s">
        <v>532</v>
      </c>
      <c r="C2345" s="4">
        <v>68.17657094698761</v>
      </c>
      <c r="D2345" s="4">
        <v>12.342060078540706</v>
      </c>
    </row>
    <row r="2346" ht="15.75" customHeight="1">
      <c r="A2346" s="2" t="s">
        <v>485</v>
      </c>
      <c r="B2346" s="3" t="s">
        <v>532</v>
      </c>
      <c r="C2346" s="4">
        <v>67.97101687598924</v>
      </c>
      <c r="D2346" s="4">
        <v>12.352685174166567</v>
      </c>
    </row>
    <row r="2347" ht="15.75" customHeight="1">
      <c r="A2347" s="2" t="s">
        <v>485</v>
      </c>
      <c r="B2347" s="3" t="s">
        <v>532</v>
      </c>
      <c r="C2347" s="4">
        <v>66.38825052930174</v>
      </c>
      <c r="D2347" s="4">
        <v>11.9765567890111</v>
      </c>
    </row>
    <row r="2348" ht="15.75" customHeight="1">
      <c r="A2348" s="2" t="s">
        <v>485</v>
      </c>
      <c r="B2348" s="3" t="s">
        <v>533</v>
      </c>
      <c r="C2348" s="4">
        <v>39.27566856461592</v>
      </c>
      <c r="D2348" s="4">
        <v>7.4821413392720535</v>
      </c>
    </row>
    <row r="2349" ht="15.75" customHeight="1">
      <c r="A2349" s="2" t="s">
        <v>485</v>
      </c>
      <c r="B2349" s="3" t="s">
        <v>533</v>
      </c>
      <c r="C2349" s="4">
        <v>40.221217291208454</v>
      </c>
      <c r="D2349" s="4">
        <v>7.435390918518267</v>
      </c>
    </row>
    <row r="2350" ht="15.75" customHeight="1">
      <c r="A2350" s="2" t="s">
        <v>485</v>
      </c>
      <c r="B2350" s="3" t="s">
        <v>533</v>
      </c>
      <c r="C2350" s="4">
        <v>38.576784723221444</v>
      </c>
      <c r="D2350" s="4">
        <v>7.378015402138619</v>
      </c>
    </row>
    <row r="2351" ht="15.75" customHeight="1">
      <c r="A2351" s="2" t="s">
        <v>485</v>
      </c>
      <c r="B2351" s="3" t="s">
        <v>534</v>
      </c>
      <c r="C2351" s="4">
        <v>39.645665892413</v>
      </c>
      <c r="D2351" s="4">
        <v>7.871019839178553</v>
      </c>
    </row>
    <row r="2352" ht="15.75" customHeight="1">
      <c r="A2352" s="2" t="s">
        <v>485</v>
      </c>
      <c r="B2352" s="3" t="s">
        <v>534</v>
      </c>
      <c r="C2352" s="4">
        <v>40.20066188410861</v>
      </c>
      <c r="D2352" s="4">
        <v>7.975145776311987</v>
      </c>
    </row>
    <row r="2353" ht="15.75" customHeight="1">
      <c r="A2353" s="2" t="s">
        <v>485</v>
      </c>
      <c r="B2353" s="3" t="s">
        <v>534</v>
      </c>
      <c r="C2353" s="4">
        <v>39.4812226356143</v>
      </c>
      <c r="D2353" s="4">
        <v>7.745643710793396</v>
      </c>
    </row>
    <row r="2354" ht="15.75" customHeight="1">
      <c r="A2354" s="2" t="s">
        <v>485</v>
      </c>
      <c r="B2354" s="3" t="s">
        <v>15</v>
      </c>
      <c r="C2354" s="4">
        <v>0.9408620937737672</v>
      </c>
      <c r="D2354" s="4">
        <v>0.03182428641857777</v>
      </c>
    </row>
    <row r="2355" ht="15.75" customHeight="1">
      <c r="A2355" s="2" t="s">
        <v>485</v>
      </c>
      <c r="B2355" s="3" t="s">
        <v>15</v>
      </c>
      <c r="C2355" s="4">
        <v>0.9131122941889864</v>
      </c>
      <c r="D2355" s="4">
        <v>0.03182428641857777</v>
      </c>
    </row>
    <row r="2356" ht="15.75" customHeight="1">
      <c r="A2356" s="2" t="s">
        <v>485</v>
      </c>
      <c r="B2356" s="3" t="s">
        <v>15</v>
      </c>
      <c r="C2356" s="4">
        <v>0.9079734424140271</v>
      </c>
      <c r="D2356" s="4">
        <v>0.03182428641857777</v>
      </c>
    </row>
    <row r="2357" ht="15.75" customHeight="1">
      <c r="A2357" s="2" t="s">
        <v>485</v>
      </c>
      <c r="B2357" s="3" t="s">
        <v>535</v>
      </c>
      <c r="C2357" s="4">
        <v>38.268453616723875</v>
      </c>
      <c r="D2357" s="4">
        <v>7.739268653417881</v>
      </c>
    </row>
    <row r="2358" ht="15.75" customHeight="1">
      <c r="A2358" s="2" t="s">
        <v>485</v>
      </c>
      <c r="B2358" s="3" t="s">
        <v>535</v>
      </c>
      <c r="C2358" s="4">
        <v>39.60455507821332</v>
      </c>
      <c r="D2358" s="4">
        <v>7.909270183431651</v>
      </c>
    </row>
    <row r="2359" ht="15.75" customHeight="1">
      <c r="A2359" s="2" t="s">
        <v>485</v>
      </c>
      <c r="B2359" s="3" t="s">
        <v>535</v>
      </c>
      <c r="C2359" s="4">
        <v>38.576784723221444</v>
      </c>
      <c r="D2359" s="4">
        <v>7.915645240807168</v>
      </c>
    </row>
    <row r="2360" ht="15.75" customHeight="1">
      <c r="A2360" s="2" t="s">
        <v>485</v>
      </c>
      <c r="B2360" s="3" t="s">
        <v>536</v>
      </c>
      <c r="C2360" s="4">
        <v>10.058212912906741</v>
      </c>
      <c r="D2360" s="4">
        <v>1.007420566785101</v>
      </c>
    </row>
    <row r="2361" ht="15.75" customHeight="1">
      <c r="A2361" s="2" t="s">
        <v>485</v>
      </c>
      <c r="B2361" s="3" t="s">
        <v>536</v>
      </c>
      <c r="C2361" s="4">
        <v>10.362432937984337</v>
      </c>
      <c r="D2361" s="4">
        <v>1.038445846012614</v>
      </c>
    </row>
    <row r="2362" ht="15.75" customHeight="1">
      <c r="A2362" s="2" t="s">
        <v>485</v>
      </c>
      <c r="B2362" s="3" t="s">
        <v>536</v>
      </c>
      <c r="C2362" s="4">
        <v>10.16715657053588</v>
      </c>
      <c r="D2362" s="4">
        <v>1.005295547659929</v>
      </c>
    </row>
    <row r="2363" ht="15.75" customHeight="1">
      <c r="A2363" s="2" t="s">
        <v>485</v>
      </c>
      <c r="B2363" s="3" t="s">
        <v>537</v>
      </c>
      <c r="C2363" s="4">
        <v>10.181545355505767</v>
      </c>
      <c r="D2363" s="4">
        <v>1.0830712476412288</v>
      </c>
    </row>
    <row r="2364" ht="15.75" customHeight="1">
      <c r="A2364" s="2" t="s">
        <v>485</v>
      </c>
      <c r="B2364" s="3" t="s">
        <v>537</v>
      </c>
      <c r="C2364" s="4">
        <v>10.296655635264857</v>
      </c>
      <c r="D2364" s="4">
        <v>1.0741461673155057</v>
      </c>
    </row>
    <row r="2365" ht="15.75" customHeight="1">
      <c r="A2365" s="2" t="s">
        <v>485</v>
      </c>
      <c r="B2365" s="3" t="s">
        <v>537</v>
      </c>
      <c r="C2365" s="4">
        <v>10.471376595613478</v>
      </c>
      <c r="D2365" s="4">
        <v>1.0888087992791935</v>
      </c>
    </row>
    <row r="2366" ht="15.75" customHeight="1">
      <c r="A2366" s="2" t="s">
        <v>485</v>
      </c>
      <c r="B2366" s="3" t="s">
        <v>538</v>
      </c>
      <c r="C2366" s="4">
        <v>10.93181771464984</v>
      </c>
      <c r="D2366" s="4">
        <v>1.1795471159240432</v>
      </c>
    </row>
    <row r="2367" ht="15.75" customHeight="1">
      <c r="A2367" s="2" t="s">
        <v>485</v>
      </c>
      <c r="B2367" s="3" t="s">
        <v>538</v>
      </c>
      <c r="C2367" s="4">
        <v>10.952373121749678</v>
      </c>
      <c r="D2367" s="4">
        <v>1.1956972612753514</v>
      </c>
    </row>
    <row r="2368" ht="15.75" customHeight="1">
      <c r="A2368" s="2" t="s">
        <v>485</v>
      </c>
      <c r="B2368" s="3" t="s">
        <v>538</v>
      </c>
      <c r="C2368" s="4">
        <v>11.22164895475755</v>
      </c>
      <c r="D2368" s="4">
        <v>1.157446917022253</v>
      </c>
    </row>
    <row r="2369" ht="15.75" customHeight="1">
      <c r="A2369" s="2" t="s">
        <v>485</v>
      </c>
      <c r="B2369" s="3" t="s">
        <v>539</v>
      </c>
      <c r="C2369" s="4">
        <v>18.693539435548523</v>
      </c>
      <c r="D2369" s="4">
        <v>2.080767726909542</v>
      </c>
    </row>
    <row r="2370" ht="15.75" customHeight="1">
      <c r="A2370" s="2" t="s">
        <v>485</v>
      </c>
      <c r="B2370" s="3" t="s">
        <v>539</v>
      </c>
      <c r="C2370" s="4">
        <v>19.205369072334477</v>
      </c>
      <c r="D2370" s="4">
        <v>2.1009554085986775</v>
      </c>
    </row>
    <row r="2371" ht="15.75" customHeight="1">
      <c r="A2371" s="2" t="s">
        <v>485</v>
      </c>
      <c r="B2371" s="3" t="s">
        <v>539</v>
      </c>
      <c r="C2371" s="4">
        <v>18.709983761228393</v>
      </c>
      <c r="D2371" s="4">
        <v>2.0221171990547915</v>
      </c>
    </row>
    <row r="2372" ht="15.75" customHeight="1">
      <c r="A2372" s="2" t="s">
        <v>485</v>
      </c>
      <c r="B2372" s="3" t="s">
        <v>540</v>
      </c>
      <c r="C2372" s="4">
        <v>20.142695636087073</v>
      </c>
      <c r="D2372" s="4">
        <v>2.0610050490454412</v>
      </c>
    </row>
    <row r="2373" ht="15.75" customHeight="1">
      <c r="A2373" s="2" t="s">
        <v>485</v>
      </c>
      <c r="B2373" s="3" t="s">
        <v>540</v>
      </c>
      <c r="C2373" s="4">
        <v>20.911467861621002</v>
      </c>
      <c r="D2373" s="4">
        <v>2.1559934039406357</v>
      </c>
    </row>
    <row r="2374" ht="15.75" customHeight="1">
      <c r="A2374" s="2" t="s">
        <v>485</v>
      </c>
      <c r="B2374" s="3" t="s">
        <v>540</v>
      </c>
      <c r="C2374" s="4">
        <v>20.50241526033423</v>
      </c>
      <c r="D2374" s="4">
        <v>2.1500433503901535</v>
      </c>
    </row>
    <row r="2375" ht="15.75" customHeight="1">
      <c r="A2375" s="2" t="s">
        <v>485</v>
      </c>
      <c r="B2375" s="3" t="s">
        <v>541</v>
      </c>
      <c r="C2375" s="4">
        <v>19.73569857551029</v>
      </c>
      <c r="D2375" s="4">
        <v>1.9585791272121449</v>
      </c>
    </row>
    <row r="2376" ht="15.75" customHeight="1">
      <c r="A2376" s="2" t="s">
        <v>485</v>
      </c>
      <c r="B2376" s="3" t="s">
        <v>541</v>
      </c>
      <c r="C2376" s="4">
        <v>19.390367736233017</v>
      </c>
      <c r="D2376" s="4">
        <v>1.9551790966118696</v>
      </c>
    </row>
    <row r="2377" ht="15.75" customHeight="1">
      <c r="A2377" s="2" t="s">
        <v>485</v>
      </c>
      <c r="B2377" s="3" t="s">
        <v>541</v>
      </c>
      <c r="C2377" s="4">
        <v>19.754198441900144</v>
      </c>
      <c r="D2377" s="4">
        <v>2.025092225830033</v>
      </c>
    </row>
    <row r="2378" ht="15.75" customHeight="1">
      <c r="A2378" s="2" t="s">
        <v>485</v>
      </c>
      <c r="B2378" s="3" t="s">
        <v>542</v>
      </c>
      <c r="C2378" s="4">
        <v>8.130115726941973</v>
      </c>
      <c r="D2378" s="4">
        <v>0.8797069173622561</v>
      </c>
    </row>
    <row r="2379" ht="15.75" customHeight="1">
      <c r="A2379" s="2" t="s">
        <v>485</v>
      </c>
      <c r="B2379" s="3" t="s">
        <v>542</v>
      </c>
      <c r="C2379" s="4">
        <v>8.02939423215277</v>
      </c>
      <c r="D2379" s="4">
        <v>0.8841694575251177</v>
      </c>
    </row>
    <row r="2380" ht="15.75" customHeight="1">
      <c r="A2380" s="2" t="s">
        <v>485</v>
      </c>
      <c r="B2380" s="3" t="s">
        <v>542</v>
      </c>
      <c r="C2380" s="4">
        <v>8.319225472260479</v>
      </c>
      <c r="D2380" s="4">
        <v>0.8301939717457457</v>
      </c>
    </row>
    <row r="2381" ht="15.75" customHeight="1">
      <c r="A2381" s="2" t="s">
        <v>485</v>
      </c>
      <c r="B2381" s="3" t="s">
        <v>543</v>
      </c>
      <c r="C2381" s="4">
        <v>8.378836152850008</v>
      </c>
      <c r="D2381" s="4">
        <v>0.8843819594376348</v>
      </c>
    </row>
    <row r="2382" ht="15.75" customHeight="1">
      <c r="A2382" s="2" t="s">
        <v>485</v>
      </c>
      <c r="B2382" s="3" t="s">
        <v>543</v>
      </c>
      <c r="C2382" s="4">
        <v>8.113671401262103</v>
      </c>
      <c r="D2382" s="4">
        <v>0.8722693504241538</v>
      </c>
    </row>
    <row r="2383" ht="15.75" customHeight="1">
      <c r="A2383" s="2" t="s">
        <v>485</v>
      </c>
      <c r="B2383" s="3" t="s">
        <v>543</v>
      </c>
      <c r="C2383" s="4">
        <v>8.329503175810398</v>
      </c>
      <c r="D2383" s="4">
        <v>0.890544514900634</v>
      </c>
    </row>
    <row r="2384" ht="15.75" customHeight="1">
      <c r="A2384" s="2" t="s">
        <v>485</v>
      </c>
      <c r="B2384" s="3" t="s">
        <v>544</v>
      </c>
      <c r="C2384" s="4">
        <v>8.027338691442784</v>
      </c>
      <c r="D2384" s="4">
        <v>0.9113697023273208</v>
      </c>
    </row>
    <row r="2385" ht="15.75" customHeight="1">
      <c r="A2385" s="2" t="s">
        <v>485</v>
      </c>
      <c r="B2385" s="3" t="s">
        <v>544</v>
      </c>
      <c r="C2385" s="4">
        <v>7.961561388723304</v>
      </c>
      <c r="D2385" s="4">
        <v>0.9179572616153544</v>
      </c>
    </row>
    <row r="2386" ht="15.75" customHeight="1">
      <c r="A2386" s="2" t="s">
        <v>485</v>
      </c>
      <c r="B2386" s="3" t="s">
        <v>544</v>
      </c>
      <c r="C2386" s="4">
        <v>7.934839359493516</v>
      </c>
      <c r="D2386" s="4">
        <v>0.9368699318293864</v>
      </c>
    </row>
    <row r="2387" ht="15.75" customHeight="1">
      <c r="A2387" s="2" t="s">
        <v>485</v>
      </c>
      <c r="B2387" s="3" t="s">
        <v>545</v>
      </c>
      <c r="C2387" s="4">
        <v>12.366585130218505</v>
      </c>
      <c r="D2387" s="4">
        <v>5.09149482345341</v>
      </c>
    </row>
    <row r="2388" ht="15.75" customHeight="1">
      <c r="A2388" s="2" t="s">
        <v>485</v>
      </c>
      <c r="B2388" s="3" t="s">
        <v>545</v>
      </c>
      <c r="C2388" s="4">
        <v>12.508417439207385</v>
      </c>
      <c r="D2388" s="4">
        <v>5.1637454737092625</v>
      </c>
    </row>
    <row r="2389" ht="15.75" customHeight="1">
      <c r="A2389" s="2" t="s">
        <v>485</v>
      </c>
      <c r="B2389" s="3" t="s">
        <v>545</v>
      </c>
      <c r="C2389" s="4">
        <v>12.364529589508521</v>
      </c>
      <c r="D2389" s="4">
        <v>5.029869268823419</v>
      </c>
    </row>
    <row r="2390" ht="15.75" customHeight="1">
      <c r="A2390" s="2" t="s">
        <v>485</v>
      </c>
      <c r="B2390" s="3" t="s">
        <v>546</v>
      </c>
      <c r="C2390" s="4">
        <v>13.07369113445292</v>
      </c>
      <c r="D2390" s="4">
        <v>5.346497118474066</v>
      </c>
    </row>
    <row r="2391" ht="15.75" customHeight="1">
      <c r="A2391" s="2" t="s">
        <v>485</v>
      </c>
      <c r="B2391" s="3" t="s">
        <v>546</v>
      </c>
      <c r="C2391" s="4">
        <v>13.437521840120043</v>
      </c>
      <c r="D2391" s="4">
        <v>5.5271237441136964</v>
      </c>
    </row>
    <row r="2392" ht="15.75" customHeight="1">
      <c r="A2392" s="2" t="s">
        <v>485</v>
      </c>
      <c r="B2392" s="3" t="s">
        <v>546</v>
      </c>
      <c r="C2392" s="4">
        <v>13.406688729470288</v>
      </c>
      <c r="D2392" s="4">
        <v>5.535623820614385</v>
      </c>
    </row>
    <row r="2393" ht="15.75" customHeight="1">
      <c r="A2393" s="2" t="s">
        <v>485</v>
      </c>
      <c r="B2393" s="3" t="s">
        <v>547</v>
      </c>
      <c r="C2393" s="4">
        <v>13.552632119879135</v>
      </c>
      <c r="D2393" s="4">
        <v>5.614249528245754</v>
      </c>
    </row>
    <row r="2394" ht="15.75" customHeight="1">
      <c r="A2394" s="2" t="s">
        <v>485</v>
      </c>
      <c r="B2394" s="3" t="s">
        <v>547</v>
      </c>
      <c r="C2394" s="4">
        <v>13.486854817159655</v>
      </c>
      <c r="D2394" s="4">
        <v>5.699250293252639</v>
      </c>
    </row>
    <row r="2395" ht="15.75" customHeight="1">
      <c r="A2395" s="2" t="s">
        <v>485</v>
      </c>
      <c r="B2395" s="3" t="s">
        <v>547</v>
      </c>
      <c r="C2395" s="4">
        <v>13.634853748278486</v>
      </c>
      <c r="D2395" s="4">
        <v>5.586624279618516</v>
      </c>
    </row>
    <row r="2396" ht="15.75" customHeight="1">
      <c r="A2396" s="2" t="s">
        <v>485</v>
      </c>
      <c r="B2396" s="3" t="s">
        <v>548</v>
      </c>
      <c r="C2396" s="4">
        <v>14.054184053115174</v>
      </c>
      <c r="D2396" s="4">
        <v>1.733752103768934</v>
      </c>
    </row>
    <row r="2397" ht="15.75" customHeight="1">
      <c r="A2397" s="2" t="s">
        <v>485</v>
      </c>
      <c r="B2397" s="3" t="s">
        <v>548</v>
      </c>
      <c r="C2397" s="4">
        <v>14.574235852741067</v>
      </c>
      <c r="D2397" s="4">
        <v>1.7981401832616493</v>
      </c>
    </row>
    <row r="2398" ht="15.75" customHeight="1">
      <c r="A2398" s="2" t="s">
        <v>485</v>
      </c>
      <c r="B2398" s="3" t="s">
        <v>548</v>
      </c>
      <c r="C2398" s="4">
        <v>14.407737055232381</v>
      </c>
      <c r="D2398" s="4">
        <v>1.8030277272495454</v>
      </c>
    </row>
    <row r="2399" ht="15.75" customHeight="1">
      <c r="A2399" s="2" t="s">
        <v>485</v>
      </c>
      <c r="B2399" s="3" t="s">
        <v>549</v>
      </c>
      <c r="C2399" s="4">
        <v>14.496125305761682</v>
      </c>
      <c r="D2399" s="4">
        <v>1.791765125886133</v>
      </c>
    </row>
    <row r="2400" ht="15.75" customHeight="1">
      <c r="A2400" s="2" t="s">
        <v>485</v>
      </c>
      <c r="B2400" s="3" t="s">
        <v>549</v>
      </c>
      <c r="C2400" s="4">
        <v>14.146683385064442</v>
      </c>
      <c r="D2400" s="4">
        <v>1.879740917668259</v>
      </c>
    </row>
    <row r="2401" ht="15.75" customHeight="1">
      <c r="A2401" s="2" t="s">
        <v>485</v>
      </c>
      <c r="B2401" s="3" t="s">
        <v>549</v>
      </c>
      <c r="C2401" s="4">
        <v>14.461181113691957</v>
      </c>
      <c r="D2401" s="4">
        <v>1.8410655695901261</v>
      </c>
    </row>
    <row r="2402" ht="15.75" customHeight="1">
      <c r="A2402" s="2" t="s">
        <v>550</v>
      </c>
      <c r="B2402" s="3" t="s">
        <v>551</v>
      </c>
      <c r="C2402" s="4">
        <v>23.775730976077142</v>
      </c>
      <c r="D2402" s="4">
        <v>25.249331981940482</v>
      </c>
    </row>
    <row r="2403" ht="15.75" customHeight="1">
      <c r="A2403" s="2" t="s">
        <v>550</v>
      </c>
      <c r="B2403" s="3" t="s">
        <v>551</v>
      </c>
      <c r="C2403" s="4">
        <v>23.528466341101563</v>
      </c>
      <c r="D2403" s="4">
        <v>25.065051137934212</v>
      </c>
    </row>
    <row r="2404" ht="15.75" customHeight="1">
      <c r="A2404" s="2" t="s">
        <v>550</v>
      </c>
      <c r="B2404" s="3" t="s">
        <v>551</v>
      </c>
      <c r="C2404" s="4">
        <v>24.414497949764066</v>
      </c>
      <c r="D2404" s="4">
        <v>25.848244724960843</v>
      </c>
    </row>
    <row r="2405" ht="15.75" customHeight="1">
      <c r="A2405" s="2" t="s">
        <v>550</v>
      </c>
      <c r="B2405" s="3" t="s">
        <v>15</v>
      </c>
      <c r="C2405" s="4">
        <v>0.8256166161834703</v>
      </c>
      <c r="D2405" s="4">
        <v>0.04892656408366351</v>
      </c>
    </row>
    <row r="2406" ht="15.75" customHeight="1">
      <c r="A2406" s="2" t="s">
        <v>550</v>
      </c>
      <c r="B2406" s="3" t="s">
        <v>15</v>
      </c>
      <c r="C2406" s="4">
        <v>0.8443469122828706</v>
      </c>
      <c r="D2406" s="4">
        <v>0.04892656408366351</v>
      </c>
    </row>
    <row r="2407" ht="15.75" customHeight="1">
      <c r="A2407" s="2" t="s">
        <v>550</v>
      </c>
      <c r="B2407" s="3" t="s">
        <v>15</v>
      </c>
      <c r="C2407" s="4">
        <v>0.8064536069728627</v>
      </c>
      <c r="D2407" s="4">
        <v>0.04892656408366351</v>
      </c>
    </row>
    <row r="2408" ht="15.75" customHeight="1">
      <c r="A2408" s="2" t="s">
        <v>550</v>
      </c>
      <c r="B2408" s="3" t="s">
        <v>552</v>
      </c>
      <c r="C2408" s="4">
        <v>5.574993303249469</v>
      </c>
      <c r="D2408" s="4">
        <v>0.363586105224362</v>
      </c>
    </row>
    <row r="2409" ht="15.75" customHeight="1">
      <c r="A2409" s="2" t="s">
        <v>550</v>
      </c>
      <c r="B2409" s="3" t="s">
        <v>552</v>
      </c>
      <c r="C2409" s="4">
        <v>5.743957470482784</v>
      </c>
      <c r="D2409" s="4">
        <v>0.3467704782087902</v>
      </c>
    </row>
    <row r="2410" ht="15.75" customHeight="1">
      <c r="A2410" s="2" t="s">
        <v>550</v>
      </c>
      <c r="B2410" s="3" t="s">
        <v>552</v>
      </c>
      <c r="C2410" s="4">
        <v>5.661535925490923</v>
      </c>
      <c r="D2410" s="4">
        <v>0.38201418962498845</v>
      </c>
    </row>
    <row r="2411" ht="15.75" customHeight="1">
      <c r="A2411" s="2" t="s">
        <v>550</v>
      </c>
      <c r="B2411" s="3" t="s">
        <v>553</v>
      </c>
      <c r="C2411" s="4">
        <v>5.008345181430426</v>
      </c>
      <c r="D2411" s="4">
        <v>0.3569059246291348</v>
      </c>
    </row>
    <row r="2412" ht="15.75" customHeight="1">
      <c r="A2412" s="2" t="s">
        <v>550</v>
      </c>
      <c r="B2412" s="3" t="s">
        <v>553</v>
      </c>
      <c r="C2412" s="4">
        <v>5.059858647050339</v>
      </c>
      <c r="D2412" s="4">
        <v>0.3304155533032342</v>
      </c>
    </row>
    <row r="2413" ht="15.75" customHeight="1">
      <c r="A2413" s="2" t="s">
        <v>550</v>
      </c>
      <c r="B2413" s="3" t="s">
        <v>553</v>
      </c>
      <c r="C2413" s="4">
        <v>5.162885578290164</v>
      </c>
      <c r="D2413" s="4">
        <v>0.35160785036395475</v>
      </c>
    </row>
    <row r="2414" ht="15.75" customHeight="1">
      <c r="A2414" s="2" t="s">
        <v>550</v>
      </c>
      <c r="B2414" s="3" t="s">
        <v>554</v>
      </c>
      <c r="C2414" s="4">
        <v>5.160825039665368</v>
      </c>
      <c r="D2414" s="4">
        <v>0.3926103381553488</v>
      </c>
    </row>
    <row r="2415" ht="15.75" customHeight="1">
      <c r="A2415" s="2" t="s">
        <v>550</v>
      </c>
      <c r="B2415" s="3" t="s">
        <v>554</v>
      </c>
      <c r="C2415" s="4">
        <v>5.072221878799118</v>
      </c>
      <c r="D2415" s="4">
        <v>0.39284068921035664</v>
      </c>
    </row>
    <row r="2416" ht="15.75" customHeight="1">
      <c r="A2416" s="2" t="s">
        <v>550</v>
      </c>
      <c r="B2416" s="3" t="s">
        <v>554</v>
      </c>
      <c r="C2416" s="4">
        <v>5.247367661906822</v>
      </c>
      <c r="D2416" s="4">
        <v>0.3571362756841427</v>
      </c>
    </row>
    <row r="2417" ht="15.75" customHeight="1">
      <c r="A2417" s="2" t="s">
        <v>550</v>
      </c>
      <c r="B2417" s="3" t="s">
        <v>555</v>
      </c>
      <c r="C2417" s="4">
        <v>6.908161793492818</v>
      </c>
      <c r="D2417" s="4">
        <v>0.3442366166037041</v>
      </c>
    </row>
    <row r="2418" ht="15.75" customHeight="1">
      <c r="A2418" s="2" t="s">
        <v>550</v>
      </c>
      <c r="B2418" s="3" t="s">
        <v>555</v>
      </c>
      <c r="C2418" s="4">
        <v>6.821619171251365</v>
      </c>
      <c r="D2418" s="4">
        <v>0.3241960748180227</v>
      </c>
    </row>
    <row r="2419" ht="15.75" customHeight="1">
      <c r="A2419" s="2" t="s">
        <v>550</v>
      </c>
      <c r="B2419" s="3" t="s">
        <v>555</v>
      </c>
      <c r="C2419" s="4">
        <v>7.037975726854999</v>
      </c>
      <c r="D2419" s="4">
        <v>0.3529899566940017</v>
      </c>
    </row>
    <row r="2420" ht="15.75" customHeight="1">
      <c r="A2420" s="2" t="s">
        <v>550</v>
      </c>
      <c r="B2420" s="3" t="s">
        <v>556</v>
      </c>
      <c r="C2420" s="4">
        <v>7.223424203086686</v>
      </c>
      <c r="D2420" s="4">
        <v>0.2795079701465033</v>
      </c>
    </row>
    <row r="2421" ht="15.75" customHeight="1">
      <c r="A2421" s="2" t="s">
        <v>550</v>
      </c>
      <c r="B2421" s="3" t="s">
        <v>556</v>
      </c>
      <c r="C2421" s="4">
        <v>7.248150666584245</v>
      </c>
      <c r="D2421" s="4">
        <v>0.30093061826223166</v>
      </c>
    </row>
    <row r="2422" ht="15.75" customHeight="1">
      <c r="A2422" s="2" t="s">
        <v>550</v>
      </c>
      <c r="B2422" s="3" t="s">
        <v>556</v>
      </c>
      <c r="C2422" s="4">
        <v>7.408872679318374</v>
      </c>
      <c r="D2422" s="4">
        <v>0.2801990233115268</v>
      </c>
    </row>
    <row r="2423" ht="15.75" customHeight="1">
      <c r="A2423" s="2" t="s">
        <v>550</v>
      </c>
      <c r="B2423" s="3" t="s">
        <v>557</v>
      </c>
      <c r="C2423" s="4">
        <v>7.07300488347654</v>
      </c>
      <c r="D2423" s="4">
        <v>0.40781350778586567</v>
      </c>
    </row>
    <row r="2424" ht="15.75" customHeight="1">
      <c r="A2424" s="2" t="s">
        <v>550</v>
      </c>
      <c r="B2424" s="3" t="s">
        <v>557</v>
      </c>
      <c r="C2424" s="4">
        <v>6.949372565988749</v>
      </c>
      <c r="D2424" s="4">
        <v>0.3856998065051138</v>
      </c>
    </row>
    <row r="2425" ht="15.75" customHeight="1">
      <c r="A2425" s="2" t="s">
        <v>550</v>
      </c>
      <c r="B2425" s="3" t="s">
        <v>557</v>
      </c>
      <c r="C2425" s="4">
        <v>7.025612495106221</v>
      </c>
      <c r="D2425" s="4">
        <v>0.33617432967843</v>
      </c>
    </row>
    <row r="2426" ht="15.75" customHeight="1">
      <c r="A2426" s="2" t="s">
        <v>550</v>
      </c>
      <c r="B2426" s="3" t="s">
        <v>558</v>
      </c>
      <c r="C2426" s="4">
        <v>3.0137437926273924</v>
      </c>
      <c r="D2426" s="4">
        <v>0.15958721090942599</v>
      </c>
    </row>
    <row r="2427" ht="15.75" customHeight="1">
      <c r="A2427" s="2" t="s">
        <v>550</v>
      </c>
      <c r="B2427" s="3" t="s">
        <v>558</v>
      </c>
      <c r="C2427" s="4">
        <v>2.986956790505038</v>
      </c>
      <c r="D2427" s="4">
        <v>0.17216437851285363</v>
      </c>
    </row>
    <row r="2428" ht="15.75" customHeight="1">
      <c r="A2428" s="2" t="s">
        <v>550</v>
      </c>
      <c r="B2428" s="3" t="s">
        <v>558</v>
      </c>
      <c r="C2428" s="4">
        <v>2.991077867754631</v>
      </c>
      <c r="D2428" s="4">
        <v>0.20183359439786236</v>
      </c>
    </row>
    <row r="2429" ht="15.75" customHeight="1">
      <c r="A2429" s="2" t="s">
        <v>550</v>
      </c>
      <c r="B2429" s="3" t="s">
        <v>559</v>
      </c>
      <c r="C2429" s="4">
        <v>2.9890173291298345</v>
      </c>
      <c r="D2429" s="4">
        <v>0.18563991523081178</v>
      </c>
    </row>
    <row r="2430" ht="15.75" customHeight="1">
      <c r="A2430" s="2" t="s">
        <v>550</v>
      </c>
      <c r="B2430" s="3" t="s">
        <v>559</v>
      </c>
      <c r="C2430" s="4">
        <v>2.9745935587562586</v>
      </c>
      <c r="D2430" s="4">
        <v>0.2238551552566111</v>
      </c>
    </row>
    <row r="2431" ht="15.75" customHeight="1">
      <c r="A2431" s="2" t="s">
        <v>550</v>
      </c>
      <c r="B2431" s="3" t="s">
        <v>559</v>
      </c>
      <c r="C2431" s="4">
        <v>2.99725948362902</v>
      </c>
      <c r="D2431" s="4">
        <v>0.2261817009121902</v>
      </c>
    </row>
    <row r="2432" ht="15.75" customHeight="1">
      <c r="A2432" s="2" t="s">
        <v>550</v>
      </c>
      <c r="B2432" s="3" t="s">
        <v>560</v>
      </c>
      <c r="C2432" s="4">
        <v>3.4196699017123073</v>
      </c>
      <c r="D2432" s="4">
        <v>0.2259052796461808</v>
      </c>
    </row>
    <row r="2433" ht="15.75" customHeight="1">
      <c r="A2433" s="2" t="s">
        <v>550</v>
      </c>
      <c r="B2433" s="3" t="s">
        <v>560</v>
      </c>
      <c r="C2433" s="4">
        <v>3.3187035090972783</v>
      </c>
      <c r="D2433" s="4">
        <v>0.20346908688841797</v>
      </c>
    </row>
    <row r="2434" ht="15.75" customHeight="1">
      <c r="A2434" s="2" t="s">
        <v>550</v>
      </c>
      <c r="B2434" s="3" t="s">
        <v>560</v>
      </c>
      <c r="C2434" s="4">
        <v>3.390822360965156</v>
      </c>
      <c r="D2434" s="4">
        <v>0.22901501888878653</v>
      </c>
    </row>
    <row r="2435" ht="15.75" customHeight="1">
      <c r="A2435" s="2" t="s">
        <v>550</v>
      </c>
      <c r="B2435" s="3" t="s">
        <v>561</v>
      </c>
      <c r="C2435" s="4">
        <v>14.155076136902185</v>
      </c>
      <c r="D2435" s="4">
        <v>2.1619367916705063</v>
      </c>
    </row>
    <row r="2436" ht="15.75" customHeight="1">
      <c r="A2436" s="2" t="s">
        <v>550</v>
      </c>
      <c r="B2436" s="3" t="s">
        <v>561</v>
      </c>
      <c r="C2436" s="4">
        <v>14.124168057530236</v>
      </c>
      <c r="D2436" s="4">
        <v>2.2616787984888975</v>
      </c>
    </row>
    <row r="2437" ht="15.75" customHeight="1">
      <c r="A2437" s="2" t="s">
        <v>550</v>
      </c>
      <c r="B2437" s="3" t="s">
        <v>561</v>
      </c>
      <c r="C2437" s="4">
        <v>14.422946158125734</v>
      </c>
      <c r="D2437" s="4">
        <v>2.192112779876532</v>
      </c>
    </row>
    <row r="2438" ht="15.75" customHeight="1">
      <c r="A2438" s="2" t="s">
        <v>550</v>
      </c>
      <c r="B2438" s="3" t="s">
        <v>562</v>
      </c>
      <c r="C2438" s="4">
        <v>15.587150481135765</v>
      </c>
      <c r="D2438" s="4">
        <v>2.769372523726159</v>
      </c>
    </row>
    <row r="2439" ht="15.75" customHeight="1">
      <c r="A2439" s="2" t="s">
        <v>550</v>
      </c>
      <c r="B2439" s="3" t="s">
        <v>562</v>
      </c>
      <c r="C2439" s="4">
        <v>15.955986894974346</v>
      </c>
      <c r="D2439" s="4">
        <v>2.7302128443748277</v>
      </c>
    </row>
    <row r="2440" ht="15.75" customHeight="1">
      <c r="A2440" s="2" t="s">
        <v>550</v>
      </c>
      <c r="B2440" s="3" t="s">
        <v>562</v>
      </c>
      <c r="C2440" s="4">
        <v>15.72932764624673</v>
      </c>
      <c r="D2440" s="4">
        <v>2.7509444393255325</v>
      </c>
    </row>
    <row r="2441" ht="15.75" customHeight="1">
      <c r="A2441" s="2" t="s">
        <v>550</v>
      </c>
      <c r="B2441" s="3" t="s">
        <v>563</v>
      </c>
      <c r="C2441" s="4">
        <v>14.779419340215531</v>
      </c>
      <c r="D2441" s="4">
        <v>2.2725052980742655</v>
      </c>
    </row>
    <row r="2442" ht="15.75" customHeight="1">
      <c r="A2442" s="2" t="s">
        <v>550</v>
      </c>
      <c r="B2442" s="3" t="s">
        <v>563</v>
      </c>
      <c r="C2442" s="4">
        <v>15.263645917042712</v>
      </c>
      <c r="D2442" s="4">
        <v>2.2706624896342027</v>
      </c>
    </row>
    <row r="2443" ht="15.75" customHeight="1">
      <c r="A2443" s="2" t="s">
        <v>550</v>
      </c>
      <c r="B2443" s="3" t="s">
        <v>563</v>
      </c>
      <c r="C2443" s="4">
        <v>15.129710906430937</v>
      </c>
      <c r="D2443" s="4">
        <v>2.2787247765594767</v>
      </c>
    </row>
    <row r="2444" ht="15.75" customHeight="1">
      <c r="A2444" s="2" t="s">
        <v>550</v>
      </c>
      <c r="B2444" s="3" t="s">
        <v>564</v>
      </c>
      <c r="C2444" s="4">
        <v>3.2033133461086725</v>
      </c>
      <c r="D2444" s="4">
        <v>0.2924076292269419</v>
      </c>
    </row>
    <row r="2445" ht="15.75" customHeight="1">
      <c r="A2445" s="2" t="s">
        <v>550</v>
      </c>
      <c r="B2445" s="3" t="s">
        <v>564</v>
      </c>
      <c r="C2445" s="4">
        <v>3.223918732356638</v>
      </c>
      <c r="D2445" s="4">
        <v>0.27665161706440616</v>
      </c>
    </row>
    <row r="2446" ht="15.75" customHeight="1">
      <c r="A2446" s="2" t="s">
        <v>550</v>
      </c>
      <c r="B2446" s="3" t="s">
        <v>564</v>
      </c>
      <c r="C2446" s="4">
        <v>3.221858193731841</v>
      </c>
      <c r="D2446" s="4">
        <v>0.28065972542154244</v>
      </c>
    </row>
    <row r="2447" ht="15.75" customHeight="1">
      <c r="A2447" s="2" t="s">
        <v>550</v>
      </c>
      <c r="B2447" s="3" t="s">
        <v>565</v>
      </c>
      <c r="C2447" s="4">
        <v>3.0817415672456776</v>
      </c>
      <c r="D2447" s="4">
        <v>0.2570717773887405</v>
      </c>
    </row>
    <row r="2448" ht="15.75" customHeight="1">
      <c r="A2448" s="2" t="s">
        <v>550</v>
      </c>
      <c r="B2448" s="3" t="s">
        <v>565</v>
      </c>
      <c r="C2448" s="4">
        <v>3.1167707238672184</v>
      </c>
      <c r="D2448" s="4">
        <v>0.25760158481525847</v>
      </c>
    </row>
    <row r="2449" ht="15.75" customHeight="1">
      <c r="A2449" s="2" t="s">
        <v>550</v>
      </c>
      <c r="B2449" s="3" t="s">
        <v>565</v>
      </c>
      <c r="C2449" s="4">
        <v>3.083802105870474</v>
      </c>
      <c r="D2449" s="4">
        <v>0.25937528793881875</v>
      </c>
    </row>
    <row r="2450" ht="15.75" customHeight="1">
      <c r="A2450" s="2" t="s">
        <v>550</v>
      </c>
      <c r="B2450" s="3" t="s">
        <v>566</v>
      </c>
      <c r="C2450" s="4">
        <v>3.2136160392326554</v>
      </c>
      <c r="D2450" s="4">
        <v>0.31267852206763114</v>
      </c>
    </row>
    <row r="2451" ht="15.75" customHeight="1">
      <c r="A2451" s="2" t="s">
        <v>550</v>
      </c>
      <c r="B2451" s="3" t="s">
        <v>566</v>
      </c>
      <c r="C2451" s="4">
        <v>3.221858193731841</v>
      </c>
      <c r="D2451" s="4">
        <v>0.29402008661199674</v>
      </c>
    </row>
    <row r="2452" ht="15.75" customHeight="1">
      <c r="A2452" s="2" t="s">
        <v>550</v>
      </c>
      <c r="B2452" s="3" t="s">
        <v>566</v>
      </c>
      <c r="C2452" s="4">
        <v>3.178586882611114</v>
      </c>
      <c r="D2452" s="4">
        <v>0.29378973555698884</v>
      </c>
    </row>
    <row r="2453" ht="15.75" customHeight="1">
      <c r="A2453" s="2" t="s">
        <v>550</v>
      </c>
      <c r="B2453" s="3" t="s">
        <v>567</v>
      </c>
      <c r="C2453" s="4">
        <v>4.51381591147926</v>
      </c>
      <c r="D2453" s="4">
        <v>0.48083479222334846</v>
      </c>
    </row>
    <row r="2454" ht="15.75" customHeight="1">
      <c r="A2454" s="2" t="s">
        <v>550</v>
      </c>
      <c r="B2454" s="3" t="s">
        <v>567</v>
      </c>
      <c r="C2454" s="4">
        <v>4.499392141105685</v>
      </c>
      <c r="D2454" s="4">
        <v>0.4656316225928315</v>
      </c>
    </row>
    <row r="2455" ht="15.75" customHeight="1">
      <c r="A2455" s="2" t="s">
        <v>550</v>
      </c>
      <c r="B2455" s="3" t="s">
        <v>567</v>
      </c>
      <c r="C2455" s="4">
        <v>4.542663452226411</v>
      </c>
      <c r="D2455" s="4">
        <v>0.489588132313646</v>
      </c>
    </row>
    <row r="2456" ht="15.75" customHeight="1">
      <c r="A2456" s="2" t="s">
        <v>550</v>
      </c>
      <c r="B2456" s="3" t="s">
        <v>568</v>
      </c>
      <c r="C2456" s="4">
        <v>4.806412396200367</v>
      </c>
      <c r="D2456" s="4">
        <v>0.5386529070303142</v>
      </c>
    </row>
    <row r="2457" ht="15.75" customHeight="1">
      <c r="A2457" s="2" t="s">
        <v>550</v>
      </c>
      <c r="B2457" s="3" t="s">
        <v>568</v>
      </c>
      <c r="C2457" s="4">
        <v>4.726051389833302</v>
      </c>
      <c r="D2457" s="4">
        <v>0.5112411314843823</v>
      </c>
    </row>
    <row r="2458" ht="15.75" customHeight="1">
      <c r="A2458" s="2" t="s">
        <v>550</v>
      </c>
      <c r="B2458" s="3" t="s">
        <v>568</v>
      </c>
      <c r="C2458" s="4">
        <v>4.723990851208505</v>
      </c>
      <c r="D2458" s="4">
        <v>0.5213765779047269</v>
      </c>
    </row>
    <row r="2459" ht="15.75" customHeight="1">
      <c r="A2459" s="2" t="s">
        <v>550</v>
      </c>
      <c r="B2459" s="3" t="s">
        <v>551</v>
      </c>
      <c r="C2459" s="4">
        <v>22.766067049926846</v>
      </c>
      <c r="D2459" s="4">
        <v>24.32792776190915</v>
      </c>
    </row>
    <row r="2460" ht="15.75" customHeight="1">
      <c r="A2460" s="2" t="s">
        <v>550</v>
      </c>
      <c r="B2460" s="3" t="s">
        <v>551</v>
      </c>
      <c r="C2460" s="4">
        <v>22.66304011868702</v>
      </c>
      <c r="D2460" s="4">
        <v>24.32792776190915</v>
      </c>
    </row>
    <row r="2461" ht="15.75" customHeight="1">
      <c r="A2461" s="2" t="s">
        <v>550</v>
      </c>
      <c r="B2461" s="3" t="s">
        <v>551</v>
      </c>
      <c r="C2461" s="4">
        <v>23.36362325111784</v>
      </c>
      <c r="D2461" s="4">
        <v>24.489173500414633</v>
      </c>
    </row>
    <row r="2462" ht="15.75" customHeight="1">
      <c r="A2462" s="2" t="s">
        <v>550</v>
      </c>
      <c r="B2462" s="3" t="s">
        <v>15</v>
      </c>
      <c r="C2462" s="4">
        <v>0.8433990645154642</v>
      </c>
      <c r="D2462" s="4">
        <v>0.04892656408366351</v>
      </c>
    </row>
    <row r="2463" ht="15.75" customHeight="1">
      <c r="A2463" s="2" t="s">
        <v>550</v>
      </c>
      <c r="B2463" s="3" t="s">
        <v>15</v>
      </c>
      <c r="C2463" s="4">
        <v>0.8538666007294307</v>
      </c>
      <c r="D2463" s="4">
        <v>0.04892656408366351</v>
      </c>
    </row>
    <row r="2464" ht="15.75" customHeight="1">
      <c r="A2464" s="2" t="s">
        <v>550</v>
      </c>
      <c r="B2464" s="3" t="s">
        <v>15</v>
      </c>
      <c r="C2464" s="4">
        <v>0.8322515505553151</v>
      </c>
      <c r="D2464" s="4">
        <v>0.04892656408366351</v>
      </c>
    </row>
    <row r="2465" ht="15.75" customHeight="1">
      <c r="A2465" s="2" t="s">
        <v>550</v>
      </c>
      <c r="B2465" s="3" t="s">
        <v>569</v>
      </c>
      <c r="C2465" s="4">
        <v>4.421091673363417</v>
      </c>
      <c r="D2465" s="4">
        <v>0.45826038883258086</v>
      </c>
    </row>
    <row r="2466" ht="15.75" customHeight="1">
      <c r="A2466" s="2" t="s">
        <v>550</v>
      </c>
      <c r="B2466" s="3" t="s">
        <v>569</v>
      </c>
      <c r="C2466" s="4">
        <v>4.359275514619521</v>
      </c>
      <c r="D2466" s="4">
        <v>0.4819865474983876</v>
      </c>
    </row>
    <row r="2467" ht="15.75" customHeight="1">
      <c r="A2467" s="2" t="s">
        <v>550</v>
      </c>
      <c r="B2467" s="3" t="s">
        <v>569</v>
      </c>
      <c r="C2467" s="4">
        <v>4.375759823617893</v>
      </c>
      <c r="D2467" s="4">
        <v>0.47208145213305075</v>
      </c>
    </row>
    <row r="2468" ht="15.75" customHeight="1">
      <c r="A2468" s="2" t="s">
        <v>550</v>
      </c>
      <c r="B2468" s="3" t="s">
        <v>570</v>
      </c>
      <c r="C2468" s="4">
        <v>13.905750963301804</v>
      </c>
      <c r="D2468" s="4">
        <v>0.6867686354003503</v>
      </c>
    </row>
    <row r="2469" ht="15.75" customHeight="1">
      <c r="A2469" s="2" t="s">
        <v>550</v>
      </c>
      <c r="B2469" s="3" t="s">
        <v>570</v>
      </c>
      <c r="C2469" s="4">
        <v>13.6131544785807</v>
      </c>
      <c r="D2469" s="4">
        <v>0.6704137104947941</v>
      </c>
    </row>
    <row r="2470" ht="15.75" customHeight="1">
      <c r="A2470" s="2" t="s">
        <v>550</v>
      </c>
      <c r="B2470" s="3" t="s">
        <v>570</v>
      </c>
      <c r="C2470" s="4">
        <v>13.4936432383425</v>
      </c>
      <c r="D2470" s="4">
        <v>0.6644245830645905</v>
      </c>
    </row>
    <row r="2471" ht="15.75" customHeight="1">
      <c r="A2471" s="2" t="s">
        <v>550</v>
      </c>
      <c r="B2471" s="3" t="s">
        <v>571</v>
      </c>
      <c r="C2471" s="4">
        <v>14.433248851249713</v>
      </c>
      <c r="D2471" s="4">
        <v>0.6738689763199116</v>
      </c>
    </row>
    <row r="2472" ht="15.75" customHeight="1">
      <c r="A2472" s="2" t="s">
        <v>550</v>
      </c>
      <c r="B2472" s="3" t="s">
        <v>571</v>
      </c>
      <c r="C2472" s="4">
        <v>14.509488780367185</v>
      </c>
      <c r="D2472" s="4">
        <v>0.6681101999447159</v>
      </c>
    </row>
    <row r="2473" ht="15.75" customHeight="1">
      <c r="A2473" s="2" t="s">
        <v>550</v>
      </c>
      <c r="B2473" s="3" t="s">
        <v>571</v>
      </c>
      <c r="C2473" s="4">
        <v>14.740269106344398</v>
      </c>
      <c r="D2473" s="4">
        <v>0.674790380539943</v>
      </c>
    </row>
    <row r="2474" ht="15.75" customHeight="1">
      <c r="A2474" s="2" t="s">
        <v>550</v>
      </c>
      <c r="B2474" s="3" t="s">
        <v>572</v>
      </c>
      <c r="C2474" s="4">
        <v>14.078836207784713</v>
      </c>
      <c r="D2474" s="4">
        <v>0.614438404127891</v>
      </c>
    </row>
    <row r="2475" ht="15.75" customHeight="1">
      <c r="A2475" s="2" t="s">
        <v>550</v>
      </c>
      <c r="B2475" s="3" t="s">
        <v>572</v>
      </c>
      <c r="C2475" s="4">
        <v>13.940780119923348</v>
      </c>
      <c r="D2475" s="4">
        <v>0.5738966184465125</v>
      </c>
    </row>
    <row r="2476" ht="15.75" customHeight="1">
      <c r="A2476" s="2" t="s">
        <v>550</v>
      </c>
      <c r="B2476" s="3" t="s">
        <v>572</v>
      </c>
      <c r="C2476" s="4">
        <v>13.656425789701428</v>
      </c>
      <c r="D2476" s="4">
        <v>0.5789643416566849</v>
      </c>
    </row>
    <row r="2477" ht="15.75" customHeight="1">
      <c r="A2477" s="2" t="s">
        <v>550</v>
      </c>
      <c r="B2477" s="3" t="s">
        <v>573</v>
      </c>
      <c r="C2477" s="4">
        <v>32.739073993942014</v>
      </c>
      <c r="D2477" s="4">
        <v>1.2303971252188335</v>
      </c>
    </row>
    <row r="2478" ht="15.75" customHeight="1">
      <c r="A2478" s="2" t="s">
        <v>550</v>
      </c>
      <c r="B2478" s="3" t="s">
        <v>573</v>
      </c>
      <c r="C2478" s="4">
        <v>33.58389483010859</v>
      </c>
      <c r="D2478" s="4">
        <v>1.3020363033262694</v>
      </c>
    </row>
    <row r="2479" ht="15.75" customHeight="1">
      <c r="A2479" s="2" t="s">
        <v>550</v>
      </c>
      <c r="B2479" s="3" t="s">
        <v>573</v>
      </c>
      <c r="C2479" s="4">
        <v>33.35723558138097</v>
      </c>
      <c r="D2479" s="4">
        <v>1.2333916889339354</v>
      </c>
    </row>
    <row r="2480" ht="15.75" customHeight="1">
      <c r="A2480" s="2" t="s">
        <v>550</v>
      </c>
      <c r="B2480" s="3" t="s">
        <v>574</v>
      </c>
      <c r="C2480" s="4">
        <v>31.00822154911294</v>
      </c>
      <c r="D2480" s="4">
        <v>1.3135538560766609</v>
      </c>
    </row>
    <row r="2481" ht="15.75" customHeight="1">
      <c r="A2481" s="2" t="s">
        <v>550</v>
      </c>
      <c r="B2481" s="3" t="s">
        <v>574</v>
      </c>
      <c r="C2481" s="4">
        <v>31.914858544023403</v>
      </c>
      <c r="D2481" s="4">
        <v>1.3550170459780706</v>
      </c>
    </row>
    <row r="2482" ht="15.75" customHeight="1">
      <c r="A2482" s="2" t="s">
        <v>550</v>
      </c>
      <c r="B2482" s="3" t="s">
        <v>574</v>
      </c>
      <c r="C2482" s="4">
        <v>31.832436999031547</v>
      </c>
      <c r="D2482" s="4">
        <v>1.3209250898369116</v>
      </c>
    </row>
    <row r="2483" ht="15.75" customHeight="1">
      <c r="A2483" s="2" t="s">
        <v>550</v>
      </c>
      <c r="B2483" s="3" t="s">
        <v>575</v>
      </c>
      <c r="C2483" s="4">
        <v>31.935463930271375</v>
      </c>
      <c r="D2483" s="4">
        <v>1.261033815534875</v>
      </c>
    </row>
    <row r="2484" ht="15.75" customHeight="1">
      <c r="A2484" s="2" t="s">
        <v>550</v>
      </c>
      <c r="B2484" s="3" t="s">
        <v>575</v>
      </c>
      <c r="C2484" s="4">
        <v>32.9863386289176</v>
      </c>
      <c r="D2484" s="4">
        <v>1.2204920298534967</v>
      </c>
    </row>
    <row r="2485" ht="15.75" customHeight="1">
      <c r="A2485" s="2" t="s">
        <v>550</v>
      </c>
      <c r="B2485" s="3" t="s">
        <v>575</v>
      </c>
      <c r="C2485" s="4">
        <v>32.0384908615112</v>
      </c>
      <c r="D2485" s="4">
        <v>1.250207315949507</v>
      </c>
    </row>
    <row r="2486" ht="15.75" customHeight="1">
      <c r="A2486" s="2" t="s">
        <v>550</v>
      </c>
      <c r="B2486" s="3" t="s">
        <v>576</v>
      </c>
      <c r="C2486" s="4">
        <v>7.206939894088314</v>
      </c>
      <c r="D2486" s="4">
        <v>0.5077858656592648</v>
      </c>
    </row>
    <row r="2487" ht="15.75" customHeight="1">
      <c r="A2487" s="2" t="s">
        <v>550</v>
      </c>
      <c r="B2487" s="3" t="s">
        <v>576</v>
      </c>
      <c r="C2487" s="4">
        <v>7.41711483381756</v>
      </c>
      <c r="D2487" s="4">
        <v>0.5234497373997974</v>
      </c>
    </row>
    <row r="2488" ht="15.75" customHeight="1">
      <c r="A2488" s="2" t="s">
        <v>550</v>
      </c>
      <c r="B2488" s="3" t="s">
        <v>576</v>
      </c>
      <c r="C2488" s="4">
        <v>7.40475160206878</v>
      </c>
      <c r="D2488" s="4">
        <v>0.5174606099695936</v>
      </c>
    </row>
    <row r="2489" ht="15.75" customHeight="1">
      <c r="A2489" s="2" t="s">
        <v>550</v>
      </c>
      <c r="B2489" s="3" t="s">
        <v>577</v>
      </c>
      <c r="C2489" s="4">
        <v>7.408872679318374</v>
      </c>
      <c r="D2489" s="4">
        <v>0.5110107804293744</v>
      </c>
    </row>
    <row r="2490" ht="15.75" customHeight="1">
      <c r="A2490" s="2" t="s">
        <v>550</v>
      </c>
      <c r="B2490" s="3" t="s">
        <v>577</v>
      </c>
      <c r="C2490" s="4">
        <v>7.305845748078548</v>
      </c>
      <c r="D2490" s="4">
        <v>0.5052520040541786</v>
      </c>
    </row>
    <row r="2491" ht="15.75" customHeight="1">
      <c r="A2491" s="2" t="s">
        <v>550</v>
      </c>
      <c r="B2491" s="3" t="s">
        <v>577</v>
      </c>
      <c r="C2491" s="4">
        <v>7.571655230677299</v>
      </c>
      <c r="D2491" s="4">
        <v>0.5213765779047269</v>
      </c>
    </row>
    <row r="2492" ht="15.75" customHeight="1">
      <c r="A2492" s="2" t="s">
        <v>550</v>
      </c>
      <c r="B2492" s="3" t="s">
        <v>578</v>
      </c>
      <c r="C2492" s="4">
        <v>7.658197852918752</v>
      </c>
      <c r="D2492" s="4">
        <v>0.48705427070855983</v>
      </c>
    </row>
    <row r="2493" ht="15.75" customHeight="1">
      <c r="A2493" s="2" t="s">
        <v>550</v>
      </c>
      <c r="B2493" s="3" t="s">
        <v>578</v>
      </c>
      <c r="C2493" s="4">
        <v>7.586079001050875</v>
      </c>
      <c r="D2493" s="4">
        <v>0.49396480235879486</v>
      </c>
    </row>
    <row r="2494" ht="15.75" customHeight="1">
      <c r="A2494" s="2" t="s">
        <v>550</v>
      </c>
      <c r="B2494" s="3" t="s">
        <v>578</v>
      </c>
      <c r="C2494" s="4">
        <v>7.5510498444293335</v>
      </c>
      <c r="D2494" s="4">
        <v>0.47737952639823095</v>
      </c>
    </row>
    <row r="2495" ht="15.75" customHeight="1">
      <c r="A2495" s="2" t="s">
        <v>550</v>
      </c>
      <c r="B2495" s="3" t="s">
        <v>579</v>
      </c>
      <c r="C2495" s="4">
        <v>6.695926315138776</v>
      </c>
      <c r="D2495" s="4">
        <v>0.5416474707454161</v>
      </c>
    </row>
    <row r="2496" ht="15.75" customHeight="1">
      <c r="A2496" s="2" t="s">
        <v>550</v>
      </c>
      <c r="B2496" s="3" t="s">
        <v>579</v>
      </c>
      <c r="C2496" s="4">
        <v>6.613504770146917</v>
      </c>
      <c r="D2496" s="4">
        <v>0.5628397678061365</v>
      </c>
    </row>
    <row r="2497" ht="15.75" customHeight="1">
      <c r="A2497" s="2" t="s">
        <v>550</v>
      </c>
      <c r="B2497" s="3" t="s">
        <v>579</v>
      </c>
      <c r="C2497" s="4">
        <v>6.772166244256248</v>
      </c>
      <c r="D2497" s="4">
        <v>0.5695199484013637</v>
      </c>
    </row>
    <row r="2498" ht="15.75" customHeight="1">
      <c r="A2498" s="2" t="s">
        <v>550</v>
      </c>
      <c r="B2498" s="3" t="s">
        <v>580</v>
      </c>
      <c r="C2498" s="4">
        <v>8.142424429745935</v>
      </c>
      <c r="D2498" s="4">
        <v>0.44858564452225197</v>
      </c>
    </row>
    <row r="2499" ht="15.75" customHeight="1">
      <c r="A2499" s="2" t="s">
        <v>550</v>
      </c>
      <c r="B2499" s="3" t="s">
        <v>580</v>
      </c>
      <c r="C2499" s="4">
        <v>8.09091096412602</v>
      </c>
      <c r="D2499" s="4">
        <v>0.46401916520777675</v>
      </c>
    </row>
    <row r="2500" ht="15.75" customHeight="1">
      <c r="A2500" s="2" t="s">
        <v>550</v>
      </c>
      <c r="B2500" s="3" t="s">
        <v>580</v>
      </c>
      <c r="C2500" s="4">
        <v>8.280480517607302</v>
      </c>
      <c r="D2500" s="4">
        <v>0.5064037593292178</v>
      </c>
    </row>
    <row r="2501" ht="15.75" customHeight="1">
      <c r="A2501" s="2" t="s">
        <v>550</v>
      </c>
      <c r="B2501" s="3" t="s">
        <v>581</v>
      </c>
      <c r="C2501" s="4">
        <v>7.046217881354185</v>
      </c>
      <c r="D2501" s="4">
        <v>0.4412144107620013</v>
      </c>
    </row>
    <row r="2502" ht="15.75" customHeight="1">
      <c r="A2502" s="2" t="s">
        <v>550</v>
      </c>
      <c r="B2502" s="3" t="s">
        <v>581</v>
      </c>
      <c r="C2502" s="4">
        <v>7.000886031608662</v>
      </c>
      <c r="D2502" s="4">
        <v>0.4508891550723303</v>
      </c>
    </row>
    <row r="2503" ht="15.75" customHeight="1">
      <c r="A2503" s="2" t="s">
        <v>550</v>
      </c>
      <c r="B2503" s="3" t="s">
        <v>581</v>
      </c>
      <c r="C2503" s="4">
        <v>6.932888256990377</v>
      </c>
      <c r="D2503" s="4">
        <v>0.46747443103289416</v>
      </c>
    </row>
    <row r="2504" ht="15.75" customHeight="1">
      <c r="A2504" s="2" t="s">
        <v>550</v>
      </c>
      <c r="B2504" s="3" t="s">
        <v>582</v>
      </c>
      <c r="C2504" s="4">
        <v>10.979786116090745</v>
      </c>
      <c r="D2504" s="4">
        <v>1.0039620381461347</v>
      </c>
    </row>
    <row r="2505" ht="15.75" customHeight="1">
      <c r="A2505" s="2" t="s">
        <v>550</v>
      </c>
      <c r="B2505" s="3" t="s">
        <v>582</v>
      </c>
      <c r="C2505" s="4">
        <v>10.934454266345222</v>
      </c>
      <c r="D2505" s="4">
        <v>1.0375932921772781</v>
      </c>
    </row>
    <row r="2506" ht="15.75" customHeight="1">
      <c r="A2506" s="2" t="s">
        <v>550</v>
      </c>
      <c r="B2506" s="3" t="s">
        <v>582</v>
      </c>
      <c r="C2506" s="4">
        <v>10.814943026107024</v>
      </c>
      <c r="D2506" s="4">
        <v>1.0267667925919102</v>
      </c>
    </row>
    <row r="2507" ht="15.75" customHeight="1">
      <c r="A2507" s="2" t="s">
        <v>550</v>
      </c>
      <c r="B2507" s="3" t="s">
        <v>583</v>
      </c>
      <c r="C2507" s="4">
        <v>11.058086583833012</v>
      </c>
      <c r="D2507" s="4">
        <v>1.032295217912098</v>
      </c>
    </row>
    <row r="2508" ht="15.75" customHeight="1">
      <c r="A2508" s="2" t="s">
        <v>550</v>
      </c>
      <c r="B2508" s="3" t="s">
        <v>583</v>
      </c>
      <c r="C2508" s="4">
        <v>11.282685293935835</v>
      </c>
      <c r="D2508" s="4">
        <v>0.9896802727356491</v>
      </c>
    </row>
    <row r="2509" ht="15.75" customHeight="1">
      <c r="A2509" s="2" t="s">
        <v>550</v>
      </c>
      <c r="B2509" s="3" t="s">
        <v>583</v>
      </c>
      <c r="C2509" s="4">
        <v>11.47431538604191</v>
      </c>
      <c r="D2509" s="4">
        <v>1.0097208145213306</v>
      </c>
    </row>
    <row r="2510" ht="15.75" customHeight="1">
      <c r="A2510" s="2" t="s">
        <v>550</v>
      </c>
      <c r="B2510" s="3" t="s">
        <v>584</v>
      </c>
      <c r="C2510" s="4">
        <v>21.735797737528586</v>
      </c>
      <c r="D2510" s="4">
        <v>1.8046623053533586</v>
      </c>
    </row>
    <row r="2511" ht="15.75" customHeight="1">
      <c r="A2511" s="2" t="s">
        <v>550</v>
      </c>
      <c r="B2511" s="3" t="s">
        <v>584</v>
      </c>
      <c r="C2511" s="4">
        <v>21.81821928252045</v>
      </c>
      <c r="D2511" s="4">
        <v>1.7318713719708836</v>
      </c>
    </row>
    <row r="2512" ht="15.75" customHeight="1">
      <c r="A2512" s="2" t="s">
        <v>550</v>
      </c>
      <c r="B2512" s="3" t="s">
        <v>584</v>
      </c>
      <c r="C2512" s="4">
        <v>21.735797737528586</v>
      </c>
      <c r="D2512" s="4">
        <v>1.7608956049018705</v>
      </c>
    </row>
    <row r="2513" ht="15.75" customHeight="1">
      <c r="A2513" s="2" t="s">
        <v>550</v>
      </c>
      <c r="B2513" s="3" t="s">
        <v>585</v>
      </c>
      <c r="C2513" s="4">
        <v>23.281201706125977</v>
      </c>
      <c r="D2513" s="4">
        <v>1.728876808255782</v>
      </c>
    </row>
    <row r="2514" ht="15.75" customHeight="1">
      <c r="A2514" s="2" t="s">
        <v>550</v>
      </c>
      <c r="B2514" s="3" t="s">
        <v>585</v>
      </c>
      <c r="C2514" s="4">
        <v>22.539407801199232</v>
      </c>
      <c r="D2514" s="4">
        <v>1.811112134893578</v>
      </c>
    </row>
    <row r="2515" ht="15.75" customHeight="1">
      <c r="A2515" s="2" t="s">
        <v>550</v>
      </c>
      <c r="B2515" s="3" t="s">
        <v>585</v>
      </c>
      <c r="C2515" s="4">
        <v>22.41577548371144</v>
      </c>
      <c r="D2515" s="4">
        <v>1.749147701096471</v>
      </c>
    </row>
    <row r="2516" ht="15.75" customHeight="1">
      <c r="A2516" s="2" t="s">
        <v>550</v>
      </c>
      <c r="B2516" s="3" t="s">
        <v>551</v>
      </c>
      <c r="C2516" s="4">
        <v>22.84848859491871</v>
      </c>
      <c r="D2516" s="4">
        <v>24.16668202340367</v>
      </c>
    </row>
    <row r="2517" ht="15.75" customHeight="1">
      <c r="A2517" s="2" t="s">
        <v>550</v>
      </c>
      <c r="B2517" s="3" t="s">
        <v>551</v>
      </c>
      <c r="C2517" s="4">
        <v>22.992726298654468</v>
      </c>
      <c r="D2517" s="4">
        <v>24.304892656408366</v>
      </c>
    </row>
    <row r="2518" ht="15.75" customHeight="1">
      <c r="A2518" s="2" t="s">
        <v>550</v>
      </c>
      <c r="B2518" s="3" t="s">
        <v>551</v>
      </c>
      <c r="C2518" s="4">
        <v>22.66304011868702</v>
      </c>
      <c r="D2518" s="4">
        <v>24.8116649774256</v>
      </c>
    </row>
    <row r="2519" ht="15.75" customHeight="1">
      <c r="A2519" s="2" t="s">
        <v>550</v>
      </c>
      <c r="B2519" s="3" t="s">
        <v>15</v>
      </c>
      <c r="C2519" s="4">
        <v>0.8241742391461128</v>
      </c>
      <c r="D2519" s="4">
        <v>0.04892656408366351</v>
      </c>
    </row>
    <row r="2520" ht="15.75" customHeight="1">
      <c r="A2520" s="2" t="s">
        <v>550</v>
      </c>
      <c r="B2520" s="3" t="s">
        <v>15</v>
      </c>
      <c r="C2520" s="4">
        <v>0.8403906781232614</v>
      </c>
      <c r="D2520" s="4">
        <v>0.04892656408366351</v>
      </c>
    </row>
    <row r="2521" ht="15.75" customHeight="1">
      <c r="A2521" s="2" t="s">
        <v>550</v>
      </c>
      <c r="B2521" s="3" t="s">
        <v>15</v>
      </c>
      <c r="C2521" s="4">
        <v>0.8384949825884486</v>
      </c>
      <c r="D2521" s="4">
        <v>0.04892656408366351</v>
      </c>
    </row>
    <row r="2522" ht="15.75" customHeight="1">
      <c r="A2522" s="2" t="s">
        <v>550</v>
      </c>
      <c r="B2522" s="3" t="s">
        <v>586</v>
      </c>
      <c r="C2522" s="4">
        <v>23.343017864869875</v>
      </c>
      <c r="D2522" s="4">
        <v>1.7721828065972542</v>
      </c>
    </row>
    <row r="2523" ht="15.75" customHeight="1">
      <c r="A2523" s="2" t="s">
        <v>550</v>
      </c>
      <c r="B2523" s="3" t="s">
        <v>586</v>
      </c>
      <c r="C2523" s="4">
        <v>22.518802414951267</v>
      </c>
      <c r="D2523" s="4">
        <v>1.8569519948401367</v>
      </c>
    </row>
    <row r="2524" ht="15.75" customHeight="1">
      <c r="A2524" s="2" t="s">
        <v>550</v>
      </c>
      <c r="B2524" s="3" t="s">
        <v>586</v>
      </c>
      <c r="C2524" s="4">
        <v>23.26059631987801</v>
      </c>
      <c r="D2524" s="4">
        <v>1.7878466783377869</v>
      </c>
    </row>
    <row r="2525" ht="15.75" customHeight="1">
      <c r="A2525" s="2" t="s">
        <v>550</v>
      </c>
      <c r="B2525" s="3" t="s">
        <v>587</v>
      </c>
      <c r="C2525" s="4">
        <v>11.224990212441531</v>
      </c>
      <c r="D2525" s="4">
        <v>0.7022021560858749</v>
      </c>
    </row>
    <row r="2526" ht="15.75" customHeight="1">
      <c r="A2526" s="2" t="s">
        <v>550</v>
      </c>
      <c r="B2526" s="3" t="s">
        <v>587</v>
      </c>
      <c r="C2526" s="4">
        <v>11.494920772289875</v>
      </c>
      <c r="D2526" s="4">
        <v>0.6729475720998803</v>
      </c>
    </row>
    <row r="2527" ht="15.75" customHeight="1">
      <c r="A2527" s="2" t="s">
        <v>550</v>
      </c>
      <c r="B2527" s="3" t="s">
        <v>587</v>
      </c>
      <c r="C2527" s="4">
        <v>11.54643423790979</v>
      </c>
      <c r="D2527" s="4">
        <v>0.6978254860407261</v>
      </c>
    </row>
    <row r="2528" ht="15.75" customHeight="1">
      <c r="A2528" s="2" t="s">
        <v>550</v>
      </c>
      <c r="B2528" s="3" t="s">
        <v>588</v>
      </c>
      <c r="C2528" s="4">
        <v>11.878180956502028</v>
      </c>
      <c r="D2528" s="4">
        <v>0.7231641020915877</v>
      </c>
    </row>
    <row r="2529" ht="15.75" customHeight="1">
      <c r="A2529" s="2" t="s">
        <v>550</v>
      </c>
      <c r="B2529" s="3" t="s">
        <v>588</v>
      </c>
      <c r="C2529" s="4">
        <v>12.214048752343862</v>
      </c>
      <c r="D2529" s="4">
        <v>0.7581774624527782</v>
      </c>
    </row>
    <row r="2530" ht="15.75" customHeight="1">
      <c r="A2530" s="2" t="s">
        <v>550</v>
      </c>
      <c r="B2530" s="3" t="s">
        <v>588</v>
      </c>
      <c r="C2530" s="4">
        <v>12.193443366095897</v>
      </c>
      <c r="D2530" s="4">
        <v>0.7512669308025431</v>
      </c>
    </row>
    <row r="2531" ht="15.75" customHeight="1">
      <c r="A2531" s="2" t="s">
        <v>550</v>
      </c>
      <c r="B2531" s="3" t="s">
        <v>589</v>
      </c>
      <c r="C2531" s="4">
        <v>12.003873812614616</v>
      </c>
      <c r="D2531" s="4">
        <v>0.6766331889800056</v>
      </c>
    </row>
    <row r="2532" ht="15.75" customHeight="1">
      <c r="A2532" s="2" t="s">
        <v>550</v>
      </c>
      <c r="B2532" s="3" t="s">
        <v>589</v>
      </c>
      <c r="C2532" s="4">
        <v>12.37477076507799</v>
      </c>
      <c r="D2532" s="4">
        <v>0.7015111029208515</v>
      </c>
    </row>
    <row r="2533" ht="15.75" customHeight="1">
      <c r="A2533" s="2" t="s">
        <v>550</v>
      </c>
      <c r="B2533" s="3" t="s">
        <v>589</v>
      </c>
      <c r="C2533" s="4">
        <v>12.317075683583688</v>
      </c>
      <c r="D2533" s="4">
        <v>0.7068091771860315</v>
      </c>
    </row>
    <row r="2534" ht="15.75" customHeight="1">
      <c r="A2534" s="2" t="s">
        <v>550</v>
      </c>
      <c r="B2534" s="3" t="s">
        <v>590</v>
      </c>
      <c r="C2534" s="4">
        <v>15.430549545651232</v>
      </c>
      <c r="D2534" s="4">
        <v>1.5512761448447434</v>
      </c>
    </row>
    <row r="2535" ht="15.75" customHeight="1">
      <c r="A2535" s="2" t="s">
        <v>550</v>
      </c>
      <c r="B2535" s="3" t="s">
        <v>590</v>
      </c>
      <c r="C2535" s="4">
        <v>16.03016628546702</v>
      </c>
      <c r="D2535" s="4">
        <v>1.5132682207684511</v>
      </c>
    </row>
    <row r="2536" ht="15.75" customHeight="1">
      <c r="A2536" s="2" t="s">
        <v>550</v>
      </c>
      <c r="B2536" s="3" t="s">
        <v>590</v>
      </c>
      <c r="C2536" s="4">
        <v>15.692237951000392</v>
      </c>
      <c r="D2536" s="4">
        <v>1.596885653736294</v>
      </c>
    </row>
    <row r="2537" ht="15.75" customHeight="1">
      <c r="A2537" s="2" t="s">
        <v>550</v>
      </c>
      <c r="B2537" s="3" t="s">
        <v>591</v>
      </c>
      <c r="C2537" s="4">
        <v>14.872143578331372</v>
      </c>
      <c r="D2537" s="4">
        <v>1.4089191928499032</v>
      </c>
    </row>
    <row r="2538" ht="15.75" customHeight="1">
      <c r="A2538" s="2" t="s">
        <v>550</v>
      </c>
      <c r="B2538" s="3" t="s">
        <v>591</v>
      </c>
      <c r="C2538" s="4">
        <v>15.273948610166697</v>
      </c>
      <c r="D2538" s="4">
        <v>1.4609785312816732</v>
      </c>
    </row>
    <row r="2539" ht="15.75" customHeight="1">
      <c r="A2539" s="2" t="s">
        <v>550</v>
      </c>
      <c r="B2539" s="3" t="s">
        <v>591</v>
      </c>
      <c r="C2539" s="4">
        <v>15.150316292678907</v>
      </c>
      <c r="D2539" s="4">
        <v>1.4310328941306552</v>
      </c>
    </row>
    <row r="2540" ht="15.75" customHeight="1">
      <c r="A2540" s="2" t="s">
        <v>550</v>
      </c>
      <c r="B2540" s="3" t="s">
        <v>592</v>
      </c>
      <c r="C2540" s="4">
        <v>14.53833632111434</v>
      </c>
      <c r="D2540" s="4">
        <v>1.30088454805123</v>
      </c>
    </row>
    <row r="2541" ht="15.75" customHeight="1">
      <c r="A2541" s="2" t="s">
        <v>550</v>
      </c>
      <c r="B2541" s="3" t="s">
        <v>592</v>
      </c>
      <c r="C2541" s="4">
        <v>14.460035853372068</v>
      </c>
      <c r="D2541" s="4">
        <v>1.3444208974477103</v>
      </c>
    </row>
    <row r="2542" ht="15.75" customHeight="1">
      <c r="A2542" s="2" t="s">
        <v>550</v>
      </c>
      <c r="B2542" s="3" t="s">
        <v>592</v>
      </c>
      <c r="C2542" s="4">
        <v>14.16537883002617</v>
      </c>
      <c r="D2542" s="4">
        <v>1.262415921864922</v>
      </c>
    </row>
    <row r="2543" ht="15.75" customHeight="1">
      <c r="A2543" s="2" t="s">
        <v>550</v>
      </c>
      <c r="B2543" s="3" t="s">
        <v>593</v>
      </c>
      <c r="C2543" s="4">
        <v>35.520801137417315</v>
      </c>
      <c r="D2543" s="4">
        <v>4.665161706440616</v>
      </c>
    </row>
    <row r="2544" ht="15.75" customHeight="1">
      <c r="A2544" s="2" t="s">
        <v>550</v>
      </c>
      <c r="B2544" s="3" t="s">
        <v>593</v>
      </c>
      <c r="C2544" s="4">
        <v>35.56201190991325</v>
      </c>
      <c r="D2544" s="4">
        <v>4.602966921588501</v>
      </c>
    </row>
    <row r="2545" ht="15.75" customHeight="1">
      <c r="A2545" s="2" t="s">
        <v>550</v>
      </c>
      <c r="B2545" s="3" t="s">
        <v>593</v>
      </c>
      <c r="C2545" s="4">
        <v>36.30380581484</v>
      </c>
      <c r="D2545" s="4">
        <v>4.655947664240302</v>
      </c>
    </row>
    <row r="2546" ht="15.75" customHeight="1">
      <c r="A2546" s="2" t="s">
        <v>550</v>
      </c>
      <c r="B2546" s="3" t="s">
        <v>594</v>
      </c>
      <c r="C2546" s="4">
        <v>32.615441676454225</v>
      </c>
      <c r="D2546" s="4">
        <v>4.416382567032157</v>
      </c>
    </row>
    <row r="2547" ht="15.75" customHeight="1">
      <c r="A2547" s="2" t="s">
        <v>550</v>
      </c>
      <c r="B2547" s="3" t="s">
        <v>594</v>
      </c>
      <c r="C2547" s="4">
        <v>32.0384908615112</v>
      </c>
      <c r="D2547" s="4">
        <v>4.315028102828711</v>
      </c>
    </row>
    <row r="2548" ht="15.75" customHeight="1">
      <c r="A2548" s="2" t="s">
        <v>550</v>
      </c>
      <c r="B2548" s="3" t="s">
        <v>594</v>
      </c>
      <c r="C2548" s="4">
        <v>33.31602480888504</v>
      </c>
      <c r="D2548" s="4">
        <v>4.27586842347738</v>
      </c>
    </row>
    <row r="2549" ht="15.75" customHeight="1">
      <c r="A2549" s="2" t="s">
        <v>550</v>
      </c>
      <c r="B2549" s="3" t="s">
        <v>595</v>
      </c>
      <c r="C2549" s="4">
        <v>40.404277678185075</v>
      </c>
      <c r="D2549" s="4">
        <v>5.151202432507141</v>
      </c>
    </row>
    <row r="2550" ht="15.75" customHeight="1">
      <c r="A2550" s="2" t="s">
        <v>550</v>
      </c>
      <c r="B2550" s="3" t="s">
        <v>595</v>
      </c>
      <c r="C2550" s="4">
        <v>41.06365003811996</v>
      </c>
      <c r="D2550" s="4">
        <v>5.241039343960195</v>
      </c>
    </row>
    <row r="2551" ht="15.75" customHeight="1">
      <c r="A2551" s="2" t="s">
        <v>550</v>
      </c>
      <c r="B2551" s="3" t="s">
        <v>595</v>
      </c>
      <c r="C2551" s="4">
        <v>40.630936926912696</v>
      </c>
      <c r="D2551" s="4">
        <v>5.116649774255966</v>
      </c>
    </row>
    <row r="2552" ht="15.75" customHeight="1">
      <c r="A2552" s="2" t="s">
        <v>550</v>
      </c>
      <c r="B2552" s="3" t="s">
        <v>596</v>
      </c>
      <c r="C2552" s="4">
        <v>6.850466711998515</v>
      </c>
      <c r="D2552" s="4">
        <v>0.3979084124205289</v>
      </c>
    </row>
    <row r="2553" ht="15.75" customHeight="1">
      <c r="A2553" s="2" t="s">
        <v>550</v>
      </c>
      <c r="B2553" s="3" t="s">
        <v>596</v>
      </c>
      <c r="C2553" s="4">
        <v>7.0668232676021505</v>
      </c>
      <c r="D2553" s="4">
        <v>0.37049663687459694</v>
      </c>
    </row>
    <row r="2554" ht="15.75" customHeight="1">
      <c r="A2554" s="2" t="s">
        <v>550</v>
      </c>
      <c r="B2554" s="3" t="s">
        <v>596</v>
      </c>
      <c r="C2554" s="4">
        <v>7.044157342729389</v>
      </c>
      <c r="D2554" s="4">
        <v>0.386851561780153</v>
      </c>
    </row>
    <row r="2555" ht="15.75" customHeight="1">
      <c r="A2555" s="2" t="s">
        <v>550</v>
      </c>
      <c r="B2555" s="3" t="s">
        <v>597</v>
      </c>
      <c r="C2555" s="4">
        <v>13.656425789701428</v>
      </c>
      <c r="D2555" s="4">
        <v>0.9882981664056022</v>
      </c>
    </row>
    <row r="2556" ht="15.75" customHeight="1">
      <c r="A2556" s="2" t="s">
        <v>550</v>
      </c>
      <c r="B2556" s="3" t="s">
        <v>597</v>
      </c>
      <c r="C2556" s="4">
        <v>13.438008695472996</v>
      </c>
      <c r="D2556" s="4">
        <v>0.9813876347553672</v>
      </c>
    </row>
    <row r="2557" ht="15.75" customHeight="1">
      <c r="A2557" s="2" t="s">
        <v>550</v>
      </c>
      <c r="B2557" s="3" t="s">
        <v>597</v>
      </c>
      <c r="C2557" s="4">
        <v>13.510127547340874</v>
      </c>
      <c r="D2557" s="4">
        <v>1.0495715470376854</v>
      </c>
    </row>
    <row r="2558" ht="15.75" customHeight="1">
      <c r="A2558" s="2" t="s">
        <v>550</v>
      </c>
      <c r="B2558" s="3" t="s">
        <v>598</v>
      </c>
      <c r="C2558" s="4">
        <v>8.278419978982505</v>
      </c>
      <c r="D2558" s="4">
        <v>0.7531097392426058</v>
      </c>
    </row>
    <row r="2559" ht="15.75" customHeight="1">
      <c r="A2559" s="2" t="s">
        <v>550</v>
      </c>
      <c r="B2559" s="3" t="s">
        <v>598</v>
      </c>
      <c r="C2559" s="4">
        <v>8.513321382209309</v>
      </c>
      <c r="D2559" s="4">
        <v>0.7068091771860315</v>
      </c>
    </row>
    <row r="2560" ht="15.75" customHeight="1">
      <c r="A2560" s="2" t="s">
        <v>550</v>
      </c>
      <c r="B2560" s="3" t="s">
        <v>598</v>
      </c>
      <c r="C2560" s="4">
        <v>8.47211060971338</v>
      </c>
      <c r="D2560" s="4">
        <v>0.7042753155809455</v>
      </c>
    </row>
    <row r="2561" ht="15.75" customHeight="1">
      <c r="A2561" s="2" t="s">
        <v>550</v>
      </c>
      <c r="B2561" s="3" t="s">
        <v>599</v>
      </c>
      <c r="C2561" s="4">
        <v>11.554676392408975</v>
      </c>
      <c r="D2561" s="4">
        <v>1.2895973463558463</v>
      </c>
    </row>
    <row r="2562" ht="15.75" customHeight="1">
      <c r="A2562" s="2" t="s">
        <v>550</v>
      </c>
      <c r="B2562" s="3" t="s">
        <v>599</v>
      </c>
      <c r="C2562" s="4">
        <v>11.470194308792317</v>
      </c>
      <c r="D2562" s="4">
        <v>1.2769280383304156</v>
      </c>
    </row>
    <row r="2563" ht="15.75" customHeight="1">
      <c r="A2563" s="2" t="s">
        <v>550</v>
      </c>
      <c r="B2563" s="3" t="s">
        <v>599</v>
      </c>
      <c r="C2563" s="4">
        <v>11.478436463291503</v>
      </c>
      <c r="D2563" s="4">
        <v>1.2967382290610892</v>
      </c>
    </row>
    <row r="2564" ht="15.75" customHeight="1">
      <c r="A2564" s="2" t="s">
        <v>550</v>
      </c>
      <c r="B2564" s="3" t="s">
        <v>600</v>
      </c>
      <c r="C2564" s="4">
        <v>11.216748057942345</v>
      </c>
      <c r="D2564" s="4">
        <v>1.2707085598452041</v>
      </c>
    </row>
    <row r="2565" ht="15.75" customHeight="1">
      <c r="A2565" s="2" t="s">
        <v>550</v>
      </c>
      <c r="B2565" s="3" t="s">
        <v>600</v>
      </c>
      <c r="C2565" s="4">
        <v>11.255898291813478</v>
      </c>
      <c r="D2565" s="4">
        <v>1.2087441260480973</v>
      </c>
    </row>
    <row r="2566" ht="15.75" customHeight="1">
      <c r="A2566" s="2" t="s">
        <v>550</v>
      </c>
      <c r="B2566" s="3" t="s">
        <v>600</v>
      </c>
      <c r="C2566" s="4">
        <v>11.496981310914672</v>
      </c>
      <c r="D2566" s="4">
        <v>1.2467520501243896</v>
      </c>
    </row>
    <row r="2567" ht="15.75" customHeight="1">
      <c r="A2567" s="2" t="s">
        <v>550</v>
      </c>
      <c r="B2567" s="3" t="s">
        <v>601</v>
      </c>
      <c r="C2567" s="4">
        <v>10.182357668294491</v>
      </c>
      <c r="D2567" s="4">
        <v>1.1688933935317425</v>
      </c>
    </row>
    <row r="2568" ht="15.75" customHeight="1">
      <c r="A2568" s="2" t="s">
        <v>550</v>
      </c>
      <c r="B2568" s="3" t="s">
        <v>601</v>
      </c>
      <c r="C2568" s="4">
        <v>10.460530382642022</v>
      </c>
      <c r="D2568" s="4">
        <v>1.1723486593568597</v>
      </c>
    </row>
    <row r="2569" ht="15.75" customHeight="1">
      <c r="A2569" s="2" t="s">
        <v>550</v>
      </c>
      <c r="B2569" s="3" t="s">
        <v>601</v>
      </c>
      <c r="C2569" s="4">
        <v>10.316292678906265</v>
      </c>
      <c r="D2569" s="4">
        <v>1.2055192112779876</v>
      </c>
    </row>
    <row r="2570" ht="15.75" customHeight="1">
      <c r="A2570" s="2" t="s">
        <v>550</v>
      </c>
      <c r="B2570" s="3" t="s">
        <v>602</v>
      </c>
      <c r="C2570" s="4">
        <v>41.434546990583335</v>
      </c>
      <c r="D2570" s="4">
        <v>5.0705795632544</v>
      </c>
    </row>
    <row r="2571" ht="15.75" customHeight="1">
      <c r="A2571" s="2" t="s">
        <v>550</v>
      </c>
      <c r="B2571" s="3" t="s">
        <v>602</v>
      </c>
      <c r="C2571" s="4">
        <v>42.65026477921329</v>
      </c>
      <c r="D2571" s="4">
        <v>4.996867225651894</v>
      </c>
    </row>
    <row r="2572" ht="15.75" customHeight="1">
      <c r="A2572" s="2" t="s">
        <v>550</v>
      </c>
      <c r="B2572" s="3" t="s">
        <v>602</v>
      </c>
      <c r="C2572" s="4">
        <v>42.29997321299788</v>
      </c>
      <c r="D2572" s="4">
        <v>5.040633926103382</v>
      </c>
    </row>
    <row r="2573" ht="15.75" customHeight="1">
      <c r="A2573" s="2" t="s">
        <v>550</v>
      </c>
      <c r="B2573" s="3" t="s">
        <v>603</v>
      </c>
      <c r="C2573" s="4">
        <v>37.10741587851064</v>
      </c>
      <c r="D2573" s="4">
        <v>4.038606836819313</v>
      </c>
    </row>
    <row r="2574" ht="15.75" customHeight="1">
      <c r="A2574" s="2" t="s">
        <v>550</v>
      </c>
      <c r="B2574" s="3" t="s">
        <v>603</v>
      </c>
      <c r="C2574" s="4">
        <v>36.61288660855948</v>
      </c>
      <c r="D2574" s="4">
        <v>3.9833225836174324</v>
      </c>
    </row>
    <row r="2575" ht="15.75" customHeight="1">
      <c r="A2575" s="2" t="s">
        <v>550</v>
      </c>
      <c r="B2575" s="3" t="s">
        <v>603</v>
      </c>
      <c r="C2575" s="4">
        <v>37.99344748717314</v>
      </c>
      <c r="D2575" s="4">
        <v>4.100801621671427</v>
      </c>
    </row>
    <row r="2576" ht="15.75" customHeight="1">
      <c r="A2576" s="2" t="s">
        <v>550</v>
      </c>
      <c r="B2576" s="3" t="s">
        <v>604</v>
      </c>
      <c r="C2576" s="4">
        <v>40.46609383692897</v>
      </c>
      <c r="D2576" s="4">
        <v>4.556896710586934</v>
      </c>
    </row>
    <row r="2577" ht="15.75" customHeight="1">
      <c r="A2577" s="2" t="s">
        <v>550</v>
      </c>
      <c r="B2577" s="3" t="s">
        <v>604</v>
      </c>
      <c r="C2577" s="4">
        <v>41.97028703303043</v>
      </c>
      <c r="D2577" s="4">
        <v>4.6789827697410855</v>
      </c>
    </row>
    <row r="2578" ht="15.75" customHeight="1">
      <c r="A2578" s="2" t="s">
        <v>550</v>
      </c>
      <c r="B2578" s="3" t="s">
        <v>604</v>
      </c>
      <c r="C2578" s="4">
        <v>41.53757392182317</v>
      </c>
      <c r="D2578" s="4">
        <v>4.676679259191007</v>
      </c>
    </row>
    <row r="2579" ht="15.75" customHeight="1">
      <c r="A2579" s="2" t="s">
        <v>550</v>
      </c>
      <c r="B2579" s="3" t="s">
        <v>551</v>
      </c>
      <c r="C2579" s="4">
        <v>23.507860954853598</v>
      </c>
      <c r="D2579" s="4">
        <v>24.903805399428734</v>
      </c>
    </row>
    <row r="2580" ht="15.75" customHeight="1">
      <c r="A2580" s="2" t="s">
        <v>550</v>
      </c>
      <c r="B2580" s="3" t="s">
        <v>551</v>
      </c>
      <c r="C2580" s="4">
        <v>24.208444087284413</v>
      </c>
      <c r="D2580" s="4">
        <v>25.272367087441264</v>
      </c>
    </row>
    <row r="2581" ht="15.75" customHeight="1">
      <c r="A2581" s="2" t="s">
        <v>550</v>
      </c>
      <c r="B2581" s="3" t="s">
        <v>551</v>
      </c>
      <c r="C2581" s="4">
        <v>24.02299561105273</v>
      </c>
      <c r="D2581" s="4">
        <v>25.11112134893578</v>
      </c>
    </row>
    <row r="2582" ht="15.75" customHeight="1">
      <c r="A2582" s="2" t="s">
        <v>550</v>
      </c>
      <c r="B2582" s="3" t="s">
        <v>15</v>
      </c>
      <c r="C2582" s="4">
        <v>0.8502400527497886</v>
      </c>
      <c r="D2582" s="4">
        <v>0.04892656408366351</v>
      </c>
    </row>
    <row r="2583" ht="15.75" customHeight="1">
      <c r="A2583" s="2" t="s">
        <v>550</v>
      </c>
      <c r="B2583" s="3" t="s">
        <v>15</v>
      </c>
      <c r="C2583" s="4">
        <v>0.8672807071768559</v>
      </c>
      <c r="D2583" s="4">
        <v>0.04892656408366351</v>
      </c>
    </row>
    <row r="2584" ht="15.75" customHeight="1">
      <c r="A2584" s="2" t="s">
        <v>550</v>
      </c>
      <c r="B2584" s="3" t="s">
        <v>15</v>
      </c>
      <c r="C2584" s="4">
        <v>0.8903587397745769</v>
      </c>
      <c r="D2584" s="4">
        <v>0.04892656408366351</v>
      </c>
    </row>
    <row r="2585" ht="15.75" customHeight="1">
      <c r="A2585" s="2" t="s">
        <v>550</v>
      </c>
      <c r="B2585" s="3" t="s">
        <v>605</v>
      </c>
      <c r="C2585" s="4">
        <v>148.70618779749026</v>
      </c>
      <c r="D2585" s="4">
        <v>15.609140329862711</v>
      </c>
    </row>
    <row r="2586" ht="15.75" customHeight="1">
      <c r="A2586" s="2" t="s">
        <v>550</v>
      </c>
      <c r="B2586" s="3" t="s">
        <v>605</v>
      </c>
      <c r="C2586" s="4">
        <v>146.93412458016525</v>
      </c>
      <c r="D2586" s="4">
        <v>15.50087533400903</v>
      </c>
    </row>
    <row r="2587" ht="15.75" customHeight="1">
      <c r="A2587" s="2" t="s">
        <v>550</v>
      </c>
      <c r="B2587" s="3" t="s">
        <v>605</v>
      </c>
      <c r="C2587" s="4">
        <v>152.45636809461993</v>
      </c>
      <c r="D2587" s="4">
        <v>15.980005528425322</v>
      </c>
    </row>
    <row r="2588" ht="15.75" customHeight="1">
      <c r="A2588" s="2" t="s">
        <v>550</v>
      </c>
      <c r="B2588" s="3" t="s">
        <v>606</v>
      </c>
      <c r="C2588" s="4">
        <v>166.61226844697202</v>
      </c>
      <c r="D2588" s="4">
        <v>17.491108449276698</v>
      </c>
    </row>
    <row r="2589" ht="15.75" customHeight="1">
      <c r="A2589" s="2" t="s">
        <v>550</v>
      </c>
      <c r="B2589" s="3" t="s">
        <v>606</v>
      </c>
      <c r="C2589" s="4">
        <v>163.48024973728133</v>
      </c>
      <c r="D2589" s="4">
        <v>17.237722288768087</v>
      </c>
    </row>
    <row r="2590" ht="15.75" customHeight="1">
      <c r="A2590" s="2" t="s">
        <v>550</v>
      </c>
      <c r="B2590" s="3" t="s">
        <v>606</v>
      </c>
      <c r="C2590" s="4">
        <v>167.5807216006264</v>
      </c>
      <c r="D2590" s="4">
        <v>17.77674375748641</v>
      </c>
    </row>
    <row r="2591" ht="15.75" customHeight="1">
      <c r="A2591" s="2" t="s">
        <v>550</v>
      </c>
      <c r="B2591" s="3" t="s">
        <v>607</v>
      </c>
      <c r="C2591" s="4">
        <v>158.96767014897694</v>
      </c>
      <c r="D2591" s="4">
        <v>16.963604533308764</v>
      </c>
    </row>
    <row r="2592" ht="15.75" customHeight="1">
      <c r="A2592" s="2" t="s">
        <v>550</v>
      </c>
      <c r="B2592" s="3" t="s">
        <v>607</v>
      </c>
      <c r="C2592" s="4">
        <v>153.4866374070182</v>
      </c>
      <c r="D2592" s="4">
        <v>17.428913664424584</v>
      </c>
    </row>
    <row r="2593" ht="15.75" customHeight="1">
      <c r="A2593" s="2" t="s">
        <v>550</v>
      </c>
      <c r="B2593" s="3" t="s">
        <v>607</v>
      </c>
      <c r="C2593" s="4">
        <v>157.93740083657866</v>
      </c>
      <c r="D2593" s="4">
        <v>16.93135538560767</v>
      </c>
    </row>
    <row r="2594" ht="15.75" customHeight="1">
      <c r="A2594" s="2" t="s">
        <v>550</v>
      </c>
      <c r="B2594" s="3" t="s">
        <v>608</v>
      </c>
      <c r="C2594" s="4">
        <v>17.532298942943687</v>
      </c>
      <c r="D2594" s="4">
        <v>1.996084032064867</v>
      </c>
    </row>
    <row r="2595" ht="15.75" customHeight="1">
      <c r="A2595" s="2" t="s">
        <v>550</v>
      </c>
      <c r="B2595" s="3" t="s">
        <v>608</v>
      </c>
      <c r="C2595" s="4">
        <v>17.888772125033483</v>
      </c>
      <c r="D2595" s="4">
        <v>2.0739426886575143</v>
      </c>
    </row>
    <row r="2596" ht="15.75" customHeight="1">
      <c r="A2596" s="2" t="s">
        <v>550</v>
      </c>
      <c r="B2596" s="3" t="s">
        <v>608</v>
      </c>
      <c r="C2596" s="4">
        <v>17.899074818157466</v>
      </c>
      <c r="D2596" s="4">
        <v>2.088915507233023</v>
      </c>
    </row>
    <row r="2597" ht="15.75" customHeight="1">
      <c r="A2597" s="2" t="s">
        <v>550</v>
      </c>
      <c r="B2597" s="3" t="s">
        <v>609</v>
      </c>
      <c r="C2597" s="4">
        <v>18.67589787970575</v>
      </c>
      <c r="D2597" s="4">
        <v>2.237261586658067</v>
      </c>
    </row>
    <row r="2598" ht="15.75" customHeight="1">
      <c r="A2598" s="2" t="s">
        <v>550</v>
      </c>
      <c r="B2598" s="3" t="s">
        <v>609</v>
      </c>
      <c r="C2598" s="4">
        <v>19.498052790999566</v>
      </c>
      <c r="D2598" s="4">
        <v>2.192803833041556</v>
      </c>
    </row>
    <row r="2599" ht="15.75" customHeight="1">
      <c r="A2599" s="2" t="s">
        <v>550</v>
      </c>
      <c r="B2599" s="3" t="s">
        <v>609</v>
      </c>
      <c r="C2599" s="4">
        <v>19.05915806391791</v>
      </c>
      <c r="D2599" s="4">
        <v>2.243250714088271</v>
      </c>
    </row>
    <row r="2600" ht="15.75" customHeight="1">
      <c r="A2600" s="2" t="s">
        <v>550</v>
      </c>
      <c r="B2600" s="3" t="s">
        <v>610</v>
      </c>
      <c r="C2600" s="4">
        <v>18.984978673425232</v>
      </c>
      <c r="D2600" s="4">
        <v>2.414631899014098</v>
      </c>
    </row>
    <row r="2601" ht="15.75" customHeight="1">
      <c r="A2601" s="2" t="s">
        <v>550</v>
      </c>
      <c r="B2601" s="3" t="s">
        <v>610</v>
      </c>
      <c r="C2601" s="4">
        <v>18.486328326224474</v>
      </c>
      <c r="D2601" s="4">
        <v>2.511379342117387</v>
      </c>
    </row>
    <row r="2602" ht="15.75" customHeight="1">
      <c r="A2602" s="2" t="s">
        <v>550</v>
      </c>
      <c r="B2602" s="3" t="s">
        <v>610</v>
      </c>
      <c r="C2602" s="4">
        <v>18.630566029960228</v>
      </c>
      <c r="D2602" s="4">
        <v>2.359347645812218</v>
      </c>
    </row>
    <row r="2603" ht="15.75" customHeight="1">
      <c r="A2603" s="2" t="s">
        <v>550</v>
      </c>
      <c r="B2603" s="3" t="s">
        <v>611</v>
      </c>
      <c r="C2603" s="4">
        <v>30.30763841668212</v>
      </c>
      <c r="D2603" s="4">
        <v>3.612457385054824</v>
      </c>
    </row>
    <row r="2604" ht="15.75" customHeight="1">
      <c r="A2604" s="2" t="s">
        <v>550</v>
      </c>
      <c r="B2604" s="3" t="s">
        <v>611</v>
      </c>
      <c r="C2604" s="4">
        <v>30.69914075539346</v>
      </c>
      <c r="D2604" s="4">
        <v>3.693080254307565</v>
      </c>
    </row>
    <row r="2605" ht="15.75" customHeight="1">
      <c r="A2605" s="2" t="s">
        <v>550</v>
      </c>
      <c r="B2605" s="3" t="s">
        <v>611</v>
      </c>
      <c r="C2605" s="4">
        <v>30.781562300385318</v>
      </c>
      <c r="D2605" s="4">
        <v>3.789827697410854</v>
      </c>
    </row>
    <row r="2606" ht="15.75" customHeight="1">
      <c r="A2606" s="2" t="s">
        <v>550</v>
      </c>
      <c r="B2606" s="3" t="s">
        <v>612</v>
      </c>
      <c r="C2606" s="4">
        <v>32.20333395149492</v>
      </c>
      <c r="D2606" s="4">
        <v>3.817469824011794</v>
      </c>
    </row>
    <row r="2607" ht="15.75" customHeight="1">
      <c r="A2607" s="2" t="s">
        <v>550</v>
      </c>
      <c r="B2607" s="3" t="s">
        <v>612</v>
      </c>
      <c r="C2607" s="4">
        <v>32.883311697677776</v>
      </c>
      <c r="D2607" s="4">
        <v>3.824380355662029</v>
      </c>
    </row>
    <row r="2608" ht="15.75" customHeight="1">
      <c r="A2608" s="2" t="s">
        <v>550</v>
      </c>
      <c r="B2608" s="3" t="s">
        <v>612</v>
      </c>
      <c r="C2608" s="4">
        <v>32.656652448950155</v>
      </c>
      <c r="D2608" s="4">
        <v>3.72763291255874</v>
      </c>
    </row>
    <row r="2609" ht="15.75" customHeight="1">
      <c r="A2609" s="2" t="s">
        <v>550</v>
      </c>
      <c r="B2609" s="3" t="s">
        <v>613</v>
      </c>
      <c r="C2609" s="4">
        <v>31.04943232160887</v>
      </c>
      <c r="D2609" s="4">
        <v>3.6746521699069388</v>
      </c>
    </row>
    <row r="2610" ht="15.75" customHeight="1">
      <c r="A2610" s="2" t="s">
        <v>550</v>
      </c>
      <c r="B2610" s="3" t="s">
        <v>613</v>
      </c>
      <c r="C2610" s="4">
        <v>31.9766747027673</v>
      </c>
      <c r="D2610" s="4">
        <v>3.6999907859578</v>
      </c>
    </row>
    <row r="2611" ht="15.75" customHeight="1">
      <c r="A2611" s="2" t="s">
        <v>550</v>
      </c>
      <c r="B2611" s="3" t="s">
        <v>613</v>
      </c>
      <c r="C2611" s="4">
        <v>31.77062084028765</v>
      </c>
      <c r="D2611" s="4">
        <v>3.796738229061089</v>
      </c>
    </row>
    <row r="2612" ht="15.75" customHeight="1">
      <c r="A2612" s="2" t="s">
        <v>550</v>
      </c>
      <c r="B2612" s="3" t="s">
        <v>614</v>
      </c>
      <c r="C2612" s="4">
        <v>57.63038058148399</v>
      </c>
      <c r="D2612" s="4">
        <v>8.244817101262324</v>
      </c>
    </row>
    <row r="2613" ht="15.75" customHeight="1">
      <c r="A2613" s="2" t="s">
        <v>550</v>
      </c>
      <c r="B2613" s="3" t="s">
        <v>614</v>
      </c>
      <c r="C2613" s="4">
        <v>59.711524592528484</v>
      </c>
      <c r="D2613" s="4">
        <v>8.48438219847047</v>
      </c>
    </row>
    <row r="2614" ht="15.75" customHeight="1">
      <c r="A2614" s="2" t="s">
        <v>550</v>
      </c>
      <c r="B2614" s="3" t="s">
        <v>614</v>
      </c>
      <c r="C2614" s="4">
        <v>58.18672601017905</v>
      </c>
      <c r="D2614" s="4">
        <v>8.470561135170001</v>
      </c>
    </row>
    <row r="2615" ht="15.75" customHeight="1">
      <c r="A2615" s="2" t="s">
        <v>550</v>
      </c>
      <c r="B2615" s="3" t="s">
        <v>615</v>
      </c>
      <c r="C2615" s="4">
        <v>64.5537903608003</v>
      </c>
      <c r="D2615" s="4">
        <v>9.576246199207594</v>
      </c>
    </row>
    <row r="2616" ht="15.75" customHeight="1">
      <c r="A2616" s="2" t="s">
        <v>550</v>
      </c>
      <c r="B2616" s="3" t="s">
        <v>615</v>
      </c>
      <c r="C2616" s="4">
        <v>64.5537903608003</v>
      </c>
      <c r="D2616" s="4">
        <v>9.442642587303052</v>
      </c>
    </row>
    <row r="2617" ht="15.75" customHeight="1">
      <c r="A2617" s="2" t="s">
        <v>550</v>
      </c>
      <c r="B2617" s="3" t="s">
        <v>615</v>
      </c>
      <c r="C2617" s="4">
        <v>65.2749788794791</v>
      </c>
      <c r="D2617" s="4">
        <v>9.391965355201329</v>
      </c>
    </row>
    <row r="2618" ht="15.75" customHeight="1">
      <c r="A2618" s="2" t="s">
        <v>616</v>
      </c>
      <c r="B2618" s="3" t="s">
        <v>217</v>
      </c>
      <c r="C2618" s="4">
        <v>25.111093328455805</v>
      </c>
      <c r="D2618" s="4">
        <v>24.334368975649927</v>
      </c>
    </row>
    <row r="2619" ht="15.75" customHeight="1">
      <c r="A2619" s="2" t="s">
        <v>616</v>
      </c>
      <c r="B2619" s="3" t="s">
        <v>217</v>
      </c>
      <c r="C2619" s="4">
        <v>24.973912844665964</v>
      </c>
      <c r="D2619" s="4">
        <v>25.036235003462536</v>
      </c>
    </row>
    <row r="2620" ht="15.75" customHeight="1">
      <c r="A2620" s="2" t="s">
        <v>616</v>
      </c>
      <c r="B2620" s="3" t="s">
        <v>217</v>
      </c>
      <c r="C2620" s="4">
        <v>24.562371393296445</v>
      </c>
      <c r="D2620" s="4">
        <v>25.24679481180632</v>
      </c>
    </row>
    <row r="2621" ht="15.75" customHeight="1">
      <c r="A2621" s="2" t="s">
        <v>616</v>
      </c>
      <c r="B2621" s="3" t="s">
        <v>15</v>
      </c>
      <c r="C2621" s="4">
        <v>0.27241757739265626</v>
      </c>
      <c r="D2621" s="4">
        <v>0.09659548185442363</v>
      </c>
    </row>
    <row r="2622" ht="15.75" customHeight="1">
      <c r="A2622" s="2" t="s">
        <v>616</v>
      </c>
      <c r="B2622" s="3" t="s">
        <v>15</v>
      </c>
      <c r="C2622" s="4">
        <v>0.2479537244501349</v>
      </c>
      <c r="D2622" s="4">
        <v>0.09659548185442363</v>
      </c>
    </row>
    <row r="2623" ht="15.75" customHeight="1">
      <c r="A2623" s="2" t="s">
        <v>616</v>
      </c>
      <c r="B2623" s="3" t="s">
        <v>15</v>
      </c>
      <c r="C2623" s="4">
        <v>0.23665919795143808</v>
      </c>
      <c r="D2623" s="4">
        <v>0.09659548185442363</v>
      </c>
    </row>
    <row r="2624" ht="15.75" customHeight="1">
      <c r="A2624" s="2" t="s">
        <v>616</v>
      </c>
      <c r="B2624" s="3" t="s">
        <v>617</v>
      </c>
      <c r="C2624" s="4">
        <v>23.807878732452327</v>
      </c>
      <c r="D2624" s="4">
        <v>33.084298789047146</v>
      </c>
    </row>
    <row r="2625" ht="15.75" customHeight="1">
      <c r="A2625" s="2" t="s">
        <v>616</v>
      </c>
      <c r="B2625" s="3" t="s">
        <v>617</v>
      </c>
      <c r="C2625" s="4">
        <v>24.196556769856873</v>
      </c>
      <c r="D2625" s="4">
        <v>32.288850624192854</v>
      </c>
    </row>
    <row r="2626" ht="15.75" customHeight="1">
      <c r="A2626" s="2" t="s">
        <v>616</v>
      </c>
      <c r="B2626" s="3" t="s">
        <v>617</v>
      </c>
      <c r="C2626" s="4">
        <v>24.65382504915634</v>
      </c>
      <c r="D2626" s="4">
        <v>31.633775664901084</v>
      </c>
    </row>
    <row r="2627" ht="15.75" customHeight="1">
      <c r="A2627" s="2" t="s">
        <v>616</v>
      </c>
      <c r="B2627" s="3" t="s">
        <v>618</v>
      </c>
      <c r="C2627" s="4">
        <v>23.39633728108281</v>
      </c>
      <c r="D2627" s="4">
        <v>33.15448539182841</v>
      </c>
    </row>
    <row r="2628" ht="15.75" customHeight="1">
      <c r="A2628" s="2" t="s">
        <v>616</v>
      </c>
      <c r="B2628" s="3" t="s">
        <v>618</v>
      </c>
      <c r="C2628" s="4">
        <v>24.1736933558919</v>
      </c>
      <c r="D2628" s="4">
        <v>32.38243276123453</v>
      </c>
    </row>
    <row r="2629" ht="15.75" customHeight="1">
      <c r="A2629" s="2" t="s">
        <v>616</v>
      </c>
      <c r="B2629" s="3" t="s">
        <v>618</v>
      </c>
      <c r="C2629" s="4">
        <v>23.624971420732543</v>
      </c>
      <c r="D2629" s="4">
        <v>31.703962267682343</v>
      </c>
    </row>
    <row r="2630" ht="15.75" customHeight="1">
      <c r="A2630" s="2" t="s">
        <v>616</v>
      </c>
      <c r="B2630" s="3" t="s">
        <v>619</v>
      </c>
      <c r="C2630" s="4">
        <v>23.32774703918789</v>
      </c>
      <c r="D2630" s="4">
        <v>33.29485859739093</v>
      </c>
    </row>
    <row r="2631" ht="15.75" customHeight="1">
      <c r="A2631" s="2" t="s">
        <v>616</v>
      </c>
      <c r="B2631" s="3" t="s">
        <v>619</v>
      </c>
      <c r="C2631" s="4">
        <v>22.813320224975993</v>
      </c>
      <c r="D2631" s="4">
        <v>33.131089857567986</v>
      </c>
    </row>
    <row r="2632" ht="15.75" customHeight="1">
      <c r="A2632" s="2" t="s">
        <v>616</v>
      </c>
      <c r="B2632" s="3" t="s">
        <v>619</v>
      </c>
      <c r="C2632" s="4">
        <v>23.282020211257944</v>
      </c>
      <c r="D2632" s="4">
        <v>33.71597821407849</v>
      </c>
    </row>
    <row r="2633" ht="15.75" customHeight="1">
      <c r="A2633" s="2" t="s">
        <v>616</v>
      </c>
      <c r="B2633" s="3" t="s">
        <v>620</v>
      </c>
      <c r="C2633" s="4">
        <v>23.96792263020714</v>
      </c>
      <c r="D2633" s="4">
        <v>33.43523180295345</v>
      </c>
    </row>
    <row r="2634" ht="15.75" customHeight="1">
      <c r="A2634" s="2" t="s">
        <v>616</v>
      </c>
      <c r="B2634" s="3" t="s">
        <v>620</v>
      </c>
      <c r="C2634" s="4">
        <v>24.448054323471577</v>
      </c>
      <c r="D2634" s="4">
        <v>34.65179958449531</v>
      </c>
    </row>
    <row r="2635" ht="15.75" customHeight="1">
      <c r="A2635" s="2" t="s">
        <v>616</v>
      </c>
      <c r="B2635" s="3" t="s">
        <v>620</v>
      </c>
      <c r="C2635" s="4">
        <v>23.96792263020714</v>
      </c>
      <c r="D2635" s="4">
        <v>34.04351569372438</v>
      </c>
    </row>
    <row r="2636" ht="15.75" customHeight="1">
      <c r="A2636" s="2" t="s">
        <v>616</v>
      </c>
      <c r="B2636" s="3" t="s">
        <v>621</v>
      </c>
      <c r="C2636" s="4">
        <v>22.902487539439388</v>
      </c>
      <c r="D2636" s="4">
        <v>33.482022871474285</v>
      </c>
    </row>
    <row r="2637" ht="15.75" customHeight="1">
      <c r="A2637" s="2" t="s">
        <v>616</v>
      </c>
      <c r="B2637" s="3" t="s">
        <v>621</v>
      </c>
      <c r="C2637" s="4">
        <v>23.236293383327997</v>
      </c>
      <c r="D2637" s="4">
        <v>34.300866570589</v>
      </c>
    </row>
    <row r="2638" ht="15.75" customHeight="1">
      <c r="A2638" s="2" t="s">
        <v>616</v>
      </c>
      <c r="B2638" s="3" t="s">
        <v>621</v>
      </c>
      <c r="C2638" s="4">
        <v>23.12197631350313</v>
      </c>
      <c r="D2638" s="4">
        <v>34.0669112279848</v>
      </c>
    </row>
    <row r="2639" ht="15.75" customHeight="1">
      <c r="A2639" s="2" t="s">
        <v>616</v>
      </c>
      <c r="B2639" s="3" t="s">
        <v>622</v>
      </c>
      <c r="C2639" s="4">
        <v>24.05937628606703</v>
      </c>
      <c r="D2639" s="4">
        <v>33.41183626869303</v>
      </c>
    </row>
    <row r="2640" ht="15.75" customHeight="1">
      <c r="A2640" s="2" t="s">
        <v>616</v>
      </c>
      <c r="B2640" s="3" t="s">
        <v>622</v>
      </c>
      <c r="C2640" s="4">
        <v>23.442064109012758</v>
      </c>
      <c r="D2640" s="4">
        <v>33.224671994609665</v>
      </c>
    </row>
    <row r="2641" ht="15.75" customHeight="1">
      <c r="A2641" s="2" t="s">
        <v>616</v>
      </c>
      <c r="B2641" s="3" t="s">
        <v>622</v>
      </c>
      <c r="C2641" s="4">
        <v>23.67069824866249</v>
      </c>
      <c r="D2641" s="4">
        <v>34.46463531041195</v>
      </c>
    </row>
    <row r="2642" ht="15.75" customHeight="1">
      <c r="A2642" s="2" t="s">
        <v>616</v>
      </c>
      <c r="B2642" s="3" t="s">
        <v>623</v>
      </c>
      <c r="C2642" s="4">
        <v>23.25915679729297</v>
      </c>
      <c r="D2642" s="4">
        <v>33.131089857567986</v>
      </c>
    </row>
    <row r="2643" ht="15.75" customHeight="1">
      <c r="A2643" s="2" t="s">
        <v>616</v>
      </c>
      <c r="B2643" s="3" t="s">
        <v>623</v>
      </c>
      <c r="C2643" s="4">
        <v>23.464927522977728</v>
      </c>
      <c r="D2643" s="4">
        <v>32.68657470662</v>
      </c>
    </row>
    <row r="2644" ht="15.75" customHeight="1">
      <c r="A2644" s="2" t="s">
        <v>616</v>
      </c>
      <c r="B2644" s="3" t="s">
        <v>623</v>
      </c>
      <c r="C2644" s="4">
        <v>23.076249485573182</v>
      </c>
      <c r="D2644" s="4">
        <v>33.552209474255555</v>
      </c>
    </row>
    <row r="2645" ht="15.75" customHeight="1">
      <c r="A2645" s="2" t="s">
        <v>616</v>
      </c>
      <c r="B2645" s="3" t="s">
        <v>624</v>
      </c>
      <c r="C2645" s="4">
        <v>7.332502629292606</v>
      </c>
      <c r="D2645" s="4">
        <v>28.147841060098447</v>
      </c>
    </row>
    <row r="2646" ht="15.75" customHeight="1">
      <c r="A2646" s="2" t="s">
        <v>616</v>
      </c>
      <c r="B2646" s="3" t="s">
        <v>624</v>
      </c>
      <c r="C2646" s="4">
        <v>7.330216287896108</v>
      </c>
      <c r="D2646" s="4">
        <v>29.06026689625484</v>
      </c>
    </row>
    <row r="2647" ht="15.75" customHeight="1">
      <c r="A2647" s="2" t="s">
        <v>616</v>
      </c>
      <c r="B2647" s="3" t="s">
        <v>624</v>
      </c>
      <c r="C2647" s="4">
        <v>7.234189949243222</v>
      </c>
      <c r="D2647" s="4">
        <v>28.615751745306856</v>
      </c>
    </row>
    <row r="2648" ht="15.75" customHeight="1">
      <c r="A2648" s="2" t="s">
        <v>616</v>
      </c>
      <c r="B2648" s="3" t="s">
        <v>625</v>
      </c>
      <c r="C2648" s="4">
        <v>6.879807032786136</v>
      </c>
      <c r="D2648" s="4">
        <v>28.030863388796345</v>
      </c>
    </row>
    <row r="2649" ht="15.75" customHeight="1">
      <c r="A2649" s="2" t="s">
        <v>616</v>
      </c>
      <c r="B2649" s="3" t="s">
        <v>625</v>
      </c>
      <c r="C2649" s="4">
        <v>6.847798253235173</v>
      </c>
      <c r="D2649" s="4">
        <v>28.007467854535925</v>
      </c>
    </row>
    <row r="2650" ht="15.75" customHeight="1">
      <c r="A2650" s="2" t="s">
        <v>616</v>
      </c>
      <c r="B2650" s="3" t="s">
        <v>625</v>
      </c>
      <c r="C2650" s="4">
        <v>6.8523709360281675</v>
      </c>
      <c r="D2650" s="4">
        <v>28.030863388796345</v>
      </c>
    </row>
    <row r="2651" ht="15.75" customHeight="1">
      <c r="A2651" s="2" t="s">
        <v>616</v>
      </c>
      <c r="B2651" s="3" t="s">
        <v>626</v>
      </c>
      <c r="C2651" s="4">
        <v>6.651172893136403</v>
      </c>
      <c r="D2651" s="4">
        <v>28.45198300548391</v>
      </c>
    </row>
    <row r="2652" ht="15.75" customHeight="1">
      <c r="A2652" s="2" t="s">
        <v>616</v>
      </c>
      <c r="B2652" s="3" t="s">
        <v>626</v>
      </c>
      <c r="C2652" s="4">
        <v>6.658031917325895</v>
      </c>
      <c r="D2652" s="4">
        <v>29.224035636077783</v>
      </c>
    </row>
    <row r="2653" ht="15.75" customHeight="1">
      <c r="A2653" s="2" t="s">
        <v>616</v>
      </c>
      <c r="B2653" s="3" t="s">
        <v>626</v>
      </c>
      <c r="C2653" s="4">
        <v>6.630595820567927</v>
      </c>
      <c r="D2653" s="4">
        <v>28.99008029347358</v>
      </c>
    </row>
    <row r="2654" ht="15.75" customHeight="1">
      <c r="A2654" s="2" t="s">
        <v>616</v>
      </c>
      <c r="B2654" s="3" t="s">
        <v>627</v>
      </c>
      <c r="C2654" s="4">
        <v>8.077849924550733</v>
      </c>
      <c r="D2654" s="4">
        <v>28.709333882348535</v>
      </c>
    </row>
    <row r="2655" ht="15.75" customHeight="1">
      <c r="A2655" s="2" t="s">
        <v>616</v>
      </c>
      <c r="B2655" s="3" t="s">
        <v>627</v>
      </c>
      <c r="C2655" s="4">
        <v>8.073277241757738</v>
      </c>
      <c r="D2655" s="4">
        <v>28.47537853974433</v>
      </c>
    </row>
    <row r="2656" ht="15.75" customHeight="1">
      <c r="A2656" s="2" t="s">
        <v>616</v>
      </c>
      <c r="B2656" s="3" t="s">
        <v>627</v>
      </c>
      <c r="C2656" s="4">
        <v>8.327061136768942</v>
      </c>
      <c r="D2656" s="4">
        <v>29.38780437590073</v>
      </c>
    </row>
    <row r="2657" ht="15.75" customHeight="1">
      <c r="A2657" s="2" t="s">
        <v>616</v>
      </c>
      <c r="B2657" s="3" t="s">
        <v>628</v>
      </c>
      <c r="C2657" s="4">
        <v>6.703758745255842</v>
      </c>
      <c r="D2657" s="4">
        <v>28.38179640270265</v>
      </c>
    </row>
    <row r="2658" ht="15.75" customHeight="1">
      <c r="A2658" s="2" t="s">
        <v>616</v>
      </c>
      <c r="B2658" s="3" t="s">
        <v>628</v>
      </c>
      <c r="C2658" s="4">
        <v>6.660318258722392</v>
      </c>
      <c r="D2658" s="4">
        <v>28.030863388796345</v>
      </c>
    </row>
    <row r="2659" ht="15.75" customHeight="1">
      <c r="A2659" s="2" t="s">
        <v>616</v>
      </c>
      <c r="B2659" s="3" t="s">
        <v>628</v>
      </c>
      <c r="C2659" s="4">
        <v>6.74719923178929</v>
      </c>
      <c r="D2659" s="4">
        <v>28.194632128619286</v>
      </c>
    </row>
    <row r="2660" ht="15.75" customHeight="1">
      <c r="A2660" s="2" t="s">
        <v>616</v>
      </c>
      <c r="B2660" s="3" t="s">
        <v>629</v>
      </c>
      <c r="C2660" s="4">
        <v>6.946110933284558</v>
      </c>
      <c r="D2660" s="4">
        <v>28.639147279567275</v>
      </c>
    </row>
    <row r="2661" ht="15.75" customHeight="1">
      <c r="A2661" s="2" t="s">
        <v>616</v>
      </c>
      <c r="B2661" s="3" t="s">
        <v>629</v>
      </c>
      <c r="C2661" s="4">
        <v>6.891238739768623</v>
      </c>
      <c r="D2661" s="4">
        <v>29.57496864998409</v>
      </c>
    </row>
    <row r="2662" ht="15.75" customHeight="1">
      <c r="A2662" s="2" t="s">
        <v>616</v>
      </c>
      <c r="B2662" s="3" t="s">
        <v>629</v>
      </c>
      <c r="C2662" s="4">
        <v>6.799785083908729</v>
      </c>
      <c r="D2662" s="4">
        <v>29.247431170338203</v>
      </c>
    </row>
    <row r="2663" ht="15.75" customHeight="1">
      <c r="A2663" s="2" t="s">
        <v>616</v>
      </c>
      <c r="B2663" s="3" t="s">
        <v>630</v>
      </c>
      <c r="C2663" s="4">
        <v>7.0307055649549595</v>
      </c>
      <c r="D2663" s="4">
        <v>28.358400868442228</v>
      </c>
    </row>
    <row r="2664" ht="15.75" customHeight="1">
      <c r="A2664" s="2" t="s">
        <v>616</v>
      </c>
      <c r="B2664" s="3" t="s">
        <v>630</v>
      </c>
      <c r="C2664" s="4">
        <v>7.028419223558462</v>
      </c>
      <c r="D2664" s="4">
        <v>28.147841060098447</v>
      </c>
    </row>
    <row r="2665" ht="15.75" customHeight="1">
      <c r="A2665" s="2" t="s">
        <v>616</v>
      </c>
      <c r="B2665" s="3" t="s">
        <v>630</v>
      </c>
      <c r="C2665" s="4">
        <v>7.11530019662536</v>
      </c>
      <c r="D2665" s="4">
        <v>28.94328922495274</v>
      </c>
    </row>
    <row r="2666" ht="15.75" customHeight="1">
      <c r="A2666" s="2" t="s">
        <v>616</v>
      </c>
      <c r="B2666" s="3" t="s">
        <v>631</v>
      </c>
      <c r="C2666" s="4">
        <v>57.25705336320819</v>
      </c>
      <c r="D2666" s="4">
        <v>34.4178442418911</v>
      </c>
    </row>
    <row r="2667" ht="15.75" customHeight="1">
      <c r="A2667" s="2" t="s">
        <v>616</v>
      </c>
      <c r="B2667" s="3" t="s">
        <v>631</v>
      </c>
      <c r="C2667" s="4">
        <v>56.936965567698564</v>
      </c>
      <c r="D2667" s="4">
        <v>34.25407550206816</v>
      </c>
    </row>
    <row r="2668" ht="15.75" customHeight="1">
      <c r="A2668" s="2" t="s">
        <v>616</v>
      </c>
      <c r="B2668" s="3" t="s">
        <v>631</v>
      </c>
      <c r="C2668" s="4">
        <v>58.880355754721286</v>
      </c>
      <c r="D2668" s="4">
        <v>35.23668794100582</v>
      </c>
    </row>
    <row r="2669" ht="15.75" customHeight="1">
      <c r="A2669" s="2" t="s">
        <v>616</v>
      </c>
      <c r="B2669" s="3" t="s">
        <v>632</v>
      </c>
      <c r="C2669" s="4">
        <v>49.84930723855686</v>
      </c>
      <c r="D2669" s="4">
        <v>34.4178442418911</v>
      </c>
    </row>
    <row r="2670" ht="15.75" customHeight="1">
      <c r="A2670" s="2" t="s">
        <v>616</v>
      </c>
      <c r="B2670" s="3" t="s">
        <v>632</v>
      </c>
      <c r="C2670" s="4">
        <v>49.0490877497828</v>
      </c>
      <c r="D2670" s="4">
        <v>33.71597821407849</v>
      </c>
    </row>
    <row r="2671" ht="15.75" customHeight="1">
      <c r="A2671" s="2" t="s">
        <v>616</v>
      </c>
      <c r="B2671" s="3" t="s">
        <v>632</v>
      </c>
      <c r="C2671" s="4">
        <v>51.0153413507705</v>
      </c>
      <c r="D2671" s="4">
        <v>34.698590653016154</v>
      </c>
    </row>
    <row r="2672" ht="15.75" customHeight="1">
      <c r="A2672" s="2" t="s">
        <v>616</v>
      </c>
      <c r="B2672" s="3" t="s">
        <v>633</v>
      </c>
      <c r="C2672" s="4">
        <v>51.701243769719696</v>
      </c>
      <c r="D2672" s="4">
        <v>34.65179958449531</v>
      </c>
    </row>
    <row r="2673" ht="15.75" customHeight="1">
      <c r="A2673" s="2" t="s">
        <v>616</v>
      </c>
      <c r="B2673" s="3" t="s">
        <v>633</v>
      </c>
      <c r="C2673" s="4">
        <v>50.6723901412959</v>
      </c>
      <c r="D2673" s="4">
        <v>34.04351569372438</v>
      </c>
    </row>
    <row r="2674" ht="15.75" customHeight="1">
      <c r="A2674" s="2" t="s">
        <v>616</v>
      </c>
      <c r="B2674" s="3" t="s">
        <v>633</v>
      </c>
      <c r="C2674" s="4">
        <v>52.067058393159265</v>
      </c>
      <c r="D2674" s="4">
        <v>35.213292406745396</v>
      </c>
    </row>
    <row r="2675" ht="15.75" customHeight="1">
      <c r="A2675" s="2" t="s">
        <v>616</v>
      </c>
      <c r="B2675" s="3" t="s">
        <v>217</v>
      </c>
      <c r="C2675" s="4">
        <v>25.476907951895374</v>
      </c>
      <c r="D2675" s="4">
        <v>24.802279660858332</v>
      </c>
    </row>
    <row r="2676" ht="15.75" customHeight="1">
      <c r="A2676" s="2" t="s">
        <v>616</v>
      </c>
      <c r="B2676" s="3" t="s">
        <v>217</v>
      </c>
      <c r="C2676" s="4">
        <v>26.299990854634412</v>
      </c>
      <c r="D2676" s="4">
        <v>25.433959085889683</v>
      </c>
    </row>
    <row r="2677" ht="15.75" customHeight="1">
      <c r="A2677" s="2" t="s">
        <v>616</v>
      </c>
      <c r="B2677" s="3" t="s">
        <v>217</v>
      </c>
      <c r="C2677" s="4">
        <v>26.094220128949654</v>
      </c>
      <c r="D2677" s="4">
        <v>25.083026071983376</v>
      </c>
    </row>
    <row r="2678" ht="15.75" customHeight="1">
      <c r="A2678" s="2" t="s">
        <v>616</v>
      </c>
      <c r="B2678" s="3" t="s">
        <v>15</v>
      </c>
      <c r="C2678" s="4">
        <v>0.23233801271205815</v>
      </c>
      <c r="D2678" s="4">
        <v>0.09659548185442363</v>
      </c>
    </row>
    <row r="2679" ht="15.75" customHeight="1">
      <c r="A2679" s="2" t="s">
        <v>616</v>
      </c>
      <c r="B2679" s="3" t="s">
        <v>15</v>
      </c>
      <c r="C2679" s="4">
        <v>0.24788513420824</v>
      </c>
      <c r="D2679" s="4">
        <v>0.09659548185442363</v>
      </c>
    </row>
    <row r="2680" ht="15.75" customHeight="1">
      <c r="A2680" s="2" t="s">
        <v>616</v>
      </c>
      <c r="B2680" s="3" t="s">
        <v>15</v>
      </c>
      <c r="C2680" s="4">
        <v>0.24127760757236266</v>
      </c>
      <c r="D2680" s="4">
        <v>0.09659548185442363</v>
      </c>
    </row>
    <row r="2681" ht="15.75" customHeight="1">
      <c r="A2681" s="2" t="s">
        <v>616</v>
      </c>
      <c r="B2681" s="3" t="s">
        <v>634</v>
      </c>
      <c r="C2681" s="4">
        <v>11.790868352462388</v>
      </c>
      <c r="D2681" s="4">
        <v>1.097456437515207</v>
      </c>
    </row>
    <row r="2682" ht="15.75" customHeight="1">
      <c r="A2682" s="2" t="s">
        <v>616</v>
      </c>
      <c r="B2682" s="3" t="s">
        <v>634</v>
      </c>
      <c r="C2682" s="4">
        <v>11.47306689834926</v>
      </c>
      <c r="D2682" s="4">
        <v>1.0841209829867675</v>
      </c>
    </row>
    <row r="2683" ht="15.75" customHeight="1">
      <c r="A2683" s="2" t="s">
        <v>616</v>
      </c>
      <c r="B2683" s="3" t="s">
        <v>634</v>
      </c>
      <c r="C2683" s="4">
        <v>11.390758608075357</v>
      </c>
      <c r="D2683" s="4">
        <v>1.102135544367291</v>
      </c>
    </row>
    <row r="2684" ht="15.75" customHeight="1">
      <c r="A2684" s="2" t="s">
        <v>616</v>
      </c>
      <c r="B2684" s="3" t="s">
        <v>635</v>
      </c>
      <c r="C2684" s="4">
        <v>8.295052357217978</v>
      </c>
      <c r="D2684" s="4">
        <v>1.0300772988451965</v>
      </c>
    </row>
    <row r="2685" ht="15.75" customHeight="1">
      <c r="A2685" s="2" t="s">
        <v>616</v>
      </c>
      <c r="B2685" s="3" t="s">
        <v>635</v>
      </c>
      <c r="C2685" s="4">
        <v>8.08013626594723</v>
      </c>
      <c r="D2685" s="4">
        <v>0.9788410788148758</v>
      </c>
    </row>
    <row r="2686" ht="15.75" customHeight="1">
      <c r="A2686" s="2" t="s">
        <v>616</v>
      </c>
      <c r="B2686" s="3" t="s">
        <v>635</v>
      </c>
      <c r="C2686" s="4">
        <v>8.347638209337418</v>
      </c>
      <c r="D2686" s="4">
        <v>0.9673772670272698</v>
      </c>
    </row>
    <row r="2687" ht="15.75" customHeight="1">
      <c r="A2687" s="2" t="s">
        <v>616</v>
      </c>
      <c r="B2687" s="3" t="s">
        <v>636</v>
      </c>
      <c r="C2687" s="4">
        <v>8.116717728291187</v>
      </c>
      <c r="D2687" s="4">
        <v>1.0153381122611316</v>
      </c>
    </row>
    <row r="2688" ht="15.75" customHeight="1">
      <c r="A2688" s="2" t="s">
        <v>616</v>
      </c>
      <c r="B2688" s="3" t="s">
        <v>636</v>
      </c>
      <c r="C2688" s="4">
        <v>7.99554163427683</v>
      </c>
      <c r="D2688" s="4">
        <v>1.0373299144659267</v>
      </c>
    </row>
    <row r="2689" ht="15.75" customHeight="1">
      <c r="A2689" s="2" t="s">
        <v>616</v>
      </c>
      <c r="B2689" s="3" t="s">
        <v>636</v>
      </c>
      <c r="C2689" s="4">
        <v>8.279047967442498</v>
      </c>
      <c r="D2689" s="4">
        <v>0.9842220516947724</v>
      </c>
    </row>
    <row r="2690" ht="15.75" customHeight="1">
      <c r="A2690" s="2" t="s">
        <v>616</v>
      </c>
      <c r="B2690" s="3" t="s">
        <v>637</v>
      </c>
      <c r="C2690" s="4">
        <v>7.698317252732177</v>
      </c>
      <c r="D2690" s="4">
        <v>1.0427108873458233</v>
      </c>
    </row>
    <row r="2691" ht="15.75" customHeight="1">
      <c r="A2691" s="2" t="s">
        <v>616</v>
      </c>
      <c r="B2691" s="3" t="s">
        <v>637</v>
      </c>
      <c r="C2691" s="4">
        <v>7.693744569939183</v>
      </c>
      <c r="D2691" s="4">
        <v>1.0413071552901982</v>
      </c>
    </row>
    <row r="2692" ht="15.75" customHeight="1">
      <c r="A2692" s="2" t="s">
        <v>616</v>
      </c>
      <c r="B2692" s="3" t="s">
        <v>637</v>
      </c>
      <c r="C2692" s="4">
        <v>7.542846037770359</v>
      </c>
      <c r="D2692" s="4">
        <v>1.0749967246252037</v>
      </c>
    </row>
    <row r="2693" ht="15.75" customHeight="1">
      <c r="A2693" s="2" t="s">
        <v>616</v>
      </c>
      <c r="B2693" s="3" t="s">
        <v>638</v>
      </c>
      <c r="C2693" s="4">
        <v>13.052928803328912</v>
      </c>
      <c r="D2693" s="4">
        <v>0.5804151303599169</v>
      </c>
    </row>
    <row r="2694" ht="15.75" customHeight="1">
      <c r="A2694" s="2" t="s">
        <v>616</v>
      </c>
      <c r="B2694" s="3" t="s">
        <v>638</v>
      </c>
      <c r="C2694" s="4">
        <v>12.88373953998811</v>
      </c>
      <c r="D2694" s="4">
        <v>0.6328211271032584</v>
      </c>
    </row>
    <row r="2695" ht="15.75" customHeight="1">
      <c r="A2695" s="2" t="s">
        <v>616</v>
      </c>
      <c r="B2695" s="3" t="s">
        <v>638</v>
      </c>
      <c r="C2695" s="4">
        <v>13.201540994101238</v>
      </c>
      <c r="D2695" s="4">
        <v>0.5848602818693968</v>
      </c>
    </row>
    <row r="2696" ht="15.75" customHeight="1">
      <c r="A2696" s="2" t="s">
        <v>616</v>
      </c>
      <c r="B2696" s="3" t="s">
        <v>639</v>
      </c>
      <c r="C2696" s="4">
        <v>14.19152681878458</v>
      </c>
      <c r="D2696" s="4">
        <v>0.7607946995077579</v>
      </c>
    </row>
    <row r="2697" ht="15.75" customHeight="1">
      <c r="A2697" s="2" t="s">
        <v>616</v>
      </c>
      <c r="B2697" s="3" t="s">
        <v>639</v>
      </c>
      <c r="C2697" s="4">
        <v>14.212103891353056</v>
      </c>
      <c r="D2697" s="4">
        <v>0.7841902337681783</v>
      </c>
    </row>
    <row r="2698" ht="15.75" customHeight="1">
      <c r="A2698" s="2" t="s">
        <v>616</v>
      </c>
      <c r="B2698" s="3" t="s">
        <v>639</v>
      </c>
      <c r="C2698" s="4">
        <v>14.57563217339613</v>
      </c>
      <c r="D2698" s="4">
        <v>0.7694510471841134</v>
      </c>
    </row>
    <row r="2699" ht="15.75" customHeight="1">
      <c r="A2699" s="2" t="s">
        <v>616</v>
      </c>
      <c r="B2699" s="3" t="s">
        <v>640</v>
      </c>
      <c r="C2699" s="4">
        <v>13.603937079884767</v>
      </c>
      <c r="D2699" s="4">
        <v>0.6639371876696175</v>
      </c>
    </row>
    <row r="2700" ht="15.75" customHeight="1">
      <c r="A2700" s="2" t="s">
        <v>616</v>
      </c>
      <c r="B2700" s="3" t="s">
        <v>640</v>
      </c>
      <c r="C2700" s="4">
        <v>13.34329416068407</v>
      </c>
      <c r="D2700" s="4">
        <v>0.6293117969641955</v>
      </c>
    </row>
    <row r="2701" ht="15.75" customHeight="1">
      <c r="A2701" s="2" t="s">
        <v>616</v>
      </c>
      <c r="B2701" s="3" t="s">
        <v>640</v>
      </c>
      <c r="C2701" s="4">
        <v>13.745690246467602</v>
      </c>
      <c r="D2701" s="4">
        <v>0.6948192928933724</v>
      </c>
    </row>
    <row r="2702" ht="15.75" customHeight="1">
      <c r="A2702" s="2" t="s">
        <v>616</v>
      </c>
      <c r="B2702" s="3" t="s">
        <v>641</v>
      </c>
      <c r="C2702" s="4">
        <v>15.032900452695596</v>
      </c>
      <c r="D2702" s="4">
        <v>0.6157423870931515</v>
      </c>
    </row>
    <row r="2703" ht="15.75" customHeight="1">
      <c r="A2703" s="2" t="s">
        <v>616</v>
      </c>
      <c r="B2703" s="3" t="s">
        <v>641</v>
      </c>
      <c r="C2703" s="4">
        <v>15.048904842471076</v>
      </c>
      <c r="D2703" s="4">
        <v>0.6339909038162795</v>
      </c>
    </row>
    <row r="2704" ht="15.75" customHeight="1">
      <c r="A2704" s="2" t="s">
        <v>616</v>
      </c>
      <c r="B2704" s="3" t="s">
        <v>641</v>
      </c>
      <c r="C2704" s="4">
        <v>15.458159952444099</v>
      </c>
      <c r="D2704" s="4">
        <v>0.6192517172322146</v>
      </c>
    </row>
    <row r="2705" ht="15.75" customHeight="1">
      <c r="A2705" s="2" t="s">
        <v>616</v>
      </c>
      <c r="B2705" s="3" t="s">
        <v>642</v>
      </c>
      <c r="C2705" s="4">
        <v>14.351570716539392</v>
      </c>
      <c r="D2705" s="4">
        <v>0.6854610791892043</v>
      </c>
    </row>
    <row r="2706" ht="15.75" customHeight="1">
      <c r="A2706" s="2" t="s">
        <v>616</v>
      </c>
      <c r="B2706" s="3" t="s">
        <v>642</v>
      </c>
      <c r="C2706" s="4">
        <v>14.342425350953404</v>
      </c>
      <c r="D2706" s="4">
        <v>0.6885024986430589</v>
      </c>
    </row>
    <row r="2707" ht="15.75" customHeight="1">
      <c r="A2707" s="2" t="s">
        <v>616</v>
      </c>
      <c r="B2707" s="3" t="s">
        <v>642</v>
      </c>
      <c r="C2707" s="4">
        <v>13.981183410306826</v>
      </c>
      <c r="D2707" s="4">
        <v>0.6899062306986842</v>
      </c>
    </row>
    <row r="2708" ht="15.75" customHeight="1">
      <c r="A2708" s="2" t="s">
        <v>616</v>
      </c>
      <c r="B2708" s="3" t="s">
        <v>643</v>
      </c>
      <c r="C2708" s="4">
        <v>14.756253143719418</v>
      </c>
      <c r="D2708" s="4">
        <v>0.696690935634206</v>
      </c>
    </row>
    <row r="2709" ht="15.75" customHeight="1">
      <c r="A2709" s="2" t="s">
        <v>616</v>
      </c>
      <c r="B2709" s="3" t="s">
        <v>643</v>
      </c>
      <c r="C2709" s="4">
        <v>14.664799487859527</v>
      </c>
      <c r="D2709" s="4">
        <v>0.6779745082258697</v>
      </c>
    </row>
    <row r="2710" ht="15.75" customHeight="1">
      <c r="A2710" s="2" t="s">
        <v>616</v>
      </c>
      <c r="B2710" s="3" t="s">
        <v>643</v>
      </c>
      <c r="C2710" s="4">
        <v>15.126640449951985</v>
      </c>
      <c r="D2710" s="4">
        <v>0.6562166613636788</v>
      </c>
    </row>
    <row r="2711" ht="15.75" customHeight="1">
      <c r="A2711" s="2" t="s">
        <v>616</v>
      </c>
      <c r="B2711" s="3" t="s">
        <v>644</v>
      </c>
      <c r="C2711" s="4">
        <v>7.55885042754584</v>
      </c>
      <c r="D2711" s="4">
        <v>0.7944842688427632</v>
      </c>
    </row>
    <row r="2712" ht="15.75" customHeight="1">
      <c r="A2712" s="2" t="s">
        <v>616</v>
      </c>
      <c r="B2712" s="3" t="s">
        <v>644</v>
      </c>
      <c r="C2712" s="4">
        <v>7.547418720563354</v>
      </c>
      <c r="D2712" s="4">
        <v>0.7617305208781747</v>
      </c>
    </row>
    <row r="2713" ht="15.75" customHeight="1">
      <c r="A2713" s="2" t="s">
        <v>616</v>
      </c>
      <c r="B2713" s="3" t="s">
        <v>644</v>
      </c>
      <c r="C2713" s="4">
        <v>7.529127989391374</v>
      </c>
      <c r="D2713" s="4">
        <v>0.7514364858035897</v>
      </c>
    </row>
    <row r="2714" ht="15.75" customHeight="1">
      <c r="A2714" s="2" t="s">
        <v>616</v>
      </c>
      <c r="B2714" s="3" t="s">
        <v>645</v>
      </c>
      <c r="C2714" s="4">
        <v>7.453678723306963</v>
      </c>
      <c r="D2714" s="4">
        <v>0.7006681764584775</v>
      </c>
    </row>
    <row r="2715" ht="15.75" customHeight="1">
      <c r="A2715" s="2" t="s">
        <v>616</v>
      </c>
      <c r="B2715" s="3" t="s">
        <v>645</v>
      </c>
      <c r="C2715" s="4">
        <v>7.323357263706615</v>
      </c>
      <c r="D2715" s="4">
        <v>0.7034756405697279</v>
      </c>
    </row>
    <row r="2716" ht="15.75" customHeight="1">
      <c r="A2716" s="2" t="s">
        <v>616</v>
      </c>
      <c r="B2716" s="3" t="s">
        <v>645</v>
      </c>
      <c r="C2716" s="4">
        <v>7.506264575426402</v>
      </c>
      <c r="D2716" s="4">
        <v>0.7058151939957701</v>
      </c>
    </row>
    <row r="2717" ht="15.75" customHeight="1">
      <c r="A2717" s="2" t="s">
        <v>616</v>
      </c>
      <c r="B2717" s="3" t="s">
        <v>646</v>
      </c>
      <c r="C2717" s="4">
        <v>6.804357766701724</v>
      </c>
      <c r="D2717" s="4">
        <v>0.6994983997454565</v>
      </c>
    </row>
    <row r="2718" ht="15.75" customHeight="1">
      <c r="A2718" s="2" t="s">
        <v>616</v>
      </c>
      <c r="B2718" s="3" t="s">
        <v>646</v>
      </c>
      <c r="C2718" s="4">
        <v>6.671749965704879</v>
      </c>
      <c r="D2718" s="4">
        <v>0.6786763742536824</v>
      </c>
    </row>
    <row r="2719" ht="15.75" customHeight="1">
      <c r="A2719" s="2" t="s">
        <v>616</v>
      </c>
      <c r="B2719" s="3" t="s">
        <v>646</v>
      </c>
      <c r="C2719" s="4">
        <v>6.907243129544103</v>
      </c>
      <c r="D2719" s="4">
        <v>0.6559827060210747</v>
      </c>
    </row>
    <row r="2720" ht="15.75" customHeight="1">
      <c r="A2720" s="2" t="s">
        <v>616</v>
      </c>
      <c r="B2720" s="3" t="s">
        <v>647</v>
      </c>
      <c r="C2720" s="4">
        <v>7.764621153230599</v>
      </c>
      <c r="D2720" s="4">
        <v>0.39488854367478327</v>
      </c>
    </row>
    <row r="2721" ht="15.75" customHeight="1">
      <c r="A2721" s="2" t="s">
        <v>616</v>
      </c>
      <c r="B2721" s="3" t="s">
        <v>647</v>
      </c>
      <c r="C2721" s="4">
        <v>7.796629932781562</v>
      </c>
      <c r="D2721" s="4">
        <v>0.41126541765707764</v>
      </c>
    </row>
    <row r="2722" ht="15.75" customHeight="1">
      <c r="A2722" s="2" t="s">
        <v>616</v>
      </c>
      <c r="B2722" s="3" t="s">
        <v>647</v>
      </c>
      <c r="C2722" s="4">
        <v>7.764621153230599</v>
      </c>
      <c r="D2722" s="4">
        <v>0.41056355162926494</v>
      </c>
    </row>
    <row r="2723" ht="15.75" customHeight="1">
      <c r="A2723" s="2" t="s">
        <v>616</v>
      </c>
      <c r="B2723" s="3" t="s">
        <v>648</v>
      </c>
      <c r="C2723" s="4">
        <v>8.02983675522429</v>
      </c>
      <c r="D2723" s="4">
        <v>0.39512249901738755</v>
      </c>
    </row>
    <row r="2724" ht="15.75" customHeight="1">
      <c r="A2724" s="2" t="s">
        <v>616</v>
      </c>
      <c r="B2724" s="3" t="s">
        <v>648</v>
      </c>
      <c r="C2724" s="4">
        <v>8.08013626594723</v>
      </c>
      <c r="D2724" s="4">
        <v>0.4234310954724962</v>
      </c>
    </row>
    <row r="2725" ht="15.75" customHeight="1">
      <c r="A2725" s="2" t="s">
        <v>616</v>
      </c>
      <c r="B2725" s="3" t="s">
        <v>648</v>
      </c>
      <c r="C2725" s="4">
        <v>8.313343088389956</v>
      </c>
      <c r="D2725" s="4">
        <v>0.40401280203634726</v>
      </c>
    </row>
    <row r="2726" ht="15.75" customHeight="1">
      <c r="A2726" s="2" t="s">
        <v>616</v>
      </c>
      <c r="B2726" s="3" t="s">
        <v>649</v>
      </c>
      <c r="C2726" s="4">
        <v>8.818624537015866</v>
      </c>
      <c r="D2726" s="4">
        <v>0.4129031050553071</v>
      </c>
    </row>
    <row r="2727" ht="15.75" customHeight="1">
      <c r="A2727" s="2" t="s">
        <v>616</v>
      </c>
      <c r="B2727" s="3" t="s">
        <v>649</v>
      </c>
      <c r="C2727" s="4">
        <v>8.868924047738806</v>
      </c>
      <c r="D2727" s="4">
        <v>0.38436055325759416</v>
      </c>
    </row>
    <row r="2728" ht="15.75" customHeight="1">
      <c r="A2728" s="2" t="s">
        <v>616</v>
      </c>
      <c r="B2728" s="3" t="s">
        <v>649</v>
      </c>
      <c r="C2728" s="4">
        <v>9.11356257716402</v>
      </c>
      <c r="D2728" s="4">
        <v>0.41828407793520367</v>
      </c>
    </row>
    <row r="2729" ht="15.75" customHeight="1">
      <c r="A2729" s="2" t="s">
        <v>616</v>
      </c>
      <c r="B2729" s="3" t="s">
        <v>650</v>
      </c>
      <c r="C2729" s="4">
        <v>7.442247016324477</v>
      </c>
      <c r="D2729" s="4">
        <v>1.0487937262535327</v>
      </c>
    </row>
    <row r="2730" ht="15.75" customHeight="1">
      <c r="A2730" s="2" t="s">
        <v>616</v>
      </c>
      <c r="B2730" s="3" t="s">
        <v>650</v>
      </c>
      <c r="C2730" s="4">
        <v>7.428528967945493</v>
      </c>
      <c r="D2730" s="4">
        <v>1.014636246233319</v>
      </c>
    </row>
    <row r="2731" ht="15.75" customHeight="1">
      <c r="A2731" s="2" t="s">
        <v>616</v>
      </c>
      <c r="B2731" s="3" t="s">
        <v>650</v>
      </c>
      <c r="C2731" s="4">
        <v>7.629727010837258</v>
      </c>
      <c r="D2731" s="4">
        <v>1.064936644893223</v>
      </c>
    </row>
    <row r="2732" ht="15.75" customHeight="1">
      <c r="A2732" s="2" t="s">
        <v>616</v>
      </c>
      <c r="B2732" s="3" t="s">
        <v>651</v>
      </c>
      <c r="C2732" s="4">
        <v>8.059559193378753</v>
      </c>
      <c r="D2732" s="4">
        <v>1.0466881281700948</v>
      </c>
    </row>
    <row r="2733" ht="15.75" customHeight="1">
      <c r="A2733" s="2" t="s">
        <v>616</v>
      </c>
      <c r="B2733" s="3" t="s">
        <v>651</v>
      </c>
      <c r="C2733" s="4">
        <v>7.979537244501349</v>
      </c>
      <c r="D2733" s="4">
        <v>1.075464635310412</v>
      </c>
    </row>
    <row r="2734" ht="15.75" customHeight="1">
      <c r="A2734" s="2" t="s">
        <v>616</v>
      </c>
      <c r="B2734" s="3" t="s">
        <v>651</v>
      </c>
      <c r="C2734" s="4">
        <v>8.187594311582604</v>
      </c>
      <c r="D2734" s="4">
        <v>1.0764004566808287</v>
      </c>
    </row>
    <row r="2735" ht="15.75" customHeight="1">
      <c r="A2735" s="2" t="s">
        <v>616</v>
      </c>
      <c r="B2735" s="3" t="s">
        <v>652</v>
      </c>
      <c r="C2735" s="4">
        <v>8.066418217568247</v>
      </c>
      <c r="D2735" s="4">
        <v>1.0115948267794643</v>
      </c>
    </row>
    <row r="2736" ht="15.75" customHeight="1">
      <c r="A2736" s="2" t="s">
        <v>616</v>
      </c>
      <c r="B2736" s="3" t="s">
        <v>652</v>
      </c>
      <c r="C2736" s="4">
        <v>8.068704558964743</v>
      </c>
      <c r="D2736" s="4">
        <v>1.0420090213180109</v>
      </c>
    </row>
    <row r="2737" ht="15.75" customHeight="1">
      <c r="A2737" s="2" t="s">
        <v>616</v>
      </c>
      <c r="B2737" s="3" t="s">
        <v>652</v>
      </c>
      <c r="C2737" s="4">
        <v>8.269902601856508</v>
      </c>
      <c r="D2737" s="4">
        <v>1.0270358793913417</v>
      </c>
    </row>
    <row r="2738" ht="15.75" customHeight="1">
      <c r="A2738" s="2" t="s">
        <v>616</v>
      </c>
      <c r="B2738" s="3" t="s">
        <v>653</v>
      </c>
      <c r="C2738" s="4">
        <v>6.763203621564772</v>
      </c>
      <c r="D2738" s="4">
        <v>0.5518725785622041</v>
      </c>
    </row>
    <row r="2739" ht="15.75" customHeight="1">
      <c r="A2739" s="2" t="s">
        <v>616</v>
      </c>
      <c r="B2739" s="3" t="s">
        <v>653</v>
      </c>
      <c r="C2739" s="4">
        <v>6.783780694133248</v>
      </c>
      <c r="D2739" s="4">
        <v>0.5628684796646016</v>
      </c>
    </row>
    <row r="2740" ht="15.75" customHeight="1">
      <c r="A2740" s="2" t="s">
        <v>616</v>
      </c>
      <c r="B2740" s="3" t="s">
        <v>653</v>
      </c>
      <c r="C2740" s="4">
        <v>6.827221180666697</v>
      </c>
      <c r="D2740" s="4">
        <v>0.628843886278987</v>
      </c>
    </row>
    <row r="2741" ht="15.75" customHeight="1">
      <c r="A2741" s="2" t="s">
        <v>616</v>
      </c>
      <c r="B2741" s="3" t="s">
        <v>654</v>
      </c>
      <c r="C2741" s="4">
        <v>7.734898715076135</v>
      </c>
      <c r="D2741" s="4">
        <v>0.7329540137378577</v>
      </c>
    </row>
    <row r="2742" ht="15.75" customHeight="1">
      <c r="A2742" s="2" t="s">
        <v>616</v>
      </c>
      <c r="B2742" s="3" t="s">
        <v>654</v>
      </c>
      <c r="C2742" s="4">
        <v>7.625154328044262</v>
      </c>
      <c r="D2742" s="4">
        <v>0.7395047633307754</v>
      </c>
    </row>
    <row r="2743" ht="15.75" customHeight="1">
      <c r="A2743" s="2" t="s">
        <v>616</v>
      </c>
      <c r="B2743" s="3" t="s">
        <v>654</v>
      </c>
      <c r="C2743" s="4">
        <v>7.55885042754584</v>
      </c>
      <c r="D2743" s="4">
        <v>0.7556476819704654</v>
      </c>
    </row>
    <row r="2744" ht="15.75" customHeight="1">
      <c r="A2744" s="2" t="s">
        <v>616</v>
      </c>
      <c r="B2744" s="3" t="s">
        <v>655</v>
      </c>
      <c r="C2744" s="4">
        <v>7.666308473181214</v>
      </c>
      <c r="D2744" s="4">
        <v>0.6396058320387804</v>
      </c>
    </row>
    <row r="2745" ht="15.75" customHeight="1">
      <c r="A2745" s="2" t="s">
        <v>616</v>
      </c>
      <c r="B2745" s="3" t="s">
        <v>655</v>
      </c>
      <c r="C2745" s="4">
        <v>7.597718231286295</v>
      </c>
      <c r="D2745" s="4">
        <v>0.6831215257631623</v>
      </c>
    </row>
    <row r="2746" ht="15.75" customHeight="1">
      <c r="A2746" s="2" t="s">
        <v>616</v>
      </c>
      <c r="B2746" s="3" t="s">
        <v>655</v>
      </c>
      <c r="C2746" s="4">
        <v>7.567995793131829</v>
      </c>
      <c r="D2746" s="4">
        <v>0.6468584476595106</v>
      </c>
    </row>
    <row r="2747" ht="15.75" customHeight="1">
      <c r="A2747" s="2" t="s">
        <v>616</v>
      </c>
      <c r="B2747" s="3" t="s">
        <v>656</v>
      </c>
      <c r="C2747" s="4">
        <v>12.954616123279527</v>
      </c>
      <c r="D2747" s="4">
        <v>1.3978550974190047</v>
      </c>
    </row>
    <row r="2748" ht="15.75" customHeight="1">
      <c r="A2748" s="2" t="s">
        <v>616</v>
      </c>
      <c r="B2748" s="3" t="s">
        <v>656</v>
      </c>
      <c r="C2748" s="4">
        <v>12.730554666422789</v>
      </c>
      <c r="D2748" s="4">
        <v>1.3861573302887944</v>
      </c>
    </row>
    <row r="2749" ht="15.75" customHeight="1">
      <c r="A2749" s="2" t="s">
        <v>616</v>
      </c>
      <c r="B2749" s="3" t="s">
        <v>656</v>
      </c>
      <c r="C2749" s="4">
        <v>13.100941972655356</v>
      </c>
      <c r="D2749" s="4">
        <v>1.3421737258792041</v>
      </c>
    </row>
    <row r="2750" ht="15.75" customHeight="1">
      <c r="A2750" s="2" t="s">
        <v>616</v>
      </c>
      <c r="B2750" s="3" t="s">
        <v>217</v>
      </c>
      <c r="C2750" s="4">
        <v>25.751268919475056</v>
      </c>
      <c r="D2750" s="4">
        <v>24.966048400681277</v>
      </c>
    </row>
    <row r="2751" ht="15.75" customHeight="1">
      <c r="A2751" s="2" t="s">
        <v>616</v>
      </c>
      <c r="B2751" s="3" t="s">
        <v>217</v>
      </c>
      <c r="C2751" s="4">
        <v>25.454044537930404</v>
      </c>
      <c r="D2751" s="4">
        <v>25.85507870257725</v>
      </c>
    </row>
    <row r="2752" ht="15.75" customHeight="1">
      <c r="A2752" s="2" t="s">
        <v>616</v>
      </c>
      <c r="B2752" s="3" t="s">
        <v>217</v>
      </c>
      <c r="C2752" s="4">
        <v>26.322854268599386</v>
      </c>
      <c r="D2752" s="4">
        <v>25.457354620150106</v>
      </c>
    </row>
    <row r="2753" ht="15.75" customHeight="1">
      <c r="A2753" s="2" t="s">
        <v>616</v>
      </c>
      <c r="B2753" s="3" t="s">
        <v>15</v>
      </c>
      <c r="C2753" s="4">
        <v>0.2352416662856098</v>
      </c>
      <c r="D2753" s="4">
        <v>0.09659548185442363</v>
      </c>
    </row>
    <row r="2754" ht="15.75" customHeight="1">
      <c r="A2754" s="2" t="s">
        <v>616</v>
      </c>
      <c r="B2754" s="3" t="s">
        <v>15</v>
      </c>
      <c r="C2754" s="4">
        <v>0.22865700306369746</v>
      </c>
      <c r="D2754" s="4">
        <v>0.09659548185442363</v>
      </c>
    </row>
    <row r="2755" ht="15.75" customHeight="1">
      <c r="A2755" s="2" t="s">
        <v>616</v>
      </c>
      <c r="B2755" s="3" t="s">
        <v>15</v>
      </c>
      <c r="C2755" s="4">
        <v>0.23695642233298275</v>
      </c>
      <c r="D2755" s="4">
        <v>0.09659548185442363</v>
      </c>
    </row>
    <row r="2756" ht="15.75" customHeight="1">
      <c r="A2756" s="2" t="s">
        <v>616</v>
      </c>
      <c r="B2756" s="3" t="s">
        <v>657</v>
      </c>
      <c r="C2756" s="4">
        <v>66.81396040056701</v>
      </c>
      <c r="D2756" s="4">
        <v>9.550730876490293</v>
      </c>
    </row>
    <row r="2757" ht="15.75" customHeight="1">
      <c r="A2757" s="2" t="s">
        <v>616</v>
      </c>
      <c r="B2757" s="3" t="s">
        <v>657</v>
      </c>
      <c r="C2757" s="4">
        <v>68.00285792674562</v>
      </c>
      <c r="D2757" s="4">
        <v>9.794044432798668</v>
      </c>
    </row>
    <row r="2758" ht="15.75" customHeight="1">
      <c r="A2758" s="2" t="s">
        <v>616</v>
      </c>
      <c r="B2758" s="3" t="s">
        <v>657</v>
      </c>
      <c r="C2758" s="4">
        <v>66.51673601902236</v>
      </c>
      <c r="D2758" s="4">
        <v>9.5788055176028</v>
      </c>
    </row>
    <row r="2759" ht="15.75" customHeight="1">
      <c r="A2759" s="2" t="s">
        <v>616</v>
      </c>
      <c r="B2759" s="3" t="s">
        <v>658</v>
      </c>
      <c r="C2759" s="4">
        <v>41.0926196899721</v>
      </c>
      <c r="D2759" s="4">
        <v>7.557431357502479</v>
      </c>
    </row>
    <row r="2760" ht="15.75" customHeight="1">
      <c r="A2760" s="2" t="s">
        <v>616</v>
      </c>
      <c r="B2760" s="3" t="s">
        <v>658</v>
      </c>
      <c r="C2760" s="4">
        <v>41.29839041565686</v>
      </c>
      <c r="D2760" s="4">
        <v>7.440453686200378</v>
      </c>
    </row>
    <row r="2761" ht="15.75" customHeight="1">
      <c r="A2761" s="2" t="s">
        <v>616</v>
      </c>
      <c r="B2761" s="3" t="s">
        <v>658</v>
      </c>
      <c r="C2761" s="4">
        <v>40.47530751291783</v>
      </c>
      <c r="D2761" s="4">
        <v>7.62761796028374</v>
      </c>
    </row>
    <row r="2762" ht="15.75" customHeight="1">
      <c r="A2762" s="2" t="s">
        <v>616</v>
      </c>
      <c r="B2762" s="3" t="s">
        <v>659</v>
      </c>
      <c r="C2762" s="4">
        <v>41.59561479720152</v>
      </c>
      <c r="D2762" s="4">
        <v>7.503621628703512</v>
      </c>
    </row>
    <row r="2763" ht="15.75" customHeight="1">
      <c r="A2763" s="2" t="s">
        <v>616</v>
      </c>
      <c r="B2763" s="3" t="s">
        <v>659</v>
      </c>
      <c r="C2763" s="4">
        <v>43.173190360784666</v>
      </c>
      <c r="D2763" s="4">
        <v>7.693125456212917</v>
      </c>
    </row>
    <row r="2764" ht="15.75" customHeight="1">
      <c r="A2764" s="2" t="s">
        <v>616</v>
      </c>
      <c r="B2764" s="3" t="s">
        <v>659</v>
      </c>
      <c r="C2764" s="4">
        <v>42.235790388220764</v>
      </c>
      <c r="D2764" s="4">
        <v>7.6837672425087495</v>
      </c>
    </row>
    <row r="2765" ht="15.75" customHeight="1">
      <c r="A2765" s="2" t="s">
        <v>616</v>
      </c>
      <c r="B2765" s="3" t="s">
        <v>660</v>
      </c>
      <c r="C2765" s="4">
        <v>41.41270748548173</v>
      </c>
      <c r="D2765" s="4">
        <v>7.248610305264931</v>
      </c>
    </row>
    <row r="2766" ht="15.75" customHeight="1">
      <c r="A2766" s="2" t="s">
        <v>616</v>
      </c>
      <c r="B2766" s="3" t="s">
        <v>660</v>
      </c>
      <c r="C2766" s="4">
        <v>41.0926196899721</v>
      </c>
      <c r="D2766" s="4">
        <v>7.4147185985139155</v>
      </c>
    </row>
    <row r="2767" ht="15.75" customHeight="1">
      <c r="A2767" s="2" t="s">
        <v>616</v>
      </c>
      <c r="B2767" s="3" t="s">
        <v>660</v>
      </c>
      <c r="C2767" s="4">
        <v>41.66420503909644</v>
      </c>
      <c r="D2767" s="4">
        <v>7.470867880738924</v>
      </c>
    </row>
    <row r="2768" ht="15.75" customHeight="1">
      <c r="A2768" s="2" t="s">
        <v>616</v>
      </c>
      <c r="B2768" s="3" t="s">
        <v>661</v>
      </c>
      <c r="C2768" s="4">
        <v>28.33483469751703</v>
      </c>
      <c r="D2768" s="4">
        <v>3.03273503153718</v>
      </c>
    </row>
    <row r="2769" ht="15.75" customHeight="1">
      <c r="A2769" s="2" t="s">
        <v>616</v>
      </c>
      <c r="B2769" s="3" t="s">
        <v>661</v>
      </c>
      <c r="C2769" s="4">
        <v>27.48888838081302</v>
      </c>
      <c r="D2769" s="4">
        <v>2.9017200396788256</v>
      </c>
    </row>
    <row r="2770" ht="15.75" customHeight="1">
      <c r="A2770" s="2" t="s">
        <v>616</v>
      </c>
      <c r="B2770" s="3" t="s">
        <v>661</v>
      </c>
      <c r="C2770" s="4">
        <v>27.168800585303398</v>
      </c>
      <c r="D2770" s="4">
        <v>2.9017200396788256</v>
      </c>
    </row>
    <row r="2771" ht="15.75" customHeight="1">
      <c r="A2771" s="2" t="s">
        <v>616</v>
      </c>
      <c r="B2771" s="3" t="s">
        <v>662</v>
      </c>
      <c r="C2771" s="4">
        <v>28.563468837166763</v>
      </c>
      <c r="D2771" s="4">
        <v>3.0163581575548855</v>
      </c>
    </row>
    <row r="2772" ht="15.75" customHeight="1">
      <c r="A2772" s="2" t="s">
        <v>616</v>
      </c>
      <c r="B2772" s="3" t="s">
        <v>662</v>
      </c>
      <c r="C2772" s="4">
        <v>29.180781014221044</v>
      </c>
      <c r="D2772" s="4">
        <v>2.932134234217372</v>
      </c>
    </row>
    <row r="2773" ht="15.75" customHeight="1">
      <c r="A2773" s="2" t="s">
        <v>616</v>
      </c>
      <c r="B2773" s="3" t="s">
        <v>662</v>
      </c>
      <c r="C2773" s="4">
        <v>28.67778590699163</v>
      </c>
      <c r="D2773" s="4">
        <v>3.035074584963222</v>
      </c>
    </row>
    <row r="2774" ht="15.75" customHeight="1">
      <c r="A2774" s="2" t="s">
        <v>616</v>
      </c>
      <c r="B2774" s="3" t="s">
        <v>663</v>
      </c>
      <c r="C2774" s="4">
        <v>26.4828981663542</v>
      </c>
      <c r="D2774" s="4">
        <v>2.988283516442381</v>
      </c>
    </row>
    <row r="2775" ht="15.75" customHeight="1">
      <c r="A2775" s="2" t="s">
        <v>616</v>
      </c>
      <c r="B2775" s="3" t="s">
        <v>663</v>
      </c>
      <c r="C2775" s="4">
        <v>26.07135671498468</v>
      </c>
      <c r="D2775" s="4">
        <v>2.9368133410694566</v>
      </c>
    </row>
    <row r="2776" ht="15.75" customHeight="1">
      <c r="A2776" s="2" t="s">
        <v>616</v>
      </c>
      <c r="B2776" s="3" t="s">
        <v>663</v>
      </c>
      <c r="C2776" s="4">
        <v>25.888449403264893</v>
      </c>
      <c r="D2776" s="4">
        <v>2.976585749312171</v>
      </c>
    </row>
    <row r="2777" ht="15.75" customHeight="1">
      <c r="A2777" s="2" t="s">
        <v>616</v>
      </c>
      <c r="B2777" s="3" t="s">
        <v>664</v>
      </c>
      <c r="C2777" s="4">
        <v>33.11328821619644</v>
      </c>
      <c r="D2777" s="4">
        <v>2.6233131819798237</v>
      </c>
    </row>
    <row r="2778" ht="15.75" customHeight="1">
      <c r="A2778" s="2" t="s">
        <v>616</v>
      </c>
      <c r="B2778" s="3" t="s">
        <v>664</v>
      </c>
      <c r="C2778" s="4">
        <v>34.142141844620234</v>
      </c>
      <c r="D2778" s="4">
        <v>2.667764697074622</v>
      </c>
    </row>
    <row r="2779" ht="15.75" customHeight="1">
      <c r="A2779" s="2" t="s">
        <v>616</v>
      </c>
      <c r="B2779" s="3" t="s">
        <v>664</v>
      </c>
      <c r="C2779" s="4">
        <v>33.82205404911061</v>
      </c>
      <c r="D2779" s="4">
        <v>2.716895319021505</v>
      </c>
    </row>
    <row r="2780" ht="15.75" customHeight="1">
      <c r="A2780" s="2" t="s">
        <v>616</v>
      </c>
      <c r="B2780" s="3" t="s">
        <v>665</v>
      </c>
      <c r="C2780" s="4">
        <v>33.799190635145635</v>
      </c>
      <c r="D2780" s="4">
        <v>2.536749705216268</v>
      </c>
    </row>
    <row r="2781" ht="15.75" customHeight="1">
      <c r="A2781" s="2" t="s">
        <v>616</v>
      </c>
      <c r="B2781" s="3" t="s">
        <v>665</v>
      </c>
      <c r="C2781" s="4">
        <v>34.416502812199916</v>
      </c>
      <c r="D2781" s="4">
        <v>2.5905594340152347</v>
      </c>
    </row>
    <row r="2782" ht="15.75" customHeight="1">
      <c r="A2782" s="2" t="s">
        <v>616</v>
      </c>
      <c r="B2782" s="3" t="s">
        <v>665</v>
      </c>
      <c r="C2782" s="4">
        <v>33.9135077049705</v>
      </c>
      <c r="D2782" s="4">
        <v>2.6584064833704537</v>
      </c>
    </row>
    <row r="2783" ht="15.75" customHeight="1">
      <c r="A2783" s="2" t="s">
        <v>616</v>
      </c>
      <c r="B2783" s="3" t="s">
        <v>666</v>
      </c>
      <c r="C2783" s="4">
        <v>30.369678540399647</v>
      </c>
      <c r="D2783" s="4">
        <v>2.434979131183439</v>
      </c>
    </row>
    <row r="2784" ht="15.75" customHeight="1">
      <c r="A2784" s="2" t="s">
        <v>616</v>
      </c>
      <c r="B2784" s="3" t="s">
        <v>666</v>
      </c>
      <c r="C2784" s="4">
        <v>30.552585852119435</v>
      </c>
      <c r="D2784" s="4">
        <v>2.506335510677722</v>
      </c>
    </row>
    <row r="2785" ht="15.75" customHeight="1">
      <c r="A2785" s="2" t="s">
        <v>616</v>
      </c>
      <c r="B2785" s="3" t="s">
        <v>666</v>
      </c>
      <c r="C2785" s="4">
        <v>29.958137089030135</v>
      </c>
      <c r="D2785" s="4">
        <v>2.525051938086058</v>
      </c>
    </row>
    <row r="2786" ht="15.75" customHeight="1">
      <c r="A2786" s="2" t="s">
        <v>616</v>
      </c>
      <c r="B2786" s="3" t="s">
        <v>667</v>
      </c>
      <c r="C2786" s="4">
        <v>47.12856097672504</v>
      </c>
      <c r="D2786" s="4">
        <v>10.046716202811208</v>
      </c>
    </row>
    <row r="2787" ht="15.75" customHeight="1">
      <c r="A2787" s="2" t="s">
        <v>616</v>
      </c>
      <c r="B2787" s="3" t="s">
        <v>667</v>
      </c>
      <c r="C2787" s="4">
        <v>46.053980520371304</v>
      </c>
      <c r="D2787" s="4">
        <v>10.175391641243518</v>
      </c>
    </row>
    <row r="2788" ht="15.75" customHeight="1">
      <c r="A2788" s="2" t="s">
        <v>616</v>
      </c>
      <c r="B2788" s="3" t="s">
        <v>667</v>
      </c>
      <c r="C2788" s="4">
        <v>46.92279025104028</v>
      </c>
      <c r="D2788" s="4">
        <v>10.264294671433117</v>
      </c>
    </row>
    <row r="2789" ht="15.75" customHeight="1">
      <c r="A2789" s="2" t="s">
        <v>616</v>
      </c>
      <c r="B2789" s="3" t="s">
        <v>668</v>
      </c>
      <c r="C2789" s="4">
        <v>50.946751108875574</v>
      </c>
      <c r="D2789" s="4">
        <v>10.563757509966498</v>
      </c>
    </row>
    <row r="2790" ht="15.75" customHeight="1">
      <c r="A2790" s="2" t="s">
        <v>616</v>
      </c>
      <c r="B2790" s="3" t="s">
        <v>668</v>
      </c>
      <c r="C2790" s="4">
        <v>52.29569253280899</v>
      </c>
      <c r="D2790" s="4">
        <v>11.008272660914484</v>
      </c>
    </row>
    <row r="2791" ht="15.75" customHeight="1">
      <c r="A2791" s="2" t="s">
        <v>616</v>
      </c>
      <c r="B2791" s="3" t="s">
        <v>668</v>
      </c>
      <c r="C2791" s="4">
        <v>50.8324340390507</v>
      </c>
      <c r="D2791" s="4">
        <v>10.760279997754028</v>
      </c>
    </row>
    <row r="2792" ht="15.75" customHeight="1">
      <c r="A2792" s="2" t="s">
        <v>616</v>
      </c>
      <c r="B2792" s="3" t="s">
        <v>217</v>
      </c>
      <c r="C2792" s="4">
        <v>25.682678677580135</v>
      </c>
      <c r="D2792" s="4">
        <v>24.40455557843119</v>
      </c>
    </row>
    <row r="2793" ht="15.75" customHeight="1">
      <c r="A2793" s="2" t="s">
        <v>616</v>
      </c>
      <c r="B2793" s="3" t="s">
        <v>217</v>
      </c>
      <c r="C2793" s="4">
        <v>25.202546984315696</v>
      </c>
      <c r="D2793" s="4">
        <v>25.012839469202117</v>
      </c>
    </row>
    <row r="2794" ht="15.75" customHeight="1">
      <c r="A2794" s="2" t="s">
        <v>616</v>
      </c>
      <c r="B2794" s="3" t="s">
        <v>217</v>
      </c>
      <c r="C2794" s="4">
        <v>25.93417623119484</v>
      </c>
      <c r="D2794" s="4">
        <v>24.802279660858332</v>
      </c>
    </row>
    <row r="2795" ht="15.75" customHeight="1">
      <c r="A2795" s="2" t="s">
        <v>616</v>
      </c>
      <c r="B2795" s="3" t="s">
        <v>15</v>
      </c>
      <c r="C2795" s="4">
        <v>0.36318533083360005</v>
      </c>
      <c r="D2795" s="4">
        <v>0.09659548185442363</v>
      </c>
    </row>
    <row r="2796" ht="15.75" customHeight="1">
      <c r="A2796" s="2" t="s">
        <v>616</v>
      </c>
      <c r="B2796" s="3" t="s">
        <v>15</v>
      </c>
      <c r="C2796" s="4">
        <v>0.3057524349535872</v>
      </c>
      <c r="D2796" s="4">
        <v>0.09659548185442363</v>
      </c>
    </row>
    <row r="2797" ht="15.75" customHeight="1">
      <c r="A2797" s="2" t="s">
        <v>616</v>
      </c>
      <c r="B2797" s="3" t="s">
        <v>15</v>
      </c>
      <c r="C2797" s="4">
        <v>0.3833965887786364</v>
      </c>
      <c r="D2797" s="4">
        <v>0.09659548185442363</v>
      </c>
    </row>
    <row r="2798" ht="15.75" customHeight="1">
      <c r="A2798" s="2" t="s">
        <v>616</v>
      </c>
      <c r="B2798" s="3" t="s">
        <v>669</v>
      </c>
      <c r="C2798" s="4">
        <v>44.4306781288582</v>
      </c>
      <c r="D2798" s="4">
        <v>8.926070111737072</v>
      </c>
    </row>
    <row r="2799" ht="15.75" customHeight="1">
      <c r="A2799" s="2" t="s">
        <v>616</v>
      </c>
      <c r="B2799" s="3" t="s">
        <v>669</v>
      </c>
      <c r="C2799" s="4">
        <v>45.00226347798253</v>
      </c>
      <c r="D2799" s="4">
        <v>8.6827565554287</v>
      </c>
    </row>
    <row r="2800" ht="15.75" customHeight="1">
      <c r="A2800" s="2" t="s">
        <v>616</v>
      </c>
      <c r="B2800" s="3" t="s">
        <v>669</v>
      </c>
      <c r="C2800" s="4">
        <v>44.31636105903333</v>
      </c>
      <c r="D2800" s="4">
        <v>8.921391004884986</v>
      </c>
    </row>
    <row r="2801" ht="15.75" customHeight="1">
      <c r="A2801" s="2" t="s">
        <v>616</v>
      </c>
      <c r="B2801" s="3" t="s">
        <v>670</v>
      </c>
      <c r="C2801" s="4">
        <v>20.145159815263614</v>
      </c>
      <c r="D2801" s="4">
        <v>1.7202455595275974</v>
      </c>
    </row>
    <row r="2802" ht="15.75" customHeight="1">
      <c r="A2802" s="2" t="s">
        <v>616</v>
      </c>
      <c r="B2802" s="3" t="s">
        <v>670</v>
      </c>
      <c r="C2802" s="4">
        <v>20.52469248708217</v>
      </c>
      <c r="D2802" s="4">
        <v>1.776394841752606</v>
      </c>
    </row>
    <row r="2803" ht="15.75" customHeight="1">
      <c r="A2803" s="2" t="s">
        <v>616</v>
      </c>
      <c r="B2803" s="3" t="s">
        <v>670</v>
      </c>
      <c r="C2803" s="4">
        <v>20.378366637706343</v>
      </c>
      <c r="D2803" s="4">
        <v>1.706208238971345</v>
      </c>
    </row>
    <row r="2804" ht="15.75" customHeight="1">
      <c r="A2804" s="2" t="s">
        <v>616</v>
      </c>
      <c r="B2804" s="3" t="s">
        <v>671</v>
      </c>
      <c r="C2804" s="4">
        <v>20.80362613745484</v>
      </c>
      <c r="D2804" s="4">
        <v>1.6226861816616442</v>
      </c>
    </row>
    <row r="2805" ht="15.75" customHeight="1">
      <c r="A2805" s="2" t="s">
        <v>616</v>
      </c>
      <c r="B2805" s="3" t="s">
        <v>671</v>
      </c>
      <c r="C2805" s="4">
        <v>21.340916365631713</v>
      </c>
      <c r="D2805" s="4">
        <v>1.6261955118007074</v>
      </c>
    </row>
    <row r="2806" ht="15.75" customHeight="1">
      <c r="A2806" s="2" t="s">
        <v>616</v>
      </c>
      <c r="B2806" s="3" t="s">
        <v>671</v>
      </c>
      <c r="C2806" s="4">
        <v>21.363779779596687</v>
      </c>
      <c r="D2806" s="4">
        <v>1.6776656871736322</v>
      </c>
    </row>
    <row r="2807" ht="15.75" customHeight="1">
      <c r="A2807" s="2" t="s">
        <v>616</v>
      </c>
      <c r="B2807" s="3" t="s">
        <v>672</v>
      </c>
      <c r="C2807" s="4">
        <v>18.535575472129498</v>
      </c>
      <c r="D2807" s="4">
        <v>1.4369256396339067</v>
      </c>
    </row>
    <row r="2808" ht="15.75" customHeight="1">
      <c r="A2808" s="2" t="s">
        <v>616</v>
      </c>
      <c r="B2808" s="3" t="s">
        <v>672</v>
      </c>
      <c r="C2808" s="4">
        <v>18.42125840230463</v>
      </c>
      <c r="D2808" s="4">
        <v>1.424759961818488</v>
      </c>
    </row>
    <row r="2809" ht="15.75" customHeight="1">
      <c r="A2809" s="2" t="s">
        <v>616</v>
      </c>
      <c r="B2809" s="3" t="s">
        <v>672</v>
      </c>
      <c r="C2809" s="4">
        <v>19.0454296035484</v>
      </c>
      <c r="D2809" s="4">
        <v>1.4549402010144303</v>
      </c>
    </row>
    <row r="2810" ht="15.75" customHeight="1">
      <c r="A2810" s="2" t="s">
        <v>616</v>
      </c>
      <c r="B2810" s="3" t="s">
        <v>673</v>
      </c>
      <c r="C2810" s="4">
        <v>54.26194613379669</v>
      </c>
      <c r="D2810" s="4">
        <v>10.32512306051021</v>
      </c>
    </row>
    <row r="2811" ht="15.75" customHeight="1">
      <c r="A2811" s="2" t="s">
        <v>616</v>
      </c>
      <c r="B2811" s="3" t="s">
        <v>673</v>
      </c>
      <c r="C2811" s="4">
        <v>54.673487585166214</v>
      </c>
      <c r="D2811" s="4">
        <v>10.458477605794606</v>
      </c>
    </row>
    <row r="2812" ht="15.75" customHeight="1">
      <c r="A2812" s="2" t="s">
        <v>616</v>
      </c>
      <c r="B2812" s="3" t="s">
        <v>673</v>
      </c>
      <c r="C2812" s="4">
        <v>54.05617540811194</v>
      </c>
      <c r="D2812" s="4">
        <v>10.294708865971664</v>
      </c>
    </row>
    <row r="2813" ht="15.75" customHeight="1">
      <c r="A2813" s="2" t="s">
        <v>616</v>
      </c>
      <c r="B2813" s="3" t="s">
        <v>674</v>
      </c>
      <c r="C2813" s="4">
        <v>61.898326398097765</v>
      </c>
      <c r="D2813" s="4">
        <v>10.077130397349752</v>
      </c>
    </row>
    <row r="2814" ht="15.75" customHeight="1">
      <c r="A2814" s="2" t="s">
        <v>616</v>
      </c>
      <c r="B2814" s="3" t="s">
        <v>674</v>
      </c>
      <c r="C2814" s="4">
        <v>61.73828250034294</v>
      </c>
      <c r="D2814" s="4">
        <v>10.23388047689457</v>
      </c>
    </row>
    <row r="2815" ht="15.75" customHeight="1">
      <c r="A2815" s="2" t="s">
        <v>616</v>
      </c>
      <c r="B2815" s="3" t="s">
        <v>674</v>
      </c>
      <c r="C2815" s="4">
        <v>62.92718002652156</v>
      </c>
      <c r="D2815" s="4">
        <v>10.261955118007075</v>
      </c>
    </row>
    <row r="2816" ht="15.75" customHeight="1">
      <c r="A2816" s="2" t="s">
        <v>616</v>
      </c>
      <c r="B2816" s="3" t="s">
        <v>675</v>
      </c>
      <c r="C2816" s="4">
        <v>65.85369701403813</v>
      </c>
      <c r="D2816" s="4">
        <v>10.945104718411349</v>
      </c>
    </row>
    <row r="2817" ht="15.75" customHeight="1">
      <c r="A2817" s="2" t="s">
        <v>616</v>
      </c>
      <c r="B2817" s="3" t="s">
        <v>675</v>
      </c>
      <c r="C2817" s="4">
        <v>67.81995061502583</v>
      </c>
      <c r="D2817" s="4">
        <v>10.596511257931086</v>
      </c>
    </row>
    <row r="2818" ht="15.75" customHeight="1">
      <c r="A2818" s="2" t="s">
        <v>616</v>
      </c>
      <c r="B2818" s="3" t="s">
        <v>675</v>
      </c>
      <c r="C2818" s="4">
        <v>65.51074580456353</v>
      </c>
      <c r="D2818" s="4">
        <v>10.919369630724885</v>
      </c>
    </row>
    <row r="2819" ht="15.75" customHeight="1">
      <c r="A2819" s="2" t="s">
        <v>616</v>
      </c>
      <c r="B2819" s="3" t="s">
        <v>676</v>
      </c>
      <c r="C2819" s="4">
        <v>48.66040971237825</v>
      </c>
      <c r="D2819" s="4">
        <v>7.639315727413951</v>
      </c>
    </row>
    <row r="2820" ht="15.75" customHeight="1">
      <c r="A2820" s="2" t="s">
        <v>616</v>
      </c>
      <c r="B2820" s="3" t="s">
        <v>676</v>
      </c>
      <c r="C2820" s="4">
        <v>48.820453610133065</v>
      </c>
      <c r="D2820" s="4">
        <v>7.688446349360834</v>
      </c>
    </row>
    <row r="2821" ht="15.75" customHeight="1">
      <c r="A2821" s="2" t="s">
        <v>616</v>
      </c>
      <c r="B2821" s="3" t="s">
        <v>676</v>
      </c>
      <c r="C2821" s="4">
        <v>47.47151218619964</v>
      </c>
      <c r="D2821" s="4">
        <v>7.473207434164967</v>
      </c>
    </row>
    <row r="2822" ht="15.75" customHeight="1">
      <c r="A2822" s="2" t="s">
        <v>616</v>
      </c>
      <c r="B2822" s="3" t="s">
        <v>677</v>
      </c>
      <c r="C2822" s="4">
        <v>56.25106314874937</v>
      </c>
      <c r="D2822" s="4">
        <v>7.468528327312883</v>
      </c>
    </row>
    <row r="2823" ht="15.75" customHeight="1">
      <c r="A2823" s="2" t="s">
        <v>616</v>
      </c>
      <c r="B2823" s="3" t="s">
        <v>677</v>
      </c>
      <c r="C2823" s="4">
        <v>57.211326535278246</v>
      </c>
      <c r="D2823" s="4">
        <v>7.456830560182672</v>
      </c>
    </row>
    <row r="2824" ht="15.75" customHeight="1">
      <c r="A2824" s="2" t="s">
        <v>616</v>
      </c>
      <c r="B2824" s="3" t="s">
        <v>677</v>
      </c>
      <c r="C2824" s="4">
        <v>56.38824363253921</v>
      </c>
      <c r="D2824" s="4">
        <v>7.51297984240768</v>
      </c>
    </row>
    <row r="2825" ht="15.75" customHeight="1">
      <c r="A2825" s="2" t="s">
        <v>616</v>
      </c>
      <c r="B2825" s="3" t="s">
        <v>678</v>
      </c>
      <c r="C2825" s="4">
        <v>50.283712103891354</v>
      </c>
      <c r="D2825" s="4">
        <v>7.639315727413951</v>
      </c>
    </row>
    <row r="2826" ht="15.75" customHeight="1">
      <c r="A2826" s="2" t="s">
        <v>616</v>
      </c>
      <c r="B2826" s="3" t="s">
        <v>678</v>
      </c>
      <c r="C2826" s="4">
        <v>50.443756001646165</v>
      </c>
      <c r="D2826" s="4">
        <v>7.594864212319152</v>
      </c>
    </row>
    <row r="2827" ht="15.75" customHeight="1">
      <c r="A2827" s="2" t="s">
        <v>616</v>
      </c>
      <c r="B2827" s="3" t="s">
        <v>678</v>
      </c>
      <c r="C2827" s="4">
        <v>50.03221455027664</v>
      </c>
      <c r="D2827" s="4">
        <v>7.517658949259765</v>
      </c>
    </row>
    <row r="2828" ht="15.75" customHeight="1">
      <c r="A2828" s="2" t="s">
        <v>616</v>
      </c>
      <c r="B2828" s="3" t="s">
        <v>679</v>
      </c>
      <c r="C2828" s="4">
        <v>59.70343865746033</v>
      </c>
      <c r="D2828" s="4">
        <v>7.749274738437927</v>
      </c>
    </row>
    <row r="2829" ht="15.75" customHeight="1">
      <c r="A2829" s="2" t="s">
        <v>616</v>
      </c>
      <c r="B2829" s="3" t="s">
        <v>679</v>
      </c>
      <c r="C2829" s="4">
        <v>58.28590699163199</v>
      </c>
      <c r="D2829" s="4">
        <v>7.7586329521420945</v>
      </c>
    </row>
    <row r="2830" ht="15.75" customHeight="1">
      <c r="A2830" s="2" t="s">
        <v>616</v>
      </c>
      <c r="B2830" s="3" t="s">
        <v>679</v>
      </c>
      <c r="C2830" s="4">
        <v>59.88634596918012</v>
      </c>
      <c r="D2830" s="4">
        <v>7.936439012521289</v>
      </c>
    </row>
    <row r="2831" ht="15.75" customHeight="1">
      <c r="A2831" s="2" t="s">
        <v>616</v>
      </c>
      <c r="B2831" s="3" t="s">
        <v>680</v>
      </c>
      <c r="C2831" s="4">
        <v>58.08013626594723</v>
      </c>
      <c r="D2831" s="4">
        <v>7.679088135656665</v>
      </c>
    </row>
    <row r="2832" ht="15.75" customHeight="1">
      <c r="A2832" s="2" t="s">
        <v>616</v>
      </c>
      <c r="B2832" s="3" t="s">
        <v>680</v>
      </c>
      <c r="C2832" s="4">
        <v>59.566258173670484</v>
      </c>
      <c r="D2832" s="4">
        <v>7.566789571206647</v>
      </c>
    </row>
    <row r="2833" ht="15.75" customHeight="1">
      <c r="A2833" s="2" t="s">
        <v>616</v>
      </c>
      <c r="B2833" s="3" t="s">
        <v>680</v>
      </c>
      <c r="C2833" s="4">
        <v>57.66859481457771</v>
      </c>
      <c r="D2833" s="4">
        <v>7.704823223343129</v>
      </c>
    </row>
    <row r="2834" ht="15.75" customHeight="1">
      <c r="A2834" s="2" t="s">
        <v>681</v>
      </c>
      <c r="B2834" s="3" t="s">
        <v>217</v>
      </c>
      <c r="C2834" s="4">
        <v>6.365017361111111</v>
      </c>
      <c r="D2834" s="4">
        <v>6.116632729807568</v>
      </c>
    </row>
    <row r="2835" ht="15.75" customHeight="1">
      <c r="A2835" s="2" t="s">
        <v>681</v>
      </c>
      <c r="B2835" s="3" t="s">
        <v>217</v>
      </c>
      <c r="C2835" s="4">
        <v>6.557229662698412</v>
      </c>
      <c r="D2835" s="4">
        <v>6.290903087336965</v>
      </c>
    </row>
    <row r="2836" ht="15.75" customHeight="1">
      <c r="A2836" s="2" t="s">
        <v>681</v>
      </c>
      <c r="B2836" s="3" t="s">
        <v>217</v>
      </c>
      <c r="C2836" s="4">
        <v>6.517960482804233</v>
      </c>
      <c r="D2836" s="4">
        <v>6.30007521141746</v>
      </c>
    </row>
    <row r="2837" ht="15.75" customHeight="1">
      <c r="A2837" s="2" t="s">
        <v>681</v>
      </c>
      <c r="B2837" s="3" t="s">
        <v>15</v>
      </c>
      <c r="C2837" s="4">
        <v>0.5007853835978836</v>
      </c>
      <c r="D2837" s="4">
        <v>0.026342340359180382</v>
      </c>
    </row>
    <row r="2838" ht="15.75" customHeight="1">
      <c r="A2838" s="2" t="s">
        <v>681</v>
      </c>
      <c r="B2838" s="3" t="s">
        <v>15</v>
      </c>
      <c r="C2838" s="4">
        <v>0.5073784722222223</v>
      </c>
      <c r="D2838" s="4">
        <v>0.026342340359180382</v>
      </c>
    </row>
    <row r="2839" ht="15.75" customHeight="1">
      <c r="A2839" s="2" t="s">
        <v>681</v>
      </c>
      <c r="B2839" s="3" t="s">
        <v>15</v>
      </c>
      <c r="C2839" s="4">
        <v>0.5023974867724867</v>
      </c>
      <c r="D2839" s="4">
        <v>0.026342340359180382</v>
      </c>
    </row>
    <row r="2840" ht="15.75" customHeight="1">
      <c r="A2840" s="2" t="s">
        <v>681</v>
      </c>
      <c r="B2840" s="3" t="s">
        <v>682</v>
      </c>
      <c r="C2840" s="4">
        <v>13.009775958994709</v>
      </c>
      <c r="D2840" s="4">
        <v>1.3152550767706788</v>
      </c>
    </row>
    <row r="2841" ht="15.75" customHeight="1">
      <c r="A2841" s="2" t="s">
        <v>681</v>
      </c>
      <c r="B2841" s="3" t="s">
        <v>682</v>
      </c>
      <c r="C2841" s="4">
        <v>13.284660218253968</v>
      </c>
      <c r="D2841" s="4">
        <v>1.3686826995395596</v>
      </c>
    </row>
    <row r="2842" ht="15.75" customHeight="1">
      <c r="A2842" s="2" t="s">
        <v>681</v>
      </c>
      <c r="B2842" s="3" t="s">
        <v>682</v>
      </c>
      <c r="C2842" s="4">
        <v>13.059379133597885</v>
      </c>
      <c r="D2842" s="4">
        <v>1.3636380312952874</v>
      </c>
    </row>
    <row r="2843" ht="15.75" customHeight="1">
      <c r="A2843" s="2" t="s">
        <v>681</v>
      </c>
      <c r="B2843" s="3" t="s">
        <v>683</v>
      </c>
      <c r="C2843" s="4">
        <v>11.854435350529101</v>
      </c>
      <c r="D2843" s="4">
        <v>1.135481444792985</v>
      </c>
    </row>
    <row r="2844" ht="15.75" customHeight="1">
      <c r="A2844" s="2" t="s">
        <v>681</v>
      </c>
      <c r="B2844" s="3" t="s">
        <v>683</v>
      </c>
      <c r="C2844" s="4">
        <v>12.400070271164022</v>
      </c>
      <c r="D2844" s="4">
        <v>1.1618513015244072</v>
      </c>
    </row>
    <row r="2845" ht="15.75" customHeight="1">
      <c r="A2845" s="2" t="s">
        <v>681</v>
      </c>
      <c r="B2845" s="3" t="s">
        <v>683</v>
      </c>
      <c r="C2845" s="4">
        <v>11.862702546296298</v>
      </c>
      <c r="D2845" s="4">
        <v>1.174462972135087</v>
      </c>
    </row>
    <row r="2846" ht="15.75" customHeight="1">
      <c r="A2846" s="2" t="s">
        <v>681</v>
      </c>
      <c r="B2846" s="3" t="s">
        <v>684</v>
      </c>
      <c r="C2846" s="4">
        <v>12.292596726190476</v>
      </c>
      <c r="D2846" s="4">
        <v>0.3863482105185919</v>
      </c>
    </row>
    <row r="2847" ht="15.75" customHeight="1">
      <c r="A2847" s="2" t="s">
        <v>681</v>
      </c>
      <c r="B2847" s="3" t="s">
        <v>684</v>
      </c>
      <c r="C2847" s="4">
        <v>12.708023313492065</v>
      </c>
      <c r="D2847" s="4">
        <v>0.3436978335442922</v>
      </c>
    </row>
    <row r="2848" ht="15.75" customHeight="1">
      <c r="A2848" s="2" t="s">
        <v>681</v>
      </c>
      <c r="B2848" s="3" t="s">
        <v>684</v>
      </c>
      <c r="C2848" s="4">
        <v>12.575748181216932</v>
      </c>
      <c r="D2848" s="4">
        <v>0.379469117458221</v>
      </c>
    </row>
    <row r="2849" ht="15.75" customHeight="1">
      <c r="A2849" s="2" t="s">
        <v>681</v>
      </c>
      <c r="B2849" s="3" t="s">
        <v>685</v>
      </c>
      <c r="C2849" s="4">
        <v>13.381799768518517</v>
      </c>
      <c r="D2849" s="4">
        <v>0.3228312512611671</v>
      </c>
    </row>
    <row r="2850" ht="15.75" customHeight="1">
      <c r="A2850" s="2" t="s">
        <v>681</v>
      </c>
      <c r="B2850" s="3" t="s">
        <v>685</v>
      </c>
      <c r="C2850" s="4">
        <v>13.826161541005291</v>
      </c>
      <c r="D2850" s="4">
        <v>0.3414048025241686</v>
      </c>
    </row>
    <row r="2851" ht="15.75" customHeight="1">
      <c r="A2851" s="2" t="s">
        <v>681</v>
      </c>
      <c r="B2851" s="3" t="s">
        <v>685</v>
      </c>
      <c r="C2851" s="4">
        <v>13.631882440476192</v>
      </c>
      <c r="D2851" s="4">
        <v>0.33613083117788417</v>
      </c>
    </row>
    <row r="2852" ht="15.75" customHeight="1">
      <c r="A2852" s="2" t="s">
        <v>681</v>
      </c>
      <c r="B2852" s="3" t="s">
        <v>686</v>
      </c>
      <c r="C2852" s="4">
        <v>13.698020006613756</v>
      </c>
      <c r="D2852" s="4">
        <v>0.49756021499458847</v>
      </c>
    </row>
    <row r="2853" ht="15.75" customHeight="1">
      <c r="A2853" s="2" t="s">
        <v>681</v>
      </c>
      <c r="B2853" s="3" t="s">
        <v>686</v>
      </c>
      <c r="C2853" s="4">
        <v>13.445870535714285</v>
      </c>
      <c r="D2853" s="4">
        <v>0.4597252031625484</v>
      </c>
    </row>
    <row r="2854" ht="15.75" customHeight="1">
      <c r="A2854" s="2" t="s">
        <v>681</v>
      </c>
      <c r="B2854" s="3" t="s">
        <v>686</v>
      </c>
      <c r="C2854" s="4">
        <v>13.739355985449736</v>
      </c>
      <c r="D2854" s="4">
        <v>0.44275677361363347</v>
      </c>
    </row>
    <row r="2855" ht="15.75" customHeight="1">
      <c r="A2855" s="2" t="s">
        <v>681</v>
      </c>
      <c r="B2855" s="3" t="s">
        <v>687</v>
      </c>
      <c r="C2855" s="4">
        <v>5.333684689153439</v>
      </c>
      <c r="D2855" s="4">
        <v>0.16222735861170728</v>
      </c>
    </row>
    <row r="2856" ht="15.75" customHeight="1">
      <c r="A2856" s="2" t="s">
        <v>681</v>
      </c>
      <c r="B2856" s="3" t="s">
        <v>687</v>
      </c>
      <c r="C2856" s="4">
        <v>5.354352678571429</v>
      </c>
      <c r="D2856" s="4">
        <v>0.15466035624529928</v>
      </c>
    </row>
    <row r="2857" ht="15.75" customHeight="1">
      <c r="A2857" s="2" t="s">
        <v>681</v>
      </c>
      <c r="B2857" s="3" t="s">
        <v>687</v>
      </c>
      <c r="C2857" s="4">
        <v>5.50729580026455</v>
      </c>
      <c r="D2857" s="4">
        <v>0.1582145543264909</v>
      </c>
    </row>
    <row r="2858" ht="15.75" customHeight="1">
      <c r="A2858" s="2" t="s">
        <v>681</v>
      </c>
      <c r="B2858" s="3" t="s">
        <v>688</v>
      </c>
      <c r="C2858" s="4">
        <v>5.4494254298941796</v>
      </c>
      <c r="D2858" s="4">
        <v>0.026342340359180382</v>
      </c>
    </row>
    <row r="2859" ht="15.75" customHeight="1">
      <c r="A2859" s="2" t="s">
        <v>681</v>
      </c>
      <c r="B2859" s="3" t="s">
        <v>688</v>
      </c>
      <c r="C2859" s="4">
        <v>5.474227017195767</v>
      </c>
      <c r="D2859" s="4">
        <v>0.026342340359180382</v>
      </c>
    </row>
    <row r="2860" ht="15.75" customHeight="1">
      <c r="A2860" s="2" t="s">
        <v>681</v>
      </c>
      <c r="B2860" s="3" t="s">
        <v>688</v>
      </c>
      <c r="C2860" s="4">
        <v>5.558965773809524</v>
      </c>
      <c r="D2860" s="4">
        <v>0.026342340359180382</v>
      </c>
    </row>
    <row r="2861" ht="15.75" customHeight="1">
      <c r="A2861" s="2" t="s">
        <v>681</v>
      </c>
      <c r="B2861" s="3" t="s">
        <v>689</v>
      </c>
      <c r="C2861" s="4">
        <v>3.6802455357142856</v>
      </c>
      <c r="D2861" s="4">
        <v>0.026342340359180382</v>
      </c>
    </row>
    <row r="2862" ht="15.75" customHeight="1">
      <c r="A2862" s="2" t="s">
        <v>681</v>
      </c>
      <c r="B2862" s="3" t="s">
        <v>689</v>
      </c>
      <c r="C2862" s="4">
        <v>3.6471767526455023</v>
      </c>
      <c r="D2862" s="4">
        <v>0.026342340359180382</v>
      </c>
    </row>
    <row r="2863" ht="15.75" customHeight="1">
      <c r="A2863" s="2" t="s">
        <v>681</v>
      </c>
      <c r="B2863" s="3" t="s">
        <v>689</v>
      </c>
      <c r="C2863" s="4">
        <v>3.6161747685185186</v>
      </c>
      <c r="D2863" s="4">
        <v>0.026342340359180382</v>
      </c>
    </row>
    <row r="2864" ht="15.75" customHeight="1">
      <c r="A2864" s="2" t="s">
        <v>681</v>
      </c>
      <c r="B2864" s="3" t="s">
        <v>690</v>
      </c>
      <c r="C2864" s="4">
        <v>6.644035218253969</v>
      </c>
      <c r="D2864" s="4">
        <v>0.37580026782602316</v>
      </c>
    </row>
    <row r="2865" ht="15.75" customHeight="1">
      <c r="A2865" s="2" t="s">
        <v>681</v>
      </c>
      <c r="B2865" s="3" t="s">
        <v>690</v>
      </c>
      <c r="C2865" s="4">
        <v>6.579964451058201</v>
      </c>
      <c r="D2865" s="4">
        <v>0.38611890741657956</v>
      </c>
    </row>
    <row r="2866" ht="15.75" customHeight="1">
      <c r="A2866" s="2" t="s">
        <v>681</v>
      </c>
      <c r="B2866" s="3" t="s">
        <v>690</v>
      </c>
      <c r="C2866" s="4">
        <v>6.784577546296297</v>
      </c>
      <c r="D2866" s="4">
        <v>0.3831379670904188</v>
      </c>
    </row>
    <row r="2867" ht="15.75" customHeight="1">
      <c r="A2867" s="2" t="s">
        <v>681</v>
      </c>
      <c r="B2867" s="3" t="s">
        <v>691</v>
      </c>
      <c r="C2867" s="4">
        <v>6.85691550925926</v>
      </c>
      <c r="D2867" s="4">
        <v>0.5051272173609964</v>
      </c>
    </row>
    <row r="2868" ht="15.75" customHeight="1">
      <c r="A2868" s="2" t="s">
        <v>681</v>
      </c>
      <c r="B2868" s="3" t="s">
        <v>691</v>
      </c>
      <c r="C2868" s="4">
        <v>6.8031787367724865</v>
      </c>
      <c r="D2868" s="4">
        <v>0.5537394749876176</v>
      </c>
    </row>
    <row r="2869" ht="15.75" customHeight="1">
      <c r="A2869" s="2" t="s">
        <v>681</v>
      </c>
      <c r="B2869" s="3" t="s">
        <v>691</v>
      </c>
      <c r="C2869" s="4">
        <v>6.892051091269841</v>
      </c>
      <c r="D2869" s="4">
        <v>0.5094839762992314</v>
      </c>
    </row>
    <row r="2870" ht="15.75" customHeight="1">
      <c r="A2870" s="2" t="s">
        <v>681</v>
      </c>
      <c r="B2870" s="3" t="s">
        <v>692</v>
      </c>
      <c r="C2870" s="4">
        <v>7.373615244708995</v>
      </c>
      <c r="D2870" s="4">
        <v>0.5009997615247739</v>
      </c>
    </row>
    <row r="2871" ht="15.75" customHeight="1">
      <c r="A2871" s="2" t="s">
        <v>681</v>
      </c>
      <c r="B2871" s="3" t="s">
        <v>692</v>
      </c>
      <c r="C2871" s="4">
        <v>7.460420800264552</v>
      </c>
      <c r="D2871" s="4">
        <v>0.5097132794012438</v>
      </c>
    </row>
    <row r="2872" ht="15.75" customHeight="1">
      <c r="A2872" s="2" t="s">
        <v>681</v>
      </c>
      <c r="B2872" s="3" t="s">
        <v>692</v>
      </c>
      <c r="C2872" s="4">
        <v>7.5637607473544985</v>
      </c>
      <c r="D2872" s="4">
        <v>0.48059178544567355</v>
      </c>
    </row>
    <row r="2873" ht="15.75" customHeight="1">
      <c r="A2873" s="2" t="s">
        <v>681</v>
      </c>
      <c r="B2873" s="3" t="s">
        <v>693</v>
      </c>
      <c r="C2873" s="4">
        <v>1.9852637235449733</v>
      </c>
      <c r="D2873" s="4">
        <v>0.026342340359180382</v>
      </c>
    </row>
    <row r="2874" ht="15.75" customHeight="1">
      <c r="A2874" s="2" t="s">
        <v>681</v>
      </c>
      <c r="B2874" s="3" t="s">
        <v>693</v>
      </c>
      <c r="C2874" s="4">
        <v>2.0123387896825395</v>
      </c>
      <c r="D2874" s="4">
        <v>0.026342340359180382</v>
      </c>
    </row>
    <row r="2875" ht="15.75" customHeight="1">
      <c r="A2875" s="2" t="s">
        <v>681</v>
      </c>
      <c r="B2875" s="3" t="s">
        <v>693</v>
      </c>
      <c r="C2875" s="4">
        <v>2.0313533399470898</v>
      </c>
      <c r="D2875" s="4">
        <v>0.026342340359180382</v>
      </c>
    </row>
    <row r="2876" ht="15.75" customHeight="1">
      <c r="A2876" s="2" t="s">
        <v>681</v>
      </c>
      <c r="B2876" s="3" t="s">
        <v>694</v>
      </c>
      <c r="C2876" s="4">
        <v>2.0584284060846563</v>
      </c>
      <c r="D2876" s="4">
        <v>0.026342340359180382</v>
      </c>
    </row>
    <row r="2877" ht="15.75" customHeight="1">
      <c r="A2877" s="2" t="s">
        <v>681</v>
      </c>
      <c r="B2877" s="3" t="s">
        <v>694</v>
      </c>
      <c r="C2877" s="4">
        <v>2.0613219246031744</v>
      </c>
      <c r="D2877" s="4">
        <v>0.026342340359180382</v>
      </c>
    </row>
    <row r="2878" ht="15.75" customHeight="1">
      <c r="A2878" s="2" t="s">
        <v>681</v>
      </c>
      <c r="B2878" s="3" t="s">
        <v>694</v>
      </c>
      <c r="C2878" s="4">
        <v>2.068762400793651</v>
      </c>
      <c r="D2878" s="4">
        <v>0.026342340359180382</v>
      </c>
    </row>
    <row r="2879" ht="15.75" customHeight="1">
      <c r="A2879" s="2" t="s">
        <v>681</v>
      </c>
      <c r="B2879" s="3" t="s">
        <v>695</v>
      </c>
      <c r="C2879" s="4">
        <v>2.0774429563492065</v>
      </c>
      <c r="D2879" s="4">
        <v>0.116802414103058</v>
      </c>
    </row>
    <row r="2880" ht="15.75" customHeight="1">
      <c r="A2880" s="2" t="s">
        <v>681</v>
      </c>
      <c r="B2880" s="3" t="s">
        <v>695</v>
      </c>
      <c r="C2880" s="4">
        <v>2.087776951058201</v>
      </c>
      <c r="D2880" s="4">
        <v>0.08891915689835453</v>
      </c>
    </row>
    <row r="2881" ht="15.75" customHeight="1">
      <c r="A2881" s="2" t="s">
        <v>681</v>
      </c>
      <c r="B2881" s="3" t="s">
        <v>695</v>
      </c>
      <c r="C2881" s="4">
        <v>2.0633887235449735</v>
      </c>
      <c r="D2881" s="4">
        <v>0.14133784601838092</v>
      </c>
    </row>
    <row r="2882" ht="15.75" customHeight="1">
      <c r="A2882" s="2" t="s">
        <v>681</v>
      </c>
      <c r="B2882" s="3" t="s">
        <v>696</v>
      </c>
      <c r="C2882" s="4">
        <v>15.299789186507937</v>
      </c>
      <c r="D2882" s="4">
        <v>0.6752701190541706</v>
      </c>
    </row>
    <row r="2883" ht="15.75" customHeight="1">
      <c r="A2883" s="2" t="s">
        <v>681</v>
      </c>
      <c r="B2883" s="3" t="s">
        <v>696</v>
      </c>
      <c r="C2883" s="4">
        <v>15.611875826719578</v>
      </c>
      <c r="D2883" s="4">
        <v>0.6349127730999945</v>
      </c>
    </row>
    <row r="2884" ht="15.75" customHeight="1">
      <c r="A2884" s="2" t="s">
        <v>681</v>
      </c>
      <c r="B2884" s="3" t="s">
        <v>696</v>
      </c>
      <c r="C2884" s="4">
        <v>15.727616567460318</v>
      </c>
      <c r="D2884" s="4">
        <v>0.6738943004420963</v>
      </c>
    </row>
    <row r="2885" ht="15.75" customHeight="1">
      <c r="A2885" s="2" t="s">
        <v>681</v>
      </c>
      <c r="B2885" s="3" t="s">
        <v>697</v>
      </c>
      <c r="C2885" s="4">
        <v>15.97976603835979</v>
      </c>
      <c r="D2885" s="4">
        <v>0.7332838038632987</v>
      </c>
    </row>
    <row r="2886" ht="15.75" customHeight="1">
      <c r="A2886" s="2" t="s">
        <v>681</v>
      </c>
      <c r="B2886" s="3" t="s">
        <v>697</v>
      </c>
      <c r="C2886" s="4">
        <v>16.461330191798943</v>
      </c>
      <c r="D2886" s="4">
        <v>0.7974886724267606</v>
      </c>
    </row>
    <row r="2887" ht="15.75" customHeight="1">
      <c r="A2887" s="2" t="s">
        <v>681</v>
      </c>
      <c r="B2887" s="3" t="s">
        <v>697</v>
      </c>
      <c r="C2887" s="4">
        <v>16.33112185846561</v>
      </c>
      <c r="D2887" s="4">
        <v>0.7502522334122136</v>
      </c>
    </row>
    <row r="2888" ht="15.75" customHeight="1">
      <c r="A2888" s="2" t="s">
        <v>681</v>
      </c>
      <c r="B2888" s="3" t="s">
        <v>698</v>
      </c>
      <c r="C2888" s="4">
        <v>15.806154927248677</v>
      </c>
      <c r="D2888" s="4">
        <v>0.7704309063893017</v>
      </c>
    </row>
    <row r="2889" ht="15.75" customHeight="1">
      <c r="A2889" s="2" t="s">
        <v>681</v>
      </c>
      <c r="B2889" s="3" t="s">
        <v>698</v>
      </c>
      <c r="C2889" s="4">
        <v>15.731750165343916</v>
      </c>
      <c r="D2889" s="4">
        <v>0.8167501329957991</v>
      </c>
    </row>
    <row r="2890" ht="15.75" customHeight="1">
      <c r="A2890" s="2" t="s">
        <v>681</v>
      </c>
      <c r="B2890" s="3" t="s">
        <v>698</v>
      </c>
      <c r="C2890" s="4">
        <v>15.535404265873016</v>
      </c>
      <c r="D2890" s="4">
        <v>0.7871700328362042</v>
      </c>
    </row>
    <row r="2891" ht="15.75" customHeight="1">
      <c r="A2891" s="2" t="s">
        <v>681</v>
      </c>
      <c r="B2891" s="3" t="s">
        <v>699</v>
      </c>
      <c r="C2891" s="4">
        <v>4.573102678571429</v>
      </c>
      <c r="D2891" s="4">
        <v>0.2980665162438318</v>
      </c>
    </row>
    <row r="2892" ht="15.75" customHeight="1">
      <c r="A2892" s="2" t="s">
        <v>681</v>
      </c>
      <c r="B2892" s="3" t="s">
        <v>699</v>
      </c>
      <c r="C2892" s="4">
        <v>4.480096726190476</v>
      </c>
      <c r="D2892" s="4">
        <v>0.2762827215526572</v>
      </c>
    </row>
    <row r="2893" ht="15.75" customHeight="1">
      <c r="A2893" s="2" t="s">
        <v>681</v>
      </c>
      <c r="B2893" s="3" t="s">
        <v>699</v>
      </c>
      <c r="C2893" s="4">
        <v>4.62890625</v>
      </c>
      <c r="D2893" s="4">
        <v>0.29462696971364627</v>
      </c>
    </row>
    <row r="2894" ht="15.75" customHeight="1">
      <c r="A2894" s="2" t="s">
        <v>681</v>
      </c>
      <c r="B2894" s="3" t="s">
        <v>700</v>
      </c>
      <c r="C2894" s="4">
        <v>4.645440641534391</v>
      </c>
      <c r="D2894" s="4">
        <v>0.2535358538330307</v>
      </c>
    </row>
    <row r="2895" ht="15.75" customHeight="1">
      <c r="A2895" s="2" t="s">
        <v>681</v>
      </c>
      <c r="B2895" s="3" t="s">
        <v>700</v>
      </c>
      <c r="C2895" s="4">
        <v>4.486297123015873</v>
      </c>
      <c r="D2895" s="4">
        <v>0.2308348467338066</v>
      </c>
    </row>
    <row r="2896" ht="15.75" customHeight="1">
      <c r="A2896" s="2" t="s">
        <v>681</v>
      </c>
      <c r="B2896" s="3" t="s">
        <v>700</v>
      </c>
      <c r="C2896" s="4">
        <v>4.527633101851852</v>
      </c>
      <c r="D2896" s="4">
        <v>0.2448223359565608</v>
      </c>
    </row>
    <row r="2897" ht="15.75" customHeight="1">
      <c r="A2897" s="2" t="s">
        <v>681</v>
      </c>
      <c r="B2897" s="3" t="s">
        <v>701</v>
      </c>
      <c r="C2897" s="4">
        <v>4.364355985449735</v>
      </c>
      <c r="D2897" s="4">
        <v>0.24551024526259793</v>
      </c>
    </row>
    <row r="2898" ht="15.75" customHeight="1">
      <c r="A2898" s="2" t="s">
        <v>681</v>
      </c>
      <c r="B2898" s="3" t="s">
        <v>701</v>
      </c>
      <c r="C2898" s="4">
        <v>4.498697916666667</v>
      </c>
      <c r="D2898" s="4">
        <v>0.30540421550822744</v>
      </c>
    </row>
    <row r="2899" ht="15.75" customHeight="1">
      <c r="A2899" s="2" t="s">
        <v>681</v>
      </c>
      <c r="B2899" s="3" t="s">
        <v>701</v>
      </c>
      <c r="C2899" s="4">
        <v>4.467695932539682</v>
      </c>
      <c r="D2899" s="4">
        <v>0.27903435877680555</v>
      </c>
    </row>
    <row r="2900" ht="15.75" customHeight="1">
      <c r="A2900" s="2" t="s">
        <v>681</v>
      </c>
      <c r="B2900" s="3" t="s">
        <v>702</v>
      </c>
      <c r="C2900" s="4">
        <v>9.508618551587302</v>
      </c>
      <c r="D2900" s="4">
        <v>0.5117770073193549</v>
      </c>
    </row>
    <row r="2901" ht="15.75" customHeight="1">
      <c r="A2901" s="2" t="s">
        <v>681</v>
      </c>
      <c r="B2901" s="3" t="s">
        <v>702</v>
      </c>
      <c r="C2901" s="4">
        <v>9.467282572751323</v>
      </c>
      <c r="D2901" s="4">
        <v>0.4890760002201309</v>
      </c>
    </row>
    <row r="2902" ht="15.75" customHeight="1">
      <c r="A2902" s="2" t="s">
        <v>681</v>
      </c>
      <c r="B2902" s="3" t="s">
        <v>702</v>
      </c>
      <c r="C2902" s="4">
        <v>9.545820932539684</v>
      </c>
      <c r="D2902" s="4">
        <v>0.49228624364830403</v>
      </c>
    </row>
    <row r="2903" ht="15.75" customHeight="1">
      <c r="A2903" s="2" t="s">
        <v>681</v>
      </c>
      <c r="B2903" s="3" t="s">
        <v>703</v>
      </c>
      <c r="C2903" s="4">
        <v>10.192729001322752</v>
      </c>
      <c r="D2903" s="4">
        <v>0.4432153798176582</v>
      </c>
    </row>
    <row r="2904" ht="15.75" customHeight="1">
      <c r="A2904" s="2" t="s">
        <v>681</v>
      </c>
      <c r="B2904" s="3" t="s">
        <v>703</v>
      </c>
      <c r="C2904" s="4">
        <v>10.322937334656086</v>
      </c>
      <c r="D2904" s="4">
        <v>0.4312916185130153</v>
      </c>
    </row>
    <row r="2905" ht="15.75" customHeight="1">
      <c r="A2905" s="2" t="s">
        <v>681</v>
      </c>
      <c r="B2905" s="3" t="s">
        <v>703</v>
      </c>
      <c r="C2905" s="4">
        <v>10.358072916666668</v>
      </c>
      <c r="D2905" s="4">
        <v>0.41913855410636</v>
      </c>
    </row>
    <row r="2906" ht="15.75" customHeight="1">
      <c r="A2906" s="2" t="s">
        <v>681</v>
      </c>
      <c r="B2906" s="3" t="s">
        <v>704</v>
      </c>
      <c r="C2906" s="4">
        <v>10.477947255291005</v>
      </c>
      <c r="D2906" s="4">
        <v>0.5551152935996918</v>
      </c>
    </row>
    <row r="2907" ht="15.75" customHeight="1">
      <c r="A2907" s="2" t="s">
        <v>681</v>
      </c>
      <c r="B2907" s="3" t="s">
        <v>704</v>
      </c>
      <c r="C2907" s="4">
        <v>10.459346064814815</v>
      </c>
      <c r="D2907" s="4">
        <v>0.5764404820868416</v>
      </c>
    </row>
    <row r="2908" ht="15.75" customHeight="1">
      <c r="A2908" s="2" t="s">
        <v>681</v>
      </c>
      <c r="B2908" s="3" t="s">
        <v>704</v>
      </c>
      <c r="C2908" s="4">
        <v>10.814835482804233</v>
      </c>
      <c r="D2908" s="4">
        <v>0.5803386348210519</v>
      </c>
    </row>
    <row r="2909" ht="15.75" customHeight="1">
      <c r="A2909" s="2" t="s">
        <v>681</v>
      </c>
      <c r="B2909" s="3" t="s">
        <v>705</v>
      </c>
      <c r="C2909" s="4">
        <v>2.3134713955026456</v>
      </c>
      <c r="D2909" s="4">
        <v>0.22372645057142332</v>
      </c>
    </row>
    <row r="2910" ht="15.75" customHeight="1">
      <c r="A2910" s="2" t="s">
        <v>681</v>
      </c>
      <c r="B2910" s="3" t="s">
        <v>705</v>
      </c>
      <c r="C2910" s="4">
        <v>2.2620081018518516</v>
      </c>
      <c r="D2910" s="4">
        <v>0.26390035404398954</v>
      </c>
    </row>
    <row r="2911" ht="15.75" customHeight="1">
      <c r="A2911" s="2" t="s">
        <v>681</v>
      </c>
      <c r="B2911" s="3" t="s">
        <v>705</v>
      </c>
      <c r="C2911" s="4">
        <v>2.2483672288359786</v>
      </c>
      <c r="D2911" s="4">
        <v>0.2024241923944747</v>
      </c>
    </row>
    <row r="2912" ht="15.75" customHeight="1">
      <c r="A2912" s="2" t="s">
        <v>681</v>
      </c>
      <c r="B2912" s="3" t="s">
        <v>706</v>
      </c>
      <c r="C2912" s="4">
        <v>2.1582547949735447</v>
      </c>
      <c r="D2912" s="4">
        <v>0.20684974226331335</v>
      </c>
    </row>
    <row r="2913" ht="15.75" customHeight="1">
      <c r="A2913" s="2" t="s">
        <v>681</v>
      </c>
      <c r="B2913" s="3" t="s">
        <v>706</v>
      </c>
      <c r="C2913" s="4">
        <v>2.179542824074074</v>
      </c>
      <c r="D2913" s="4">
        <v>0.25931429200374223</v>
      </c>
    </row>
    <row r="2914" ht="15.75" customHeight="1">
      <c r="A2914" s="2" t="s">
        <v>681</v>
      </c>
      <c r="B2914" s="3" t="s">
        <v>706</v>
      </c>
      <c r="C2914" s="4">
        <v>2.093357308201058</v>
      </c>
      <c r="D2914" s="4">
        <v>0.25238933832296884</v>
      </c>
    </row>
    <row r="2915" ht="15.75" customHeight="1">
      <c r="A2915" s="2" t="s">
        <v>681</v>
      </c>
      <c r="B2915" s="3" t="s">
        <v>707</v>
      </c>
      <c r="C2915" s="4">
        <v>2.171482308201058</v>
      </c>
      <c r="D2915" s="4">
        <v>0.25348999321262816</v>
      </c>
    </row>
    <row r="2916" ht="15.75" customHeight="1">
      <c r="A2916" s="2" t="s">
        <v>681</v>
      </c>
      <c r="B2916" s="3" t="s">
        <v>707</v>
      </c>
      <c r="C2916" s="4">
        <v>2.2262524801587302</v>
      </c>
      <c r="D2916" s="4">
        <v>0.2716966595124099</v>
      </c>
    </row>
    <row r="2917" ht="15.75" customHeight="1">
      <c r="A2917" s="2" t="s">
        <v>681</v>
      </c>
      <c r="B2917" s="3" t="s">
        <v>707</v>
      </c>
      <c r="C2917" s="4">
        <v>2.2039310515873014</v>
      </c>
      <c r="D2917" s="4">
        <v>0.22505640856309506</v>
      </c>
    </row>
    <row r="2918" ht="15.75" customHeight="1">
      <c r="A2918" s="2" t="s">
        <v>681</v>
      </c>
      <c r="B2918" s="3" t="s">
        <v>708</v>
      </c>
      <c r="C2918" s="4">
        <v>4.0956721230158735</v>
      </c>
      <c r="D2918" s="4">
        <v>1.0476583567222497</v>
      </c>
    </row>
    <row r="2919" ht="15.75" customHeight="1">
      <c r="A2919" s="2" t="s">
        <v>681</v>
      </c>
      <c r="B2919" s="3" t="s">
        <v>708</v>
      </c>
      <c r="C2919" s="4">
        <v>4.114273313492063</v>
      </c>
      <c r="D2919" s="4">
        <v>1.0309192302753474</v>
      </c>
    </row>
    <row r="2920" ht="15.75" customHeight="1">
      <c r="A2920" s="2" t="s">
        <v>681</v>
      </c>
      <c r="B2920" s="3" t="s">
        <v>708</v>
      </c>
      <c r="C2920" s="4">
        <v>4.161809689153439</v>
      </c>
      <c r="D2920" s="4">
        <v>1.0428429915799902</v>
      </c>
    </row>
    <row r="2921" ht="15.75" customHeight="1">
      <c r="A2921" s="2" t="s">
        <v>681</v>
      </c>
      <c r="B2921" s="3" t="s">
        <v>709</v>
      </c>
      <c r="C2921" s="4">
        <v>3.9447958002645502</v>
      </c>
      <c r="D2921" s="4">
        <v>1.1315832920587752</v>
      </c>
    </row>
    <row r="2922" ht="15.75" customHeight="1">
      <c r="A2922" s="2" t="s">
        <v>681</v>
      </c>
      <c r="B2922" s="3" t="s">
        <v>709</v>
      </c>
      <c r="C2922" s="4">
        <v>3.878658234126984</v>
      </c>
      <c r="D2922" s="4">
        <v>1.0985636453689946</v>
      </c>
    </row>
    <row r="2923" ht="15.75" customHeight="1">
      <c r="A2923" s="2" t="s">
        <v>681</v>
      </c>
      <c r="B2923" s="3" t="s">
        <v>709</v>
      </c>
      <c r="C2923" s="4">
        <v>3.942729001322751</v>
      </c>
      <c r="D2923" s="4">
        <v>1.1052134353273533</v>
      </c>
    </row>
    <row r="2924" ht="15.75" customHeight="1">
      <c r="A2924" s="2" t="s">
        <v>681</v>
      </c>
      <c r="B2924" s="3" t="s">
        <v>710</v>
      </c>
      <c r="C2924" s="4">
        <v>3.8931258267195767</v>
      </c>
      <c r="D2924" s="4">
        <v>1.005695889053987</v>
      </c>
    </row>
    <row r="2925" ht="15.75" customHeight="1">
      <c r="A2925" s="2" t="s">
        <v>681</v>
      </c>
      <c r="B2925" s="3" t="s">
        <v>710</v>
      </c>
      <c r="C2925" s="4">
        <v>3.7897858796296298</v>
      </c>
      <c r="D2925" s="4">
        <v>1.0063837983600243</v>
      </c>
    </row>
    <row r="2926" ht="15.75" customHeight="1">
      <c r="A2926" s="2" t="s">
        <v>681</v>
      </c>
      <c r="B2926" s="3" t="s">
        <v>710</v>
      </c>
      <c r="C2926" s="4">
        <v>3.903459821428571</v>
      </c>
      <c r="D2926" s="4">
        <v>0.9554785097132794</v>
      </c>
    </row>
    <row r="2927" ht="15.75" customHeight="1">
      <c r="A2927" s="2" t="s">
        <v>681</v>
      </c>
      <c r="B2927" s="3" t="s">
        <v>711</v>
      </c>
      <c r="C2927" s="4">
        <v>7.851045800264552</v>
      </c>
      <c r="D2927" s="4">
        <v>1.617247262120962</v>
      </c>
    </row>
    <row r="2928" ht="15.75" customHeight="1">
      <c r="A2928" s="2" t="s">
        <v>681</v>
      </c>
      <c r="B2928" s="3" t="s">
        <v>711</v>
      </c>
      <c r="C2928" s="4">
        <v>7.797309027777778</v>
      </c>
      <c r="D2928" s="4">
        <v>1.6596683359932494</v>
      </c>
    </row>
    <row r="2929" ht="15.75" customHeight="1">
      <c r="A2929" s="2" t="s">
        <v>681</v>
      </c>
      <c r="B2929" s="3" t="s">
        <v>711</v>
      </c>
      <c r="C2929" s="4">
        <v>8.00812251984127</v>
      </c>
      <c r="D2929" s="4">
        <v>1.6346742978739017</v>
      </c>
    </row>
    <row r="2930" ht="15.75" customHeight="1">
      <c r="A2930" s="2" t="s">
        <v>681</v>
      </c>
      <c r="B2930" s="3" t="s">
        <v>712</v>
      </c>
      <c r="C2930" s="4">
        <v>7.706369874338625</v>
      </c>
      <c r="D2930" s="4">
        <v>1.571157338616477</v>
      </c>
    </row>
    <row r="2931" ht="15.75" customHeight="1">
      <c r="A2931" s="2" t="s">
        <v>681</v>
      </c>
      <c r="B2931" s="3" t="s">
        <v>712</v>
      </c>
      <c r="C2931" s="4">
        <v>7.81177662037037</v>
      </c>
      <c r="D2931" s="4">
        <v>1.5959220736338122</v>
      </c>
    </row>
    <row r="2932" ht="15.75" customHeight="1">
      <c r="A2932" s="2" t="s">
        <v>681</v>
      </c>
      <c r="B2932" s="3" t="s">
        <v>712</v>
      </c>
      <c r="C2932" s="4">
        <v>7.8221106150793664</v>
      </c>
      <c r="D2932" s="4">
        <v>1.6005081356740596</v>
      </c>
    </row>
    <row r="2933" ht="15.75" customHeight="1">
      <c r="A2933" s="2" t="s">
        <v>681</v>
      </c>
      <c r="B2933" s="3" t="s">
        <v>713</v>
      </c>
      <c r="C2933" s="4">
        <v>8.134197255291006</v>
      </c>
      <c r="D2933" s="4">
        <v>1.6748023407260655</v>
      </c>
    </row>
    <row r="2934" ht="15.75" customHeight="1">
      <c r="A2934" s="2" t="s">
        <v>681</v>
      </c>
      <c r="B2934" s="3" t="s">
        <v>713</v>
      </c>
      <c r="C2934" s="4">
        <v>8.037057705026456</v>
      </c>
      <c r="D2934" s="4">
        <v>1.6514134243208043</v>
      </c>
    </row>
    <row r="2935" ht="15.75" customHeight="1">
      <c r="A2935" s="2" t="s">
        <v>681</v>
      </c>
      <c r="B2935" s="3" t="s">
        <v>713</v>
      </c>
      <c r="C2935" s="4">
        <v>8.088727678571429</v>
      </c>
      <c r="D2935" s="4">
        <v>1.636738025792013</v>
      </c>
    </row>
    <row r="2936" ht="15.75" customHeight="1">
      <c r="A2936" s="2" t="s">
        <v>681</v>
      </c>
      <c r="B2936" s="3" t="s">
        <v>714</v>
      </c>
      <c r="C2936" s="4">
        <v>55.27581431878307</v>
      </c>
      <c r="D2936" s="4">
        <v>7.756149909195972</v>
      </c>
    </row>
    <row r="2937" ht="15.75" customHeight="1">
      <c r="A2937" s="2" t="s">
        <v>681</v>
      </c>
      <c r="B2937" s="3" t="s">
        <v>714</v>
      </c>
      <c r="C2937" s="4">
        <v>54.32508680555555</v>
      </c>
      <c r="D2937" s="4">
        <v>7.55436317942509</v>
      </c>
    </row>
    <row r="2938" ht="15.75" customHeight="1">
      <c r="A2938" s="2" t="s">
        <v>681</v>
      </c>
      <c r="B2938" s="3" t="s">
        <v>714</v>
      </c>
      <c r="C2938" s="4">
        <v>56.267877810846564</v>
      </c>
      <c r="D2938" s="4">
        <v>7.7423917230752295</v>
      </c>
    </row>
    <row r="2939" ht="15.75" customHeight="1">
      <c r="A2939" s="2" t="s">
        <v>681</v>
      </c>
      <c r="B2939" s="3" t="s">
        <v>715</v>
      </c>
      <c r="C2939" s="4">
        <v>28.366092096560845</v>
      </c>
      <c r="D2939" s="4">
        <v>2.4913506869920936</v>
      </c>
    </row>
    <row r="2940" ht="15.75" customHeight="1">
      <c r="A2940" s="2" t="s">
        <v>681</v>
      </c>
      <c r="B2940" s="3" t="s">
        <v>715</v>
      </c>
      <c r="C2940" s="4">
        <v>29.482163525132275</v>
      </c>
      <c r="D2940" s="4">
        <v>2.6312255792196355</v>
      </c>
    </row>
    <row r="2941" ht="15.75" customHeight="1">
      <c r="A2941" s="2" t="s">
        <v>681</v>
      </c>
      <c r="B2941" s="3" t="s">
        <v>715</v>
      </c>
      <c r="C2941" s="4">
        <v>28.841455853174605</v>
      </c>
      <c r="D2941" s="4">
        <v>2.5440904004549374</v>
      </c>
    </row>
    <row r="2942" ht="15.75" customHeight="1">
      <c r="A2942" s="2" t="s">
        <v>681</v>
      </c>
      <c r="B2942" s="3" t="s">
        <v>716</v>
      </c>
      <c r="C2942" s="4">
        <v>31.631634424603178</v>
      </c>
      <c r="D2942" s="4">
        <v>2.7023095408434683</v>
      </c>
    </row>
    <row r="2943" ht="15.75" customHeight="1">
      <c r="A2943" s="2" t="s">
        <v>681</v>
      </c>
      <c r="B2943" s="3" t="s">
        <v>716</v>
      </c>
      <c r="C2943" s="4">
        <v>32.21033812830688</v>
      </c>
      <c r="D2943" s="4">
        <v>2.69084438574285</v>
      </c>
    </row>
    <row r="2944" ht="15.75" customHeight="1">
      <c r="A2944" s="2" t="s">
        <v>681</v>
      </c>
      <c r="B2944" s="3" t="s">
        <v>716</v>
      </c>
      <c r="C2944" s="4">
        <v>32.00365823412698</v>
      </c>
      <c r="D2944" s="4">
        <v>2.755049254306312</v>
      </c>
    </row>
    <row r="2945" ht="15.75" customHeight="1">
      <c r="A2945" s="2" t="s">
        <v>681</v>
      </c>
      <c r="B2945" s="3" t="s">
        <v>717</v>
      </c>
      <c r="C2945" s="4">
        <v>30.680906911375665</v>
      </c>
      <c r="D2945" s="4">
        <v>2.8742868673527413</v>
      </c>
    </row>
    <row r="2946" ht="15.75" customHeight="1">
      <c r="A2946" s="2" t="s">
        <v>681</v>
      </c>
      <c r="B2946" s="3" t="s">
        <v>717</v>
      </c>
      <c r="C2946" s="4">
        <v>30.49489500661376</v>
      </c>
      <c r="D2946" s="4">
        <v>2.96142204611744</v>
      </c>
    </row>
    <row r="2947" ht="15.75" customHeight="1">
      <c r="A2947" s="2" t="s">
        <v>681</v>
      </c>
      <c r="B2947" s="3" t="s">
        <v>717</v>
      </c>
      <c r="C2947" s="4">
        <v>31.094266699735453</v>
      </c>
      <c r="D2947" s="4">
        <v>2.851356557151505</v>
      </c>
    </row>
    <row r="2948" ht="15.75" customHeight="1">
      <c r="A2948" s="2" t="s">
        <v>681</v>
      </c>
      <c r="B2948" s="3" t="s">
        <v>718</v>
      </c>
      <c r="C2948" s="4">
        <v>12.54061259920635</v>
      </c>
      <c r="D2948" s="4">
        <v>0.7328251976592739</v>
      </c>
    </row>
    <row r="2949" ht="15.75" customHeight="1">
      <c r="A2949" s="2" t="s">
        <v>681</v>
      </c>
      <c r="B2949" s="3" t="s">
        <v>718</v>
      </c>
      <c r="C2949" s="4">
        <v>12.387669477513228</v>
      </c>
      <c r="D2949" s="4">
        <v>0.6920092455010731</v>
      </c>
    </row>
    <row r="2950" ht="15.75" customHeight="1">
      <c r="A2950" s="2" t="s">
        <v>681</v>
      </c>
      <c r="B2950" s="3" t="s">
        <v>718</v>
      </c>
      <c r="C2950" s="4">
        <v>12.763826884920636</v>
      </c>
      <c r="D2950" s="4">
        <v>0.7257168014968906</v>
      </c>
    </row>
    <row r="2951" ht="15.75" customHeight="1">
      <c r="A2951" s="2" t="s">
        <v>681</v>
      </c>
      <c r="B2951" s="3" t="s">
        <v>719</v>
      </c>
      <c r="C2951" s="4">
        <v>14.723152281746033</v>
      </c>
      <c r="D2951" s="4">
        <v>0.982994881954763</v>
      </c>
    </row>
    <row r="2952" ht="15.75" customHeight="1">
      <c r="A2952" s="2" t="s">
        <v>681</v>
      </c>
      <c r="B2952" s="3" t="s">
        <v>719</v>
      </c>
      <c r="C2952" s="4">
        <v>14.400731646825397</v>
      </c>
      <c r="D2952" s="4">
        <v>0.9504338414690076</v>
      </c>
    </row>
    <row r="2953" ht="15.75" customHeight="1">
      <c r="A2953" s="2" t="s">
        <v>681</v>
      </c>
      <c r="B2953" s="3" t="s">
        <v>719</v>
      </c>
      <c r="C2953" s="4">
        <v>14.25398892195767</v>
      </c>
      <c r="D2953" s="4">
        <v>0.9965237649734926</v>
      </c>
    </row>
    <row r="2954" ht="15.75" customHeight="1">
      <c r="A2954" s="2" t="s">
        <v>681</v>
      </c>
      <c r="B2954" s="3" t="s">
        <v>720</v>
      </c>
      <c r="C2954" s="4">
        <v>13.633949239417989</v>
      </c>
      <c r="D2954" s="4">
        <v>0.7759341808375984</v>
      </c>
    </row>
    <row r="2955" ht="15.75" customHeight="1">
      <c r="A2955" s="2" t="s">
        <v>681</v>
      </c>
      <c r="B2955" s="3" t="s">
        <v>720</v>
      </c>
      <c r="C2955" s="4">
        <v>14.001839451058201</v>
      </c>
      <c r="D2955" s="4">
        <v>0.8126226771595766</v>
      </c>
    </row>
    <row r="2956" ht="15.75" customHeight="1">
      <c r="A2956" s="2" t="s">
        <v>681</v>
      </c>
      <c r="B2956" s="3" t="s">
        <v>720</v>
      </c>
      <c r="C2956" s="4">
        <v>13.88816550925926</v>
      </c>
      <c r="D2956" s="4">
        <v>0.7979472786307853</v>
      </c>
    </row>
    <row r="2957" ht="15.75" customHeight="1">
      <c r="A2957" s="2" t="s">
        <v>681</v>
      </c>
      <c r="B2957" s="3" t="s">
        <v>721</v>
      </c>
      <c r="C2957" s="4">
        <v>21.56632357804233</v>
      </c>
      <c r="D2957" s="4">
        <v>2.761928347366683</v>
      </c>
    </row>
    <row r="2958" ht="15.75" customHeight="1">
      <c r="A2958" s="2" t="s">
        <v>681</v>
      </c>
      <c r="B2958" s="3" t="s">
        <v>721</v>
      </c>
      <c r="C2958" s="4">
        <v>22.041687334656086</v>
      </c>
      <c r="D2958" s="4">
        <v>2.670207106561737</v>
      </c>
    </row>
    <row r="2959" ht="15.75" customHeight="1">
      <c r="A2959" s="2" t="s">
        <v>681</v>
      </c>
      <c r="B2959" s="3" t="s">
        <v>721</v>
      </c>
      <c r="C2959" s="4">
        <v>21.359643683862434</v>
      </c>
      <c r="D2959" s="4">
        <v>2.755049254306312</v>
      </c>
    </row>
    <row r="2960" ht="15.75" customHeight="1">
      <c r="A2960" s="2" t="s">
        <v>681</v>
      </c>
      <c r="B2960" s="3" t="s">
        <v>722</v>
      </c>
      <c r="C2960" s="4">
        <v>21.17363177910053</v>
      </c>
      <c r="D2960" s="4">
        <v>3.06231541100288</v>
      </c>
    </row>
    <row r="2961" ht="15.75" customHeight="1">
      <c r="A2961" s="2" t="s">
        <v>681</v>
      </c>
      <c r="B2961" s="3" t="s">
        <v>722</v>
      </c>
      <c r="C2961" s="4">
        <v>21.05582423941799</v>
      </c>
      <c r="D2961" s="4">
        <v>2.995817511419294</v>
      </c>
    </row>
    <row r="2962" ht="15.75" customHeight="1">
      <c r="A2962" s="2" t="s">
        <v>681</v>
      </c>
      <c r="B2962" s="3" t="s">
        <v>722</v>
      </c>
      <c r="C2962" s="4">
        <v>21.814339451058203</v>
      </c>
      <c r="D2962" s="4">
        <v>3.0875387522242397</v>
      </c>
    </row>
    <row r="2963" ht="15.75" customHeight="1">
      <c r="A2963" s="2" t="s">
        <v>681</v>
      </c>
      <c r="B2963" s="3" t="s">
        <v>723</v>
      </c>
      <c r="C2963" s="4">
        <v>23.178426752645503</v>
      </c>
      <c r="D2963" s="4">
        <v>3.2732742648542548</v>
      </c>
    </row>
    <row r="2964" ht="15.75" customHeight="1">
      <c r="A2964" s="2" t="s">
        <v>681</v>
      </c>
      <c r="B2964" s="3" t="s">
        <v>723</v>
      </c>
      <c r="C2964" s="4">
        <v>23.881138392857146</v>
      </c>
      <c r="D2964" s="4">
        <v>3.3007906370957385</v>
      </c>
    </row>
    <row r="2965" ht="15.75" customHeight="1">
      <c r="A2965" s="2" t="s">
        <v>681</v>
      </c>
      <c r="B2965" s="3" t="s">
        <v>723</v>
      </c>
      <c r="C2965" s="4">
        <v>23.92247437169312</v>
      </c>
      <c r="D2965" s="4">
        <v>3.227413644451782</v>
      </c>
    </row>
    <row r="2966" ht="15.75" customHeight="1">
      <c r="A2966" s="2" t="s">
        <v>681</v>
      </c>
      <c r="B2966" s="3" t="s">
        <v>724</v>
      </c>
      <c r="C2966" s="4">
        <v>5.6313037367724865</v>
      </c>
      <c r="D2966" s="4">
        <v>0.3037990937941409</v>
      </c>
    </row>
    <row r="2967" ht="15.75" customHeight="1">
      <c r="A2967" s="2" t="s">
        <v>681</v>
      </c>
      <c r="B2967" s="3" t="s">
        <v>724</v>
      </c>
      <c r="C2967" s="4">
        <v>5.815248842592593</v>
      </c>
      <c r="D2967" s="4">
        <v>0.3005888503659678</v>
      </c>
    </row>
    <row r="2968" ht="15.75" customHeight="1">
      <c r="A2968" s="2" t="s">
        <v>681</v>
      </c>
      <c r="B2968" s="3" t="s">
        <v>724</v>
      </c>
      <c r="C2968" s="4">
        <v>5.784246858465608</v>
      </c>
      <c r="D2968" s="4">
        <v>0.30976097444646233</v>
      </c>
    </row>
    <row r="2969" ht="15.75" customHeight="1">
      <c r="A2969" s="2" t="s">
        <v>681</v>
      </c>
      <c r="B2969" s="3" t="s">
        <v>725</v>
      </c>
      <c r="C2969" s="4">
        <v>5.699508101851852</v>
      </c>
      <c r="D2969" s="4">
        <v>0.3037990937941409</v>
      </c>
    </row>
    <row r="2970" ht="15.75" customHeight="1">
      <c r="A2970" s="2" t="s">
        <v>681</v>
      </c>
      <c r="B2970" s="3" t="s">
        <v>725</v>
      </c>
      <c r="C2970" s="4">
        <v>5.561032572751323</v>
      </c>
      <c r="D2970" s="4">
        <v>0.31342982407866016</v>
      </c>
    </row>
    <row r="2971" ht="15.75" customHeight="1">
      <c r="A2971" s="2" t="s">
        <v>681</v>
      </c>
      <c r="B2971" s="3" t="s">
        <v>725</v>
      </c>
      <c r="C2971" s="4">
        <v>5.775979662698413</v>
      </c>
      <c r="D2971" s="4">
        <v>0.30540421550822744</v>
      </c>
    </row>
    <row r="2972" ht="15.75" customHeight="1">
      <c r="A2972" s="2" t="s">
        <v>681</v>
      </c>
      <c r="B2972" s="3" t="s">
        <v>726</v>
      </c>
      <c r="C2972" s="4">
        <v>5.9971271494708995</v>
      </c>
      <c r="D2972" s="4">
        <v>0.3487425017885642</v>
      </c>
    </row>
    <row r="2973" ht="15.75" customHeight="1">
      <c r="A2973" s="2" t="s">
        <v>681</v>
      </c>
      <c r="B2973" s="3" t="s">
        <v>726</v>
      </c>
      <c r="C2973" s="4">
        <v>6.01572833994709</v>
      </c>
      <c r="D2973" s="4">
        <v>0.3475959862785024</v>
      </c>
    </row>
    <row r="2974" ht="15.75" customHeight="1">
      <c r="A2974" s="2" t="s">
        <v>681</v>
      </c>
      <c r="B2974" s="3" t="s">
        <v>726</v>
      </c>
      <c r="C2974" s="4">
        <v>6.189339451058201</v>
      </c>
      <c r="D2974" s="4">
        <v>0.32489497917927834</v>
      </c>
    </row>
    <row r="2975" ht="15.75" customHeight="1">
      <c r="A2975" s="2" t="s">
        <v>681</v>
      </c>
      <c r="B2975" s="3" t="s">
        <v>727</v>
      </c>
      <c r="C2975" s="4">
        <v>65.94049685846561</v>
      </c>
      <c r="D2975" s="4">
        <v>7.157668812943702</v>
      </c>
    </row>
    <row r="2976" ht="15.75" customHeight="1">
      <c r="A2976" s="2" t="s">
        <v>681</v>
      </c>
      <c r="B2976" s="3" t="s">
        <v>727</v>
      </c>
      <c r="C2976" s="4">
        <v>63.4190021494709</v>
      </c>
      <c r="D2976" s="4">
        <v>7.139324564782712</v>
      </c>
    </row>
    <row r="2977" ht="15.75" customHeight="1">
      <c r="A2977" s="2" t="s">
        <v>681</v>
      </c>
      <c r="B2977" s="3" t="s">
        <v>727</v>
      </c>
      <c r="C2977" s="4">
        <v>63.29499421296297</v>
      </c>
      <c r="D2977" s="4">
        <v>7.3135949223121095</v>
      </c>
    </row>
    <row r="2978" ht="15.75" customHeight="1">
      <c r="A2978" s="2" t="s">
        <v>681</v>
      </c>
      <c r="B2978" s="3" t="s">
        <v>728</v>
      </c>
      <c r="C2978" s="4">
        <v>71.7895378637566</v>
      </c>
      <c r="D2978" s="4">
        <v>8.141379120576744</v>
      </c>
    </row>
    <row r="2979" ht="15.75" customHeight="1">
      <c r="A2979" s="2" t="s">
        <v>681</v>
      </c>
      <c r="B2979" s="3" t="s">
        <v>728</v>
      </c>
      <c r="C2979" s="4">
        <v>71.33484209656085</v>
      </c>
      <c r="D2979" s="4">
        <v>8.363803129528735</v>
      </c>
    </row>
    <row r="2980" ht="15.75" customHeight="1">
      <c r="A2980" s="2" t="s">
        <v>681</v>
      </c>
      <c r="B2980" s="3" t="s">
        <v>728</v>
      </c>
      <c r="C2980" s="4">
        <v>72.09955770502646</v>
      </c>
      <c r="D2980" s="4">
        <v>8.038192724671179</v>
      </c>
    </row>
    <row r="2981" ht="15.75" customHeight="1">
      <c r="A2981" s="2" t="s">
        <v>681</v>
      </c>
      <c r="B2981" s="3" t="s">
        <v>729</v>
      </c>
      <c r="C2981" s="4">
        <v>73.008949239418</v>
      </c>
      <c r="D2981" s="4">
        <v>9.111331242089042</v>
      </c>
    </row>
    <row r="2982" ht="15.75" customHeight="1">
      <c r="A2982" s="2" t="s">
        <v>681</v>
      </c>
      <c r="B2982" s="3" t="s">
        <v>729</v>
      </c>
      <c r="C2982" s="4">
        <v>72.03755373677248</v>
      </c>
      <c r="D2982" s="4">
        <v>9.299359785739181</v>
      </c>
    </row>
    <row r="2983" ht="15.75" customHeight="1">
      <c r="A2983" s="2" t="s">
        <v>681</v>
      </c>
      <c r="B2983" s="3" t="s">
        <v>729</v>
      </c>
      <c r="C2983" s="4">
        <v>73.52564897486774</v>
      </c>
      <c r="D2983" s="4">
        <v>9.299359785739181</v>
      </c>
    </row>
    <row r="2984" ht="15.75" customHeight="1">
      <c r="A2984" s="2" t="s">
        <v>681</v>
      </c>
      <c r="B2984" s="3" t="s">
        <v>730</v>
      </c>
      <c r="C2984" s="4">
        <v>10.589554398148149</v>
      </c>
      <c r="D2984" s="4">
        <v>1.1879918551538164</v>
      </c>
    </row>
    <row r="2985" ht="15.75" customHeight="1">
      <c r="A2985" s="2" t="s">
        <v>681</v>
      </c>
      <c r="B2985" s="3" t="s">
        <v>730</v>
      </c>
      <c r="C2985" s="4">
        <v>10.298135747354499</v>
      </c>
      <c r="D2985" s="4">
        <v>1.2157375304973126</v>
      </c>
    </row>
    <row r="2986" ht="15.75" customHeight="1">
      <c r="A2986" s="2" t="s">
        <v>681</v>
      </c>
      <c r="B2986" s="3" t="s">
        <v>730</v>
      </c>
      <c r="C2986" s="4">
        <v>10.151393022486772</v>
      </c>
      <c r="D2986" s="4">
        <v>1.1886797644598537</v>
      </c>
    </row>
    <row r="2987" ht="15.75" customHeight="1">
      <c r="A2987" s="2" t="s">
        <v>681</v>
      </c>
      <c r="B2987" s="3" t="s">
        <v>731</v>
      </c>
      <c r="C2987" s="4">
        <v>10.62675677910053</v>
      </c>
      <c r="D2987" s="4">
        <v>1.0811366096160548</v>
      </c>
    </row>
    <row r="2988" ht="15.75" customHeight="1">
      <c r="A2988" s="2" t="s">
        <v>681</v>
      </c>
      <c r="B2988" s="3" t="s">
        <v>731</v>
      </c>
      <c r="C2988" s="4">
        <v>10.347738921957673</v>
      </c>
      <c r="D2988" s="4">
        <v>1.1210353493662062</v>
      </c>
    </row>
    <row r="2989" ht="15.75" customHeight="1">
      <c r="A2989" s="2" t="s">
        <v>681</v>
      </c>
      <c r="B2989" s="3" t="s">
        <v>731</v>
      </c>
      <c r="C2989" s="4">
        <v>10.376674107142858</v>
      </c>
      <c r="D2989" s="4">
        <v>1.0893915212885001</v>
      </c>
    </row>
    <row r="2990" ht="15.75" customHeight="1">
      <c r="A2990" s="2" t="s">
        <v>681</v>
      </c>
      <c r="B2990" s="3" t="s">
        <v>732</v>
      </c>
      <c r="C2990" s="4">
        <v>10.221664186507937</v>
      </c>
      <c r="D2990" s="4">
        <v>1.1329591106708492</v>
      </c>
    </row>
    <row r="2991" ht="15.75" customHeight="1">
      <c r="A2991" s="2" t="s">
        <v>681</v>
      </c>
      <c r="B2991" s="3" t="s">
        <v>732</v>
      </c>
      <c r="C2991" s="4">
        <v>10.107990244708995</v>
      </c>
      <c r="D2991" s="4">
        <v>1.1139269532038232</v>
      </c>
    </row>
    <row r="2992" ht="15.75" customHeight="1">
      <c r="A2992" s="2" t="s">
        <v>681</v>
      </c>
      <c r="B2992" s="3" t="s">
        <v>732</v>
      </c>
      <c r="C2992" s="4">
        <v>9.988115906084657</v>
      </c>
      <c r="D2992" s="4">
        <v>1.136627960303047</v>
      </c>
    </row>
    <row r="2993" ht="15.75" customHeight="1">
      <c r="A2993" s="2" t="s">
        <v>681</v>
      </c>
      <c r="B2993" s="3" t="s">
        <v>733</v>
      </c>
      <c r="C2993" s="4">
        <v>18.577732308201057</v>
      </c>
      <c r="D2993" s="4">
        <v>1.4920477684222113</v>
      </c>
    </row>
    <row r="2994" ht="15.75" customHeight="1">
      <c r="A2994" s="2" t="s">
        <v>681</v>
      </c>
      <c r="B2994" s="3" t="s">
        <v>733</v>
      </c>
      <c r="C2994" s="4">
        <v>17.99282820767196</v>
      </c>
      <c r="D2994" s="4">
        <v>1.4643020930787152</v>
      </c>
    </row>
    <row r="2995" ht="15.75" customHeight="1">
      <c r="A2995" s="2" t="s">
        <v>681</v>
      </c>
      <c r="B2995" s="3" t="s">
        <v>733</v>
      </c>
      <c r="C2995" s="4">
        <v>18.569465112433864</v>
      </c>
      <c r="D2995" s="4">
        <v>1.4363271146332068</v>
      </c>
    </row>
    <row r="2996" ht="15.75" customHeight="1">
      <c r="A2996" s="2" t="s">
        <v>681</v>
      </c>
      <c r="B2996" s="3" t="s">
        <v>734</v>
      </c>
      <c r="C2996" s="4">
        <v>19.195705191798943</v>
      </c>
      <c r="D2996" s="4">
        <v>1.45604718140627</v>
      </c>
    </row>
    <row r="2997" ht="15.75" customHeight="1">
      <c r="A2997" s="2" t="s">
        <v>681</v>
      </c>
      <c r="B2997" s="3" t="s">
        <v>734</v>
      </c>
      <c r="C2997" s="4">
        <v>19.68553654100529</v>
      </c>
      <c r="D2997" s="4">
        <v>1.36776548713151</v>
      </c>
    </row>
    <row r="2998" ht="15.75" customHeight="1">
      <c r="A2998" s="2" t="s">
        <v>681</v>
      </c>
      <c r="B2998" s="3" t="s">
        <v>734</v>
      </c>
      <c r="C2998" s="4">
        <v>19.404451884920633</v>
      </c>
      <c r="D2998" s="4">
        <v>1.3984921028011668</v>
      </c>
    </row>
    <row r="2999" ht="15.75" customHeight="1">
      <c r="A2999" s="2" t="s">
        <v>681</v>
      </c>
      <c r="B2999" s="3" t="s">
        <v>735</v>
      </c>
      <c r="C2999" s="4">
        <v>17.69520916005291</v>
      </c>
      <c r="D2999" s="4">
        <v>1.470493276833049</v>
      </c>
    </row>
    <row r="3000" ht="15.75" customHeight="1">
      <c r="A3000" s="2" t="s">
        <v>681</v>
      </c>
      <c r="B3000" s="3" t="s">
        <v>735</v>
      </c>
      <c r="C3000" s="4">
        <v>17.478195271164022</v>
      </c>
      <c r="D3000" s="4">
        <v>1.4608625465485299</v>
      </c>
    </row>
    <row r="3001" ht="15.75" customHeight="1">
      <c r="A3001" s="2" t="s">
        <v>681</v>
      </c>
      <c r="B3001" s="3" t="s">
        <v>735</v>
      </c>
      <c r="C3001" s="4">
        <v>17.1351066468254</v>
      </c>
      <c r="D3001" s="4">
        <v>1.440913176673454</v>
      </c>
    </row>
    <row r="3002" ht="15.75" customHeight="1">
      <c r="A3002" s="2" t="s">
        <v>681</v>
      </c>
      <c r="B3002" s="3" t="s">
        <v>736</v>
      </c>
      <c r="C3002" s="4">
        <v>10.699094742063492</v>
      </c>
      <c r="D3002" s="4">
        <v>1.2925540696714546</v>
      </c>
    </row>
    <row r="3003" ht="15.75" customHeight="1">
      <c r="A3003" s="2" t="s">
        <v>681</v>
      </c>
      <c r="B3003" s="3" t="s">
        <v>736</v>
      </c>
      <c r="C3003" s="4">
        <v>10.467613260582011</v>
      </c>
      <c r="D3003" s="4">
        <v>1.2680186377561316</v>
      </c>
    </row>
    <row r="3004" ht="15.75" customHeight="1">
      <c r="A3004" s="2" t="s">
        <v>681</v>
      </c>
      <c r="B3004" s="3" t="s">
        <v>736</v>
      </c>
      <c r="C3004" s="4">
        <v>10.653625165343916</v>
      </c>
      <c r="D3004" s="4">
        <v>1.2785665804487005</v>
      </c>
    </row>
    <row r="3005" ht="15.75" customHeight="1">
      <c r="A3005" s="2" t="s">
        <v>681</v>
      </c>
      <c r="B3005" s="3" t="s">
        <v>737</v>
      </c>
      <c r="C3005" s="4">
        <v>10.219597387566138</v>
      </c>
      <c r="D3005" s="4">
        <v>1.3092931961183571</v>
      </c>
    </row>
    <row r="3006" ht="15.75" customHeight="1">
      <c r="A3006" s="2" t="s">
        <v>681</v>
      </c>
      <c r="B3006" s="3" t="s">
        <v>737</v>
      </c>
      <c r="C3006" s="4">
        <v>10.525483630952381</v>
      </c>
      <c r="D3006" s="4">
        <v>1.3044778309760974</v>
      </c>
    </row>
    <row r="3007" ht="15.75" customHeight="1">
      <c r="A3007" s="2" t="s">
        <v>681</v>
      </c>
      <c r="B3007" s="3" t="s">
        <v>737</v>
      </c>
      <c r="C3007" s="4">
        <v>10.43041087962963</v>
      </c>
      <c r="D3007" s="4">
        <v>1.2785665804487005</v>
      </c>
    </row>
    <row r="3008" ht="15.75" customHeight="1">
      <c r="A3008" s="2" t="s">
        <v>681</v>
      </c>
      <c r="B3008" s="3" t="s">
        <v>738</v>
      </c>
      <c r="C3008" s="4">
        <v>12.18925677910053</v>
      </c>
      <c r="D3008" s="4">
        <v>1.6016546511841212</v>
      </c>
    </row>
    <row r="3009" ht="15.75" customHeight="1">
      <c r="A3009" s="2" t="s">
        <v>681</v>
      </c>
      <c r="B3009" s="3" t="s">
        <v>738</v>
      </c>
      <c r="C3009" s="4">
        <v>11.873036541005291</v>
      </c>
      <c r="D3009" s="4">
        <v>1.7073633812118212</v>
      </c>
    </row>
    <row r="3010" ht="15.75" customHeight="1">
      <c r="A3010" s="2" t="s">
        <v>681</v>
      </c>
      <c r="B3010" s="3" t="s">
        <v>738</v>
      </c>
      <c r="C3010" s="4">
        <v>11.978443287037038</v>
      </c>
      <c r="D3010" s="4">
        <v>1.6500376057087303</v>
      </c>
    </row>
    <row r="3011" ht="15.75" customHeight="1">
      <c r="A3011" s="2" t="s">
        <v>681</v>
      </c>
      <c r="B3011" s="3" t="s">
        <v>739</v>
      </c>
      <c r="C3011" s="4">
        <v>92.95355902777779</v>
      </c>
      <c r="D3011" s="4">
        <v>11.601562929943315</v>
      </c>
    </row>
    <row r="3012" ht="15.75" customHeight="1">
      <c r="A3012" s="2" t="s">
        <v>681</v>
      </c>
      <c r="B3012" s="3" t="s">
        <v>739</v>
      </c>
      <c r="C3012" s="4">
        <v>92.66420717592592</v>
      </c>
      <c r="D3012" s="4">
        <v>11.562581402601214</v>
      </c>
    </row>
    <row r="3013" ht="15.75" customHeight="1">
      <c r="A3013" s="2" t="s">
        <v>681</v>
      </c>
      <c r="B3013" s="3" t="s">
        <v>739</v>
      </c>
      <c r="C3013" s="4">
        <v>94.79301008597884</v>
      </c>
      <c r="D3013" s="4">
        <v>11.890484838478896</v>
      </c>
    </row>
    <row r="3014" ht="15.75" customHeight="1">
      <c r="A3014" s="2" t="s">
        <v>681</v>
      </c>
      <c r="B3014" s="3" t="s">
        <v>740</v>
      </c>
      <c r="C3014" s="4">
        <v>98.03788442460318</v>
      </c>
      <c r="D3014" s="4">
        <v>12.275714049859667</v>
      </c>
    </row>
    <row r="3015" ht="15.75" customHeight="1">
      <c r="A3015" s="2" t="s">
        <v>681</v>
      </c>
      <c r="B3015" s="3" t="s">
        <v>740</v>
      </c>
      <c r="C3015" s="4">
        <v>96.2191013558201</v>
      </c>
      <c r="D3015" s="4">
        <v>12.20233705721571</v>
      </c>
    </row>
    <row r="3016" ht="15.75" customHeight="1">
      <c r="A3016" s="2" t="s">
        <v>681</v>
      </c>
      <c r="B3016" s="3" t="s">
        <v>740</v>
      </c>
      <c r="C3016" s="4">
        <v>97.47984871031746</v>
      </c>
      <c r="D3016" s="4">
        <v>12.14501128171262</v>
      </c>
    </row>
    <row r="3017" ht="15.75" customHeight="1">
      <c r="A3017" s="2" t="s">
        <v>681</v>
      </c>
      <c r="B3017" s="3" t="s">
        <v>741</v>
      </c>
      <c r="C3017" s="4">
        <v>97.64519262566138</v>
      </c>
      <c r="D3017" s="4">
        <v>12.326160732302386</v>
      </c>
    </row>
    <row r="3018" ht="15.75" customHeight="1">
      <c r="A3018" s="2" t="s">
        <v>681</v>
      </c>
      <c r="B3018" s="3" t="s">
        <v>741</v>
      </c>
      <c r="C3018" s="4">
        <v>96.67379712301587</v>
      </c>
      <c r="D3018" s="4">
        <v>12.39724469392622</v>
      </c>
    </row>
    <row r="3019" ht="15.75" customHeight="1">
      <c r="A3019" s="2" t="s">
        <v>681</v>
      </c>
      <c r="B3019" s="3" t="s">
        <v>741</v>
      </c>
      <c r="C3019" s="4">
        <v>98.43057622354497</v>
      </c>
      <c r="D3019" s="4">
        <v>12.601324454717224</v>
      </c>
    </row>
    <row r="3020" ht="15.75" customHeight="1">
      <c r="A3020" s="2" t="s">
        <v>681</v>
      </c>
      <c r="B3020" s="3" t="s">
        <v>742</v>
      </c>
      <c r="C3020" s="4">
        <v>42.64767278439153</v>
      </c>
      <c r="D3020" s="4">
        <v>9.620384128556491</v>
      </c>
    </row>
    <row r="3021" ht="15.75" customHeight="1">
      <c r="A3021" s="2" t="s">
        <v>681</v>
      </c>
      <c r="B3021" s="3" t="s">
        <v>742</v>
      </c>
      <c r="C3021" s="4">
        <v>42.192977017195766</v>
      </c>
      <c r="D3021" s="4">
        <v>9.810705703226754</v>
      </c>
    </row>
    <row r="3022" ht="15.75" customHeight="1">
      <c r="A3022" s="2" t="s">
        <v>681</v>
      </c>
      <c r="B3022" s="3" t="s">
        <v>742</v>
      </c>
      <c r="C3022" s="4">
        <v>42.95769262566137</v>
      </c>
      <c r="D3022" s="4">
        <v>9.879496633830462</v>
      </c>
    </row>
    <row r="3023" ht="15.75" customHeight="1">
      <c r="A3023" s="2" t="s">
        <v>681</v>
      </c>
      <c r="B3023" s="3" t="s">
        <v>743</v>
      </c>
      <c r="C3023" s="4">
        <v>45.80987516534392</v>
      </c>
      <c r="D3023" s="4">
        <v>10.230330379909379</v>
      </c>
    </row>
    <row r="3024" ht="15.75" customHeight="1">
      <c r="A3024" s="2" t="s">
        <v>681</v>
      </c>
      <c r="B3024" s="3" t="s">
        <v>743</v>
      </c>
      <c r="C3024" s="4">
        <v>45.47918733465609</v>
      </c>
      <c r="D3024" s="4">
        <v>10.161539449305671</v>
      </c>
    </row>
    <row r="3025" ht="15.75" customHeight="1">
      <c r="A3025" s="2" t="s">
        <v>681</v>
      </c>
      <c r="B3025" s="3" t="s">
        <v>743</v>
      </c>
      <c r="C3025" s="4">
        <v>47.15329447751323</v>
      </c>
      <c r="D3025" s="4">
        <v>10.269311907251481</v>
      </c>
    </row>
    <row r="3026" ht="15.75" customHeight="1">
      <c r="A3026" s="2" t="s">
        <v>681</v>
      </c>
      <c r="B3026" s="3" t="s">
        <v>744</v>
      </c>
      <c r="C3026" s="4">
        <v>49.48877728174603</v>
      </c>
      <c r="D3026" s="4">
        <v>10.526131381505328</v>
      </c>
    </row>
    <row r="3027" ht="15.75" customHeight="1">
      <c r="A3027" s="2" t="s">
        <v>681</v>
      </c>
      <c r="B3027" s="3" t="s">
        <v>744</v>
      </c>
      <c r="C3027" s="4">
        <v>47.93867807539683</v>
      </c>
      <c r="D3027" s="4">
        <v>10.08586942564159</v>
      </c>
    </row>
    <row r="3028" ht="15.75" customHeight="1">
      <c r="A3028" s="2" t="s">
        <v>681</v>
      </c>
      <c r="B3028" s="3" t="s">
        <v>744</v>
      </c>
      <c r="C3028" s="4">
        <v>47.421978339947096</v>
      </c>
      <c r="D3028" s="4">
        <v>10.182176728486782</v>
      </c>
    </row>
    <row r="3029" ht="15.75" customHeight="1">
      <c r="A3029" s="2" t="s">
        <v>681</v>
      </c>
      <c r="B3029" s="3" t="s">
        <v>745</v>
      </c>
      <c r="C3029" s="4">
        <v>52.23761987433863</v>
      </c>
      <c r="D3029" s="4">
        <v>11.175059160200318</v>
      </c>
    </row>
    <row r="3030" ht="15.75" customHeight="1">
      <c r="A3030" s="2" t="s">
        <v>681</v>
      </c>
      <c r="B3030" s="3" t="s">
        <v>745</v>
      </c>
      <c r="C3030" s="4">
        <v>50.89420056216931</v>
      </c>
      <c r="D3030" s="4">
        <v>11.590097774842699</v>
      </c>
    </row>
    <row r="3031" ht="15.75" customHeight="1">
      <c r="A3031" s="2" t="s">
        <v>681</v>
      </c>
      <c r="B3031" s="3" t="s">
        <v>745</v>
      </c>
      <c r="C3031" s="4">
        <v>52.154947916666664</v>
      </c>
      <c r="D3031" s="4">
        <v>11.280538587126006</v>
      </c>
    </row>
    <row r="3032" ht="15.75" customHeight="1">
      <c r="A3032" s="2" t="s">
        <v>746</v>
      </c>
      <c r="B3032" s="3" t="s">
        <v>217</v>
      </c>
      <c r="C3032" s="4">
        <v>103.2668857473545</v>
      </c>
      <c r="D3032" s="4">
        <v>98.66310160427807</v>
      </c>
    </row>
    <row r="3033" ht="15.75" customHeight="1">
      <c r="A3033" s="2" t="s">
        <v>746</v>
      </c>
      <c r="B3033" s="3" t="s">
        <v>217</v>
      </c>
      <c r="C3033" s="4">
        <v>104.6309730489418</v>
      </c>
      <c r="D3033" s="4">
        <v>101.24777183600713</v>
      </c>
    </row>
    <row r="3034" ht="15.75" customHeight="1">
      <c r="A3034" s="2" t="s">
        <v>746</v>
      </c>
      <c r="B3034" s="3" t="s">
        <v>217</v>
      </c>
      <c r="C3034" s="4">
        <v>103.0395378637566</v>
      </c>
      <c r="D3034" s="4">
        <v>100.0891265597148</v>
      </c>
    </row>
    <row r="3035" ht="15.75" customHeight="1">
      <c r="A3035" s="2" t="s">
        <v>746</v>
      </c>
      <c r="B3035" s="3" t="s">
        <v>15</v>
      </c>
      <c r="C3035" s="4">
        <v>0.5804191468253969</v>
      </c>
      <c r="D3035" s="4">
        <v>0.48422459893048125</v>
      </c>
    </row>
    <row r="3036" ht="15.75" customHeight="1">
      <c r="A3036" s="2" t="s">
        <v>746</v>
      </c>
      <c r="B3036" s="3" t="s">
        <v>15</v>
      </c>
      <c r="C3036" s="4">
        <v>0.5862681878306879</v>
      </c>
      <c r="D3036" s="4">
        <v>0.48422459893048125</v>
      </c>
    </row>
    <row r="3037" ht="15.75" customHeight="1">
      <c r="A3037" s="2" t="s">
        <v>746</v>
      </c>
      <c r="B3037" s="3" t="s">
        <v>15</v>
      </c>
      <c r="C3037" s="4">
        <v>0.5715525793650794</v>
      </c>
      <c r="D3037" s="4">
        <v>0.48422459893048125</v>
      </c>
    </row>
    <row r="3038" ht="15.75" customHeight="1">
      <c r="A3038" s="2" t="s">
        <v>746</v>
      </c>
      <c r="B3038" s="3" t="s">
        <v>747</v>
      </c>
      <c r="C3038" s="4">
        <v>3.4528976521164023</v>
      </c>
      <c r="D3038" s="4">
        <v>0.9875222816399287</v>
      </c>
    </row>
    <row r="3039" ht="15.75" customHeight="1">
      <c r="A3039" s="2" t="s">
        <v>746</v>
      </c>
      <c r="B3039" s="3" t="s">
        <v>747</v>
      </c>
      <c r="C3039" s="4">
        <v>3.41776207010582</v>
      </c>
      <c r="D3039" s="4">
        <v>0.9581105169340464</v>
      </c>
    </row>
    <row r="3040" ht="15.75" customHeight="1">
      <c r="A3040" s="2" t="s">
        <v>746</v>
      </c>
      <c r="B3040" s="3" t="s">
        <v>747</v>
      </c>
      <c r="C3040" s="4">
        <v>3.401227678571429</v>
      </c>
      <c r="D3040" s="4">
        <v>0.9848484848484849</v>
      </c>
    </row>
    <row r="3041" ht="15.75" customHeight="1">
      <c r="A3041" s="2" t="s">
        <v>746</v>
      </c>
      <c r="B3041" s="3" t="s">
        <v>748</v>
      </c>
      <c r="C3041" s="4">
        <v>3.6905795304232805</v>
      </c>
      <c r="D3041" s="4">
        <v>1.1764705882352942</v>
      </c>
    </row>
    <row r="3042" ht="15.75" customHeight="1">
      <c r="A3042" s="2" t="s">
        <v>746</v>
      </c>
      <c r="B3042" s="3" t="s">
        <v>748</v>
      </c>
      <c r="C3042" s="4">
        <v>3.640976355820106</v>
      </c>
      <c r="D3042" s="4">
        <v>1.1693404634581106</v>
      </c>
    </row>
    <row r="3043" ht="15.75" customHeight="1">
      <c r="A3043" s="2" t="s">
        <v>746</v>
      </c>
      <c r="B3043" s="3" t="s">
        <v>748</v>
      </c>
      <c r="C3043" s="4">
        <v>3.762917493386243</v>
      </c>
      <c r="D3043" s="4">
        <v>1.1470588235294117</v>
      </c>
    </row>
    <row r="3044" ht="15.75" customHeight="1">
      <c r="A3044" s="2" t="s">
        <v>746</v>
      </c>
      <c r="B3044" s="3" t="s">
        <v>749</v>
      </c>
      <c r="C3044" s="4">
        <v>4.161809689153439</v>
      </c>
      <c r="D3044" s="4">
        <v>1.1024955436720143</v>
      </c>
    </row>
    <row r="3045" ht="15.75" customHeight="1">
      <c r="A3045" s="2" t="s">
        <v>746</v>
      </c>
      <c r="B3045" s="3" t="s">
        <v>749</v>
      </c>
      <c r="C3045" s="4">
        <v>4.108072916666667</v>
      </c>
      <c r="D3045" s="4">
        <v>1.1051693404634582</v>
      </c>
    </row>
    <row r="3046" ht="15.75" customHeight="1">
      <c r="A3046" s="2" t="s">
        <v>746</v>
      </c>
      <c r="B3046" s="3" t="s">
        <v>749</v>
      </c>
      <c r="C3046" s="4">
        <v>4.1204737103174605</v>
      </c>
      <c r="D3046" s="4">
        <v>1.1158645276292336</v>
      </c>
    </row>
    <row r="3047" ht="15.75" customHeight="1">
      <c r="A3047" s="2" t="s">
        <v>746</v>
      </c>
      <c r="B3047" s="3" t="s">
        <v>750</v>
      </c>
      <c r="C3047" s="4">
        <v>7.3281456679894195</v>
      </c>
      <c r="D3047" s="4">
        <v>0.8089126559714794</v>
      </c>
    </row>
    <row r="3048" ht="15.75" customHeight="1">
      <c r="A3048" s="2" t="s">
        <v>746</v>
      </c>
      <c r="B3048" s="3" t="s">
        <v>750</v>
      </c>
      <c r="C3048" s="4">
        <v>7.303344080687831</v>
      </c>
      <c r="D3048" s="4">
        <v>0.8267379679144384</v>
      </c>
    </row>
    <row r="3049" ht="15.75" customHeight="1">
      <c r="A3049" s="2" t="s">
        <v>746</v>
      </c>
      <c r="B3049" s="3" t="s">
        <v>750</v>
      </c>
      <c r="C3049" s="4">
        <v>7.528625165343916</v>
      </c>
      <c r="D3049" s="4">
        <v>0.8015151515151514</v>
      </c>
    </row>
    <row r="3050" ht="15.75" customHeight="1">
      <c r="A3050" s="2" t="s">
        <v>746</v>
      </c>
      <c r="B3050" s="3" t="s">
        <v>751</v>
      </c>
      <c r="C3050" s="4">
        <v>7.4046172288359795</v>
      </c>
      <c r="D3050" s="4">
        <v>0.80650623885918</v>
      </c>
    </row>
    <row r="3051" ht="15.75" customHeight="1">
      <c r="A3051" s="2" t="s">
        <v>746</v>
      </c>
      <c r="B3051" s="3" t="s">
        <v>751</v>
      </c>
      <c r="C3051" s="4">
        <v>7.390149636243387</v>
      </c>
      <c r="D3051" s="4">
        <v>0.8114973262032085</v>
      </c>
    </row>
    <row r="3052" ht="15.75" customHeight="1">
      <c r="A3052" s="2" t="s">
        <v>746</v>
      </c>
      <c r="B3052" s="3" t="s">
        <v>751</v>
      </c>
      <c r="C3052" s="4">
        <v>7.293010085978836</v>
      </c>
      <c r="D3052" s="4">
        <v>0.8272727272727273</v>
      </c>
    </row>
    <row r="3053" ht="15.75" customHeight="1">
      <c r="A3053" s="2" t="s">
        <v>746</v>
      </c>
      <c r="B3053" s="3" t="s">
        <v>752</v>
      </c>
      <c r="C3053" s="4">
        <v>8.043258101851853</v>
      </c>
      <c r="D3053" s="4">
        <v>0.8296791443850267</v>
      </c>
    </row>
    <row r="3054" ht="15.75" customHeight="1">
      <c r="A3054" s="2" t="s">
        <v>746</v>
      </c>
      <c r="B3054" s="3" t="s">
        <v>752</v>
      </c>
      <c r="C3054" s="4">
        <v>8.101128472222221</v>
      </c>
      <c r="D3054" s="4">
        <v>0.8237076648841355</v>
      </c>
    </row>
    <row r="3055" ht="15.75" customHeight="1">
      <c r="A3055" s="2" t="s">
        <v>746</v>
      </c>
      <c r="B3055" s="3" t="s">
        <v>752</v>
      </c>
      <c r="C3055" s="4">
        <v>8.059792493386244</v>
      </c>
      <c r="D3055" s="4">
        <v>0.8170231729055258</v>
      </c>
    </row>
    <row r="3056" ht="15.75" customHeight="1">
      <c r="A3056" s="2" t="s">
        <v>746</v>
      </c>
      <c r="B3056" s="3" t="s">
        <v>753</v>
      </c>
      <c r="C3056" s="4">
        <v>7.073929398148149</v>
      </c>
      <c r="D3056" s="4">
        <v>0.961675579322638</v>
      </c>
    </row>
    <row r="3057" ht="15.75" customHeight="1">
      <c r="A3057" s="2" t="s">
        <v>746</v>
      </c>
      <c r="B3057" s="3" t="s">
        <v>753</v>
      </c>
      <c r="C3057" s="4">
        <v>6.962322255291006</v>
      </c>
      <c r="D3057" s="4">
        <v>0.961675579322638</v>
      </c>
    </row>
    <row r="3058" ht="15.75" customHeight="1">
      <c r="A3058" s="2" t="s">
        <v>746</v>
      </c>
      <c r="B3058" s="3" t="s">
        <v>753</v>
      </c>
      <c r="C3058" s="4">
        <v>6.865182705026456</v>
      </c>
      <c r="D3058" s="4">
        <v>0.9393939393939394</v>
      </c>
    </row>
    <row r="3059" ht="15.75" customHeight="1">
      <c r="A3059" s="2" t="s">
        <v>746</v>
      </c>
      <c r="B3059" s="3" t="s">
        <v>754</v>
      </c>
      <c r="C3059" s="4">
        <v>6.95405505952381</v>
      </c>
      <c r="D3059" s="4">
        <v>0.9411764705882354</v>
      </c>
    </row>
    <row r="3060" ht="15.75" customHeight="1">
      <c r="A3060" s="2" t="s">
        <v>746</v>
      </c>
      <c r="B3060" s="3" t="s">
        <v>754</v>
      </c>
      <c r="C3060" s="4">
        <v>6.873449900793651</v>
      </c>
      <c r="D3060" s="4">
        <v>0.9224598930481281</v>
      </c>
    </row>
    <row r="3061" ht="15.75" customHeight="1">
      <c r="A3061" s="2" t="s">
        <v>746</v>
      </c>
      <c r="B3061" s="3" t="s">
        <v>754</v>
      </c>
      <c r="C3061" s="4">
        <v>7.096664186507937</v>
      </c>
      <c r="D3061" s="4">
        <v>0.9349376114081995</v>
      </c>
    </row>
    <row r="3062" ht="15.75" customHeight="1">
      <c r="A3062" s="2" t="s">
        <v>746</v>
      </c>
      <c r="B3062" s="3" t="s">
        <v>755</v>
      </c>
      <c r="C3062" s="4">
        <v>6.846581514550264</v>
      </c>
      <c r="D3062" s="4">
        <v>0.909982174688057</v>
      </c>
    </row>
    <row r="3063" ht="15.75" customHeight="1">
      <c r="A3063" s="2" t="s">
        <v>746</v>
      </c>
      <c r="B3063" s="3" t="s">
        <v>755</v>
      </c>
      <c r="C3063" s="4">
        <v>6.68123759920635</v>
      </c>
      <c r="D3063" s="4">
        <v>0.9180035650623886</v>
      </c>
    </row>
    <row r="3064" ht="15.75" customHeight="1">
      <c r="A3064" s="2" t="s">
        <v>746</v>
      </c>
      <c r="B3064" s="3" t="s">
        <v>755</v>
      </c>
      <c r="C3064" s="4">
        <v>6.918919477513228</v>
      </c>
      <c r="D3064" s="4">
        <v>0.9153297682709446</v>
      </c>
    </row>
    <row r="3065" ht="15.75" customHeight="1">
      <c r="A3065" s="2" t="s">
        <v>746</v>
      </c>
      <c r="B3065" s="3" t="s">
        <v>756</v>
      </c>
      <c r="C3065" s="4">
        <v>5.15593998015873</v>
      </c>
      <c r="D3065" s="4">
        <v>1.0454545454545456</v>
      </c>
    </row>
    <row r="3066" ht="15.75" customHeight="1">
      <c r="A3066" s="2" t="s">
        <v>746</v>
      </c>
      <c r="B3066" s="3" t="s">
        <v>756</v>
      </c>
      <c r="C3066" s="4">
        <v>5.048466435185185</v>
      </c>
      <c r="D3066" s="4">
        <v>1.0508021390374331</v>
      </c>
    </row>
    <row r="3067" ht="15.75" customHeight="1">
      <c r="A3067" s="2" t="s">
        <v>746</v>
      </c>
      <c r="B3067" s="3" t="s">
        <v>756</v>
      </c>
      <c r="C3067" s="4">
        <v>5.129071593915344</v>
      </c>
      <c r="D3067" s="4">
        <v>1.0659536541889483</v>
      </c>
    </row>
    <row r="3068" ht="15.75" customHeight="1">
      <c r="A3068" s="2" t="s">
        <v>746</v>
      </c>
      <c r="B3068" s="3" t="s">
        <v>757</v>
      </c>
      <c r="C3068" s="4">
        <v>5.207609953703704</v>
      </c>
      <c r="D3068" s="4">
        <v>1.049910873440285</v>
      </c>
    </row>
    <row r="3069" ht="15.75" customHeight="1">
      <c r="A3069" s="2" t="s">
        <v>746</v>
      </c>
      <c r="B3069" s="3" t="s">
        <v>757</v>
      </c>
      <c r="C3069" s="4">
        <v>5.15593998015873</v>
      </c>
      <c r="D3069" s="4">
        <v>1.0757575757575757</v>
      </c>
    </row>
    <row r="3070" ht="15.75" customHeight="1">
      <c r="A3070" s="2" t="s">
        <v>746</v>
      </c>
      <c r="B3070" s="3" t="s">
        <v>757</v>
      </c>
      <c r="C3070" s="4">
        <v>5.244812334656085</v>
      </c>
      <c r="D3070" s="4">
        <v>1.0668449197860963</v>
      </c>
    </row>
    <row r="3071" ht="15.75" customHeight="1">
      <c r="A3071" s="2" t="s">
        <v>746</v>
      </c>
      <c r="B3071" s="3" t="s">
        <v>217</v>
      </c>
      <c r="C3071" s="4">
        <v>98.7819320436508</v>
      </c>
      <c r="D3071" s="4">
        <v>103.6541889483066</v>
      </c>
    </row>
    <row r="3072" ht="15.75" customHeight="1">
      <c r="A3072" s="2" t="s">
        <v>746</v>
      </c>
      <c r="B3072" s="3" t="s">
        <v>217</v>
      </c>
      <c r="C3072" s="4">
        <v>97.50051669973546</v>
      </c>
      <c r="D3072" s="4">
        <v>102.31729055258467</v>
      </c>
    </row>
    <row r="3073" ht="15.75" customHeight="1">
      <c r="A3073" s="2" t="s">
        <v>746</v>
      </c>
      <c r="B3073" s="3" t="s">
        <v>217</v>
      </c>
      <c r="C3073" s="4">
        <v>100.70405505952381</v>
      </c>
      <c r="D3073" s="4">
        <v>103.92156862745098</v>
      </c>
    </row>
    <row r="3074" ht="15.75" customHeight="1">
      <c r="A3074" s="2" t="s">
        <v>746</v>
      </c>
      <c r="B3074" s="3" t="s">
        <v>15</v>
      </c>
      <c r="C3074" s="4">
        <v>0.5703125000000001</v>
      </c>
      <c r="D3074" s="4">
        <v>0.48422459893048125</v>
      </c>
    </row>
    <row r="3075" ht="15.75" customHeight="1">
      <c r="A3075" s="2" t="s">
        <v>746</v>
      </c>
      <c r="B3075" s="3" t="s">
        <v>15</v>
      </c>
      <c r="C3075" s="4">
        <v>0.6009011243386243</v>
      </c>
      <c r="D3075" s="4">
        <v>0.48422459893048125</v>
      </c>
    </row>
    <row r="3076" ht="15.75" customHeight="1">
      <c r="A3076" s="2" t="s">
        <v>746</v>
      </c>
      <c r="B3076" s="3" t="s">
        <v>15</v>
      </c>
      <c r="C3076" s="4">
        <v>0.5803778108465608</v>
      </c>
      <c r="D3076" s="4">
        <v>0.48422459893048125</v>
      </c>
    </row>
    <row r="3077" ht="15.75" customHeight="1">
      <c r="A3077" s="2" t="s">
        <v>746</v>
      </c>
      <c r="B3077" s="3" t="s">
        <v>758</v>
      </c>
      <c r="C3077" s="4">
        <v>5.133205191798942</v>
      </c>
      <c r="D3077" s="4">
        <v>1.0588235294117647</v>
      </c>
    </row>
    <row r="3078" ht="15.75" customHeight="1">
      <c r="A3078" s="2" t="s">
        <v>746</v>
      </c>
      <c r="B3078" s="3" t="s">
        <v>758</v>
      </c>
      <c r="C3078" s="4">
        <v>5.007130456349206</v>
      </c>
      <c r="D3078" s="4">
        <v>1.0454545454545456</v>
      </c>
    </row>
    <row r="3079" ht="15.75" customHeight="1">
      <c r="A3079" s="2" t="s">
        <v>746</v>
      </c>
      <c r="B3079" s="3" t="s">
        <v>758</v>
      </c>
      <c r="C3079" s="4">
        <v>5.110470403439153</v>
      </c>
      <c r="D3079" s="4">
        <v>1.0819964349376112</v>
      </c>
    </row>
    <row r="3080" ht="15.75" customHeight="1">
      <c r="A3080" s="2" t="s">
        <v>746</v>
      </c>
      <c r="B3080" s="3" t="s">
        <v>759</v>
      </c>
      <c r="C3080" s="4">
        <v>4.659908234126983</v>
      </c>
      <c r="D3080" s="4">
        <v>0.8170231729055258</v>
      </c>
    </row>
    <row r="3081" ht="15.75" customHeight="1">
      <c r="A3081" s="2" t="s">
        <v>746</v>
      </c>
      <c r="B3081" s="3" t="s">
        <v>759</v>
      </c>
      <c r="C3081" s="4">
        <v>4.761181382275132</v>
      </c>
      <c r="D3081" s="4">
        <v>0.8242424242424241</v>
      </c>
    </row>
    <row r="3082" ht="15.75" customHeight="1">
      <c r="A3082" s="2" t="s">
        <v>746</v>
      </c>
      <c r="B3082" s="3" t="s">
        <v>759</v>
      </c>
      <c r="C3082" s="4">
        <v>4.682643022486773</v>
      </c>
      <c r="D3082" s="4">
        <v>0.8067736185383244</v>
      </c>
    </row>
    <row r="3083" ht="15.75" customHeight="1">
      <c r="A3083" s="2" t="s">
        <v>746</v>
      </c>
      <c r="B3083" s="3" t="s">
        <v>760</v>
      </c>
      <c r="C3083" s="4">
        <v>4.5359002976190474</v>
      </c>
      <c r="D3083" s="4">
        <v>0.816934046345811</v>
      </c>
    </row>
    <row r="3084" ht="15.75" customHeight="1">
      <c r="A3084" s="2" t="s">
        <v>746</v>
      </c>
      <c r="B3084" s="3" t="s">
        <v>760</v>
      </c>
      <c r="C3084" s="4">
        <v>4.577236276455026</v>
      </c>
      <c r="D3084" s="4">
        <v>0.8002673796791444</v>
      </c>
    </row>
    <row r="3085" ht="15.75" customHeight="1">
      <c r="A3085" s="2" t="s">
        <v>746</v>
      </c>
      <c r="B3085" s="3" t="s">
        <v>760</v>
      </c>
      <c r="C3085" s="4">
        <v>4.585503472222222</v>
      </c>
      <c r="D3085" s="4">
        <v>0.7942067736185383</v>
      </c>
    </row>
    <row r="3086" ht="15.75" customHeight="1">
      <c r="A3086" s="2" t="s">
        <v>746</v>
      </c>
      <c r="B3086" s="3" t="s">
        <v>761</v>
      </c>
      <c r="C3086" s="4">
        <v>4.252748842592593</v>
      </c>
      <c r="D3086" s="4">
        <v>0.8036541889483064</v>
      </c>
    </row>
    <row r="3087" ht="15.75" customHeight="1">
      <c r="A3087" s="2" t="s">
        <v>746</v>
      </c>
      <c r="B3087" s="3" t="s">
        <v>761</v>
      </c>
      <c r="C3087" s="4">
        <v>4.269283234126984</v>
      </c>
      <c r="D3087" s="4">
        <v>0.8399286987522281</v>
      </c>
    </row>
    <row r="3088" ht="15.75" customHeight="1">
      <c r="A3088" s="2" t="s">
        <v>746</v>
      </c>
      <c r="B3088" s="3" t="s">
        <v>761</v>
      </c>
      <c r="C3088" s="4">
        <v>4.217613260582011</v>
      </c>
      <c r="D3088" s="4">
        <v>0.834313725490196</v>
      </c>
    </row>
    <row r="3089" ht="15.75" customHeight="1">
      <c r="A3089" s="2" t="s">
        <v>746</v>
      </c>
      <c r="B3089" s="3" t="s">
        <v>762</v>
      </c>
      <c r="C3089" s="4">
        <v>13.251591435185185</v>
      </c>
      <c r="D3089" s="4">
        <v>0.9349376114081995</v>
      </c>
    </row>
    <row r="3090" ht="15.75" customHeight="1">
      <c r="A3090" s="2" t="s">
        <v>746</v>
      </c>
      <c r="B3090" s="3" t="s">
        <v>762</v>
      </c>
      <c r="C3090" s="4">
        <v>13.551277281746033</v>
      </c>
      <c r="D3090" s="4">
        <v>0.9171122994652405</v>
      </c>
    </row>
    <row r="3091" ht="15.75" customHeight="1">
      <c r="A3091" s="2" t="s">
        <v>746</v>
      </c>
      <c r="B3091" s="3" t="s">
        <v>762</v>
      </c>
      <c r="C3091" s="4">
        <v>13.505807705026456</v>
      </c>
      <c r="D3091" s="4">
        <v>0.9509803921568626</v>
      </c>
    </row>
    <row r="3092" ht="15.75" customHeight="1">
      <c r="A3092" s="2" t="s">
        <v>746</v>
      </c>
      <c r="B3092" s="3" t="s">
        <v>763</v>
      </c>
      <c r="C3092" s="4">
        <v>13.757957175925927</v>
      </c>
      <c r="D3092" s="4">
        <v>0.9073083778966131</v>
      </c>
    </row>
    <row r="3093" ht="15.75" customHeight="1">
      <c r="A3093" s="2" t="s">
        <v>746</v>
      </c>
      <c r="B3093" s="3" t="s">
        <v>763</v>
      </c>
      <c r="C3093" s="4">
        <v>13.625682043650794</v>
      </c>
      <c r="D3093" s="4">
        <v>0.892156862745098</v>
      </c>
    </row>
    <row r="3094" ht="15.75" customHeight="1">
      <c r="A3094" s="2" t="s">
        <v>746</v>
      </c>
      <c r="B3094" s="3" t="s">
        <v>763</v>
      </c>
      <c r="C3094" s="4">
        <v>14.059709821428571</v>
      </c>
      <c r="D3094" s="4">
        <v>0.8992869875222815</v>
      </c>
    </row>
    <row r="3095" ht="15.75" customHeight="1">
      <c r="A3095" s="2" t="s">
        <v>746</v>
      </c>
      <c r="B3095" s="3" t="s">
        <v>764</v>
      </c>
      <c r="C3095" s="4">
        <v>13.813760747354497</v>
      </c>
      <c r="D3095" s="4">
        <v>0.9090909090909091</v>
      </c>
    </row>
    <row r="3096" ht="15.75" customHeight="1">
      <c r="A3096" s="2" t="s">
        <v>746</v>
      </c>
      <c r="B3096" s="3" t="s">
        <v>764</v>
      </c>
      <c r="C3096" s="4">
        <v>13.828228339947092</v>
      </c>
      <c r="D3096" s="4">
        <v>0.943850267379679</v>
      </c>
    </row>
    <row r="3097" ht="15.75" customHeight="1">
      <c r="A3097" s="2" t="s">
        <v>746</v>
      </c>
      <c r="B3097" s="3" t="s">
        <v>764</v>
      </c>
      <c r="C3097" s="4">
        <v>14.264322916666668</v>
      </c>
      <c r="D3097" s="4">
        <v>0.9500891265597149</v>
      </c>
    </row>
    <row r="3098" ht="15.75" customHeight="1">
      <c r="A3098" s="2" t="s">
        <v>746</v>
      </c>
      <c r="B3098" s="3" t="s">
        <v>765</v>
      </c>
      <c r="C3098" s="4">
        <v>2.8721271494708995</v>
      </c>
      <c r="D3098" s="4">
        <v>1.0204991087344029</v>
      </c>
    </row>
    <row r="3099" ht="15.75" customHeight="1">
      <c r="A3099" s="2" t="s">
        <v>746</v>
      </c>
      <c r="B3099" s="3" t="s">
        <v>765</v>
      </c>
      <c r="C3099" s="4">
        <v>2.8390583664021163</v>
      </c>
      <c r="D3099" s="4">
        <v>1.0579322638146167</v>
      </c>
    </row>
    <row r="3100" ht="15.75" customHeight="1">
      <c r="A3100" s="2" t="s">
        <v>746</v>
      </c>
      <c r="B3100" s="3" t="s">
        <v>765</v>
      </c>
      <c r="C3100" s="4">
        <v>2.8597263558201056</v>
      </c>
      <c r="D3100" s="4">
        <v>1.0766488413547237</v>
      </c>
    </row>
    <row r="3101" ht="15.75" customHeight="1">
      <c r="A3101" s="2" t="s">
        <v>746</v>
      </c>
      <c r="B3101" s="3" t="s">
        <v>766</v>
      </c>
      <c r="C3101" s="4">
        <v>3.3288897156084656</v>
      </c>
      <c r="D3101" s="4">
        <v>1.2531194295900177</v>
      </c>
    </row>
    <row r="3102" ht="15.75" customHeight="1">
      <c r="A3102" s="2" t="s">
        <v>746</v>
      </c>
      <c r="B3102" s="3" t="s">
        <v>766</v>
      </c>
      <c r="C3102" s="4">
        <v>3.279286541005291</v>
      </c>
      <c r="D3102" s="4">
        <v>1.2647058823529411</v>
      </c>
    </row>
    <row r="3103" ht="15.75" customHeight="1">
      <c r="A3103" s="2" t="s">
        <v>746</v>
      </c>
      <c r="B3103" s="3" t="s">
        <v>766</v>
      </c>
      <c r="C3103" s="4">
        <v>3.380559689153439</v>
      </c>
      <c r="D3103" s="4">
        <v>1.281639928698752</v>
      </c>
    </row>
    <row r="3104" ht="15.75" customHeight="1">
      <c r="A3104" s="2" t="s">
        <v>746</v>
      </c>
      <c r="B3104" s="3" t="s">
        <v>767</v>
      </c>
      <c r="C3104" s="4">
        <v>3.035404265873016</v>
      </c>
      <c r="D3104" s="4">
        <v>1.1889483065953654</v>
      </c>
    </row>
    <row r="3105" ht="15.75" customHeight="1">
      <c r="A3105" s="2" t="s">
        <v>746</v>
      </c>
      <c r="B3105" s="3" t="s">
        <v>767</v>
      </c>
      <c r="C3105" s="4">
        <v>3.0106026785714284</v>
      </c>
      <c r="D3105" s="4">
        <v>1.197860962566845</v>
      </c>
    </row>
    <row r="3106" ht="15.75" customHeight="1">
      <c r="A3106" s="2" t="s">
        <v>746</v>
      </c>
      <c r="B3106" s="3" t="s">
        <v>767</v>
      </c>
      <c r="C3106" s="4">
        <v>3.0209366732804233</v>
      </c>
      <c r="D3106" s="4">
        <v>1.2040998217468806</v>
      </c>
    </row>
    <row r="3107" ht="15.75" customHeight="1">
      <c r="A3107" s="2" t="s">
        <v>746</v>
      </c>
      <c r="B3107" s="3" t="s">
        <v>768</v>
      </c>
      <c r="C3107" s="4">
        <v>3.7649842923280423</v>
      </c>
      <c r="D3107" s="4">
        <v>1.322638146167558</v>
      </c>
    </row>
    <row r="3108" ht="15.75" customHeight="1">
      <c r="A3108" s="2" t="s">
        <v>746</v>
      </c>
      <c r="B3108" s="3" t="s">
        <v>768</v>
      </c>
      <c r="C3108" s="4">
        <v>3.870391038359788</v>
      </c>
      <c r="D3108" s="4">
        <v>1.355614973262032</v>
      </c>
    </row>
    <row r="3109" ht="15.75" customHeight="1">
      <c r="A3109" s="2" t="s">
        <v>746</v>
      </c>
      <c r="B3109" s="3" t="s">
        <v>768</v>
      </c>
      <c r="C3109" s="4">
        <v>3.795986276455026</v>
      </c>
      <c r="D3109" s="4">
        <v>1.3351158645276293</v>
      </c>
    </row>
    <row r="3110" ht="15.75" customHeight="1">
      <c r="A3110" s="2" t="s">
        <v>746</v>
      </c>
      <c r="B3110" s="3" t="s">
        <v>769</v>
      </c>
      <c r="C3110" s="4">
        <v>3.6347759589947093</v>
      </c>
      <c r="D3110" s="4">
        <v>1.5392156862745099</v>
      </c>
    </row>
    <row r="3111" ht="15.75" customHeight="1">
      <c r="A3111" s="2" t="s">
        <v>746</v>
      </c>
      <c r="B3111" s="3" t="s">
        <v>769</v>
      </c>
      <c r="C3111" s="4">
        <v>3.5810391865079363</v>
      </c>
      <c r="D3111" s="4">
        <v>1.5240641711229945</v>
      </c>
    </row>
    <row r="3112" ht="15.75" customHeight="1">
      <c r="A3112" s="2" t="s">
        <v>746</v>
      </c>
      <c r="B3112" s="3" t="s">
        <v>769</v>
      </c>
      <c r="C3112" s="4">
        <v>3.665777943121693</v>
      </c>
      <c r="D3112" s="4">
        <v>1.5053475935828877</v>
      </c>
    </row>
    <row r="3113" ht="15.75" customHeight="1">
      <c r="A3113" s="2" t="s">
        <v>746</v>
      </c>
      <c r="B3113" s="3" t="s">
        <v>770</v>
      </c>
      <c r="C3113" s="4">
        <v>3.57483878968254</v>
      </c>
      <c r="D3113" s="4">
        <v>1.4652406417112298</v>
      </c>
    </row>
    <row r="3114" ht="15.75" customHeight="1">
      <c r="A3114" s="2" t="s">
        <v>746</v>
      </c>
      <c r="B3114" s="3" t="s">
        <v>770</v>
      </c>
      <c r="C3114" s="4">
        <v>3.6430431547619047</v>
      </c>
      <c r="D3114" s="4">
        <v>1.4483065953654188</v>
      </c>
    </row>
    <row r="3115" ht="15.75" customHeight="1">
      <c r="A3115" s="2" t="s">
        <v>746</v>
      </c>
      <c r="B3115" s="3" t="s">
        <v>770</v>
      </c>
      <c r="C3115" s="4">
        <v>3.599640376984127</v>
      </c>
      <c r="D3115" s="4">
        <v>1.423351158645276</v>
      </c>
    </row>
    <row r="3116" ht="15.75" customHeight="1">
      <c r="A3116" s="2" t="s">
        <v>746</v>
      </c>
      <c r="B3116" s="3" t="s">
        <v>771</v>
      </c>
      <c r="C3116" s="4">
        <v>4.424293154761905</v>
      </c>
      <c r="D3116" s="4">
        <v>3.508021390374332</v>
      </c>
    </row>
    <row r="3117" ht="15.75" customHeight="1">
      <c r="A3117" s="2" t="s">
        <v>746</v>
      </c>
      <c r="B3117" s="3" t="s">
        <v>771</v>
      </c>
      <c r="C3117" s="4">
        <v>4.349888392857142</v>
      </c>
      <c r="D3117" s="4">
        <v>3.4705882352941178</v>
      </c>
    </row>
    <row r="3118" ht="15.75" customHeight="1">
      <c r="A3118" s="2" t="s">
        <v>746</v>
      </c>
      <c r="B3118" s="3" t="s">
        <v>771</v>
      </c>
      <c r="C3118" s="4">
        <v>4.478029927248677</v>
      </c>
      <c r="D3118" s="4">
        <v>3.483065953654189</v>
      </c>
    </row>
    <row r="3119" ht="15.75" customHeight="1">
      <c r="A3119" s="2" t="s">
        <v>746</v>
      </c>
      <c r="B3119" s="3" t="s">
        <v>772</v>
      </c>
      <c r="C3119" s="4">
        <v>4.664041832010582</v>
      </c>
      <c r="D3119" s="4">
        <v>3.49554367201426</v>
      </c>
    </row>
    <row r="3120" ht="15.75" customHeight="1">
      <c r="A3120" s="2" t="s">
        <v>746</v>
      </c>
      <c r="B3120" s="3" t="s">
        <v>772</v>
      </c>
      <c r="C3120" s="4">
        <v>4.517299107142858</v>
      </c>
      <c r="D3120" s="4">
        <v>3.455436720142602</v>
      </c>
    </row>
    <row r="3121" ht="15.75" customHeight="1">
      <c r="A3121" s="2" t="s">
        <v>746</v>
      </c>
      <c r="B3121" s="3" t="s">
        <v>772</v>
      </c>
      <c r="C3121" s="4">
        <v>4.62890625</v>
      </c>
      <c r="D3121" s="4">
        <v>3.573083778966132</v>
      </c>
    </row>
    <row r="3122" ht="15.75" customHeight="1">
      <c r="A3122" s="2" t="s">
        <v>746</v>
      </c>
      <c r="B3122" s="3" t="s">
        <v>773</v>
      </c>
      <c r="C3122" s="4">
        <v>4.595837466931217</v>
      </c>
      <c r="D3122" s="4">
        <v>3.4572192513368982</v>
      </c>
    </row>
    <row r="3123" ht="15.75" customHeight="1">
      <c r="A3123" s="2" t="s">
        <v>746</v>
      </c>
      <c r="B3123" s="3" t="s">
        <v>773</v>
      </c>
      <c r="C3123" s="4">
        <v>4.579303075396826</v>
      </c>
      <c r="D3123" s="4">
        <v>3.4795008912655967</v>
      </c>
    </row>
    <row r="3124" ht="15.75" customHeight="1">
      <c r="A3124" s="2" t="s">
        <v>746</v>
      </c>
      <c r="B3124" s="3" t="s">
        <v>773</v>
      </c>
      <c r="C3124" s="4">
        <v>4.465629133597884</v>
      </c>
      <c r="D3124" s="4">
        <v>3.462566844919786</v>
      </c>
    </row>
    <row r="3125" ht="15.75" customHeight="1">
      <c r="A3125" s="2" t="s">
        <v>746</v>
      </c>
      <c r="B3125" s="3" t="s">
        <v>774</v>
      </c>
      <c r="C3125" s="4">
        <v>2.568307705026455</v>
      </c>
      <c r="D3125" s="4">
        <v>1.3235294117647058</v>
      </c>
    </row>
    <row r="3126" ht="15.75" customHeight="1">
      <c r="A3126" s="2" t="s">
        <v>746</v>
      </c>
      <c r="B3126" s="3" t="s">
        <v>774</v>
      </c>
      <c r="C3126" s="4">
        <v>2.6117104828042326</v>
      </c>
      <c r="D3126" s="4">
        <v>1.322638146167558</v>
      </c>
    </row>
    <row r="3127" ht="15.75" customHeight="1">
      <c r="A3127" s="2" t="s">
        <v>746</v>
      </c>
      <c r="B3127" s="3" t="s">
        <v>774</v>
      </c>
      <c r="C3127" s="4">
        <v>2.5765749007936507</v>
      </c>
      <c r="D3127" s="4">
        <v>1.338680926916221</v>
      </c>
    </row>
    <row r="3128" ht="15.75" customHeight="1">
      <c r="A3128" s="2" t="s">
        <v>746</v>
      </c>
      <c r="B3128" s="3" t="s">
        <v>775</v>
      </c>
      <c r="C3128" s="4">
        <v>2.6385788690476186</v>
      </c>
      <c r="D3128" s="4">
        <v>1.3475935828877004</v>
      </c>
    </row>
    <row r="3129" ht="15.75" customHeight="1">
      <c r="A3129" s="2" t="s">
        <v>746</v>
      </c>
      <c r="B3129" s="3" t="s">
        <v>775</v>
      </c>
      <c r="C3129" s="4">
        <v>2.7191840277777777</v>
      </c>
      <c r="D3129" s="4">
        <v>1.32174688057041</v>
      </c>
    </row>
    <row r="3130" ht="15.75" customHeight="1">
      <c r="A3130" s="2" t="s">
        <v>746</v>
      </c>
      <c r="B3130" s="3" t="s">
        <v>775</v>
      </c>
      <c r="C3130" s="4">
        <v>2.6943824404761907</v>
      </c>
      <c r="D3130" s="4">
        <v>1.3707664884135473</v>
      </c>
    </row>
    <row r="3131" ht="15.75" customHeight="1">
      <c r="A3131" s="2" t="s">
        <v>746</v>
      </c>
      <c r="B3131" s="3" t="s">
        <v>217</v>
      </c>
      <c r="C3131" s="4">
        <v>99.02994791666667</v>
      </c>
      <c r="D3131" s="4">
        <v>105.2584670231729</v>
      </c>
    </row>
    <row r="3132" ht="15.75" customHeight="1">
      <c r="A3132" s="2" t="s">
        <v>746</v>
      </c>
      <c r="B3132" s="3" t="s">
        <v>217</v>
      </c>
      <c r="C3132" s="4">
        <v>102.15081431878308</v>
      </c>
      <c r="D3132" s="4">
        <v>108.02139037433155</v>
      </c>
    </row>
    <row r="3133" ht="15.75" customHeight="1">
      <c r="A3133" s="2" t="s">
        <v>746</v>
      </c>
      <c r="B3133" s="3" t="s">
        <v>217</v>
      </c>
      <c r="C3133" s="4">
        <v>100.66271908068782</v>
      </c>
      <c r="D3133" s="4">
        <v>104.81283422459893</v>
      </c>
    </row>
    <row r="3134" ht="15.75" customHeight="1">
      <c r="A3134" s="2" t="s">
        <v>746</v>
      </c>
      <c r="B3134" s="3" t="s">
        <v>15</v>
      </c>
      <c r="C3134" s="4">
        <v>0.6300843253968254</v>
      </c>
      <c r="D3134" s="4">
        <v>0.48422459893048125</v>
      </c>
    </row>
    <row r="3135" ht="15.75" customHeight="1">
      <c r="A3135" s="2" t="s">
        <v>746</v>
      </c>
      <c r="B3135" s="3" t="s">
        <v>15</v>
      </c>
      <c r="C3135" s="4">
        <v>0.6061301256613757</v>
      </c>
      <c r="D3135" s="4">
        <v>0.48422459893048125</v>
      </c>
    </row>
    <row r="3136" ht="15.75" customHeight="1">
      <c r="A3136" s="2" t="s">
        <v>746</v>
      </c>
      <c r="B3136" s="3" t="s">
        <v>15</v>
      </c>
      <c r="C3136" s="4">
        <v>0.6181175595238095</v>
      </c>
      <c r="D3136" s="4">
        <v>0.48422459893048125</v>
      </c>
    </row>
    <row r="3137" ht="15.75" customHeight="1">
      <c r="A3137" s="2" t="s">
        <v>746</v>
      </c>
      <c r="B3137" s="3" t="s">
        <v>776</v>
      </c>
      <c r="C3137" s="4">
        <v>75.11708416005291</v>
      </c>
      <c r="D3137" s="4">
        <v>14.322638146167558</v>
      </c>
    </row>
    <row r="3138" ht="15.75" customHeight="1">
      <c r="A3138" s="2" t="s">
        <v>746</v>
      </c>
      <c r="B3138" s="3" t="s">
        <v>776</v>
      </c>
      <c r="C3138" s="4">
        <v>75.50977595899471</v>
      </c>
      <c r="D3138" s="4">
        <v>14.27807486631016</v>
      </c>
    </row>
    <row r="3139" ht="15.75" customHeight="1">
      <c r="A3139" s="2" t="s">
        <v>746</v>
      </c>
      <c r="B3139" s="3" t="s">
        <v>776</v>
      </c>
      <c r="C3139" s="4">
        <v>74.47637648809524</v>
      </c>
      <c r="D3139" s="4">
        <v>14.242424242424242</v>
      </c>
    </row>
    <row r="3140" ht="15.75" customHeight="1">
      <c r="A3140" s="2" t="s">
        <v>746</v>
      </c>
      <c r="B3140" s="3" t="s">
        <v>777</v>
      </c>
      <c r="C3140" s="4">
        <v>66.47786458333333</v>
      </c>
      <c r="D3140" s="4">
        <v>13.770053475935828</v>
      </c>
    </row>
    <row r="3141" ht="15.75" customHeight="1">
      <c r="A3141" s="2" t="s">
        <v>746</v>
      </c>
      <c r="B3141" s="3" t="s">
        <v>777</v>
      </c>
      <c r="C3141" s="4">
        <v>68.85468336640211</v>
      </c>
      <c r="D3141" s="4">
        <v>13.636363636363637</v>
      </c>
    </row>
    <row r="3142" ht="15.75" customHeight="1">
      <c r="A3142" s="2" t="s">
        <v>746</v>
      </c>
      <c r="B3142" s="3" t="s">
        <v>777</v>
      </c>
      <c r="C3142" s="4">
        <v>68.21397569444444</v>
      </c>
      <c r="D3142" s="4">
        <v>13.680926916221033</v>
      </c>
    </row>
    <row r="3143" ht="15.75" customHeight="1">
      <c r="A3143" s="2" t="s">
        <v>746</v>
      </c>
      <c r="B3143" s="3" t="s">
        <v>778</v>
      </c>
      <c r="C3143" s="4">
        <v>13.689752810846562</v>
      </c>
      <c r="D3143" s="4">
        <v>1.4162210338680927</v>
      </c>
    </row>
    <row r="3144" ht="15.75" customHeight="1">
      <c r="A3144" s="2" t="s">
        <v>746</v>
      </c>
      <c r="B3144" s="3" t="s">
        <v>778</v>
      </c>
      <c r="C3144" s="4">
        <v>13.8096271494709</v>
      </c>
      <c r="D3144" s="4">
        <v>1.3948306595365418</v>
      </c>
    </row>
    <row r="3145" ht="15.75" customHeight="1">
      <c r="A3145" s="2" t="s">
        <v>746</v>
      </c>
      <c r="B3145" s="3" t="s">
        <v>778</v>
      </c>
      <c r="C3145" s="4">
        <v>13.489273313492061</v>
      </c>
      <c r="D3145" s="4">
        <v>1.4028520499108734</v>
      </c>
    </row>
    <row r="3146" ht="15.75" customHeight="1">
      <c r="A3146" s="2" t="s">
        <v>746</v>
      </c>
      <c r="B3146" s="3" t="s">
        <v>779</v>
      </c>
      <c r="C3146" s="4">
        <v>12.943638392857142</v>
      </c>
      <c r="D3146" s="4">
        <v>1.2228163992869876</v>
      </c>
    </row>
    <row r="3147" ht="15.75" customHeight="1">
      <c r="A3147" s="2" t="s">
        <v>746</v>
      </c>
      <c r="B3147" s="3" t="s">
        <v>779</v>
      </c>
      <c r="C3147" s="4">
        <v>13.35906498015873</v>
      </c>
      <c r="D3147" s="4">
        <v>1.1925133689839573</v>
      </c>
    </row>
    <row r="3148" ht="15.75" customHeight="1">
      <c r="A3148" s="2" t="s">
        <v>746</v>
      </c>
      <c r="B3148" s="3" t="s">
        <v>779</v>
      </c>
      <c r="C3148" s="4">
        <v>13.183387070105821</v>
      </c>
      <c r="D3148" s="4">
        <v>1.2183600713012477</v>
      </c>
    </row>
    <row r="3149" ht="15.75" customHeight="1">
      <c r="A3149" s="2" t="s">
        <v>746</v>
      </c>
      <c r="B3149" s="3" t="s">
        <v>780</v>
      </c>
      <c r="C3149" s="4">
        <v>12.720424107142858</v>
      </c>
      <c r="D3149" s="4">
        <v>1.1720142602495542</v>
      </c>
    </row>
    <row r="3150" ht="15.75" customHeight="1">
      <c r="A3150" s="2" t="s">
        <v>746</v>
      </c>
      <c r="B3150" s="3" t="s">
        <v>780</v>
      </c>
      <c r="C3150" s="4">
        <v>12.42280505952381</v>
      </c>
      <c r="D3150" s="4">
        <v>1.1666666666666667</v>
      </c>
    </row>
    <row r="3151" ht="15.75" customHeight="1">
      <c r="A3151" s="2" t="s">
        <v>746</v>
      </c>
      <c r="B3151" s="3" t="s">
        <v>780</v>
      </c>
      <c r="C3151" s="4">
        <v>12.588148974867725</v>
      </c>
      <c r="D3151" s="4">
        <v>1.1809269162210339</v>
      </c>
    </row>
    <row r="3152" ht="15.75" customHeight="1">
      <c r="A3152" s="2" t="s">
        <v>746</v>
      </c>
      <c r="B3152" s="3" t="s">
        <v>781</v>
      </c>
      <c r="C3152" s="4">
        <v>11.811032572751323</v>
      </c>
      <c r="D3152" s="4">
        <v>1.9358288770053478</v>
      </c>
    </row>
    <row r="3153" ht="15.75" customHeight="1">
      <c r="A3153" s="2" t="s">
        <v>746</v>
      </c>
      <c r="B3153" s="3" t="s">
        <v>781</v>
      </c>
      <c r="C3153" s="4">
        <v>12.154121197089946</v>
      </c>
      <c r="D3153" s="4">
        <v>1.9759358288770055</v>
      </c>
    </row>
    <row r="3154" ht="15.75" customHeight="1">
      <c r="A3154" s="2" t="s">
        <v>746</v>
      </c>
      <c r="B3154" s="3" t="s">
        <v>781</v>
      </c>
      <c r="C3154" s="4">
        <v>12.03424685846561</v>
      </c>
      <c r="D3154" s="4">
        <v>2.0026737967914436</v>
      </c>
    </row>
    <row r="3155" ht="15.75" customHeight="1">
      <c r="A3155" s="2" t="s">
        <v>746</v>
      </c>
      <c r="B3155" s="3" t="s">
        <v>782</v>
      </c>
      <c r="C3155" s="4">
        <v>12.699756117724867</v>
      </c>
      <c r="D3155" s="4">
        <v>1.9224598930481283</v>
      </c>
    </row>
    <row r="3156" ht="15.75" customHeight="1">
      <c r="A3156" s="2" t="s">
        <v>746</v>
      </c>
      <c r="B3156" s="3" t="s">
        <v>782</v>
      </c>
      <c r="C3156" s="4">
        <v>13.036644345238095</v>
      </c>
      <c r="D3156" s="4">
        <v>1.9385026737967912</v>
      </c>
    </row>
    <row r="3157" ht="15.75" customHeight="1">
      <c r="A3157" s="2" t="s">
        <v>746</v>
      </c>
      <c r="B3157" s="3" t="s">
        <v>782</v>
      </c>
      <c r="C3157" s="4">
        <v>12.691488921957673</v>
      </c>
      <c r="D3157" s="4">
        <v>2.0231729055258465</v>
      </c>
    </row>
    <row r="3158" ht="15.75" customHeight="1">
      <c r="A3158" s="2" t="s">
        <v>746</v>
      </c>
      <c r="B3158" s="3" t="s">
        <v>783</v>
      </c>
      <c r="C3158" s="4">
        <v>12.261594742063492</v>
      </c>
      <c r="D3158" s="4">
        <v>1.8859180035650625</v>
      </c>
    </row>
    <row r="3159" ht="15.75" customHeight="1">
      <c r="A3159" s="2" t="s">
        <v>746</v>
      </c>
      <c r="B3159" s="3" t="s">
        <v>783</v>
      </c>
      <c r="C3159" s="4">
        <v>12.061115244708995</v>
      </c>
      <c r="D3159" s="4">
        <v>1.8761140819964348</v>
      </c>
    </row>
    <row r="3160" ht="15.75" customHeight="1">
      <c r="A3160" s="2" t="s">
        <v>746</v>
      </c>
      <c r="B3160" s="3" t="s">
        <v>783</v>
      </c>
      <c r="C3160" s="4">
        <v>12.335999503968255</v>
      </c>
      <c r="D3160" s="4">
        <v>1.9028520499108732</v>
      </c>
    </row>
    <row r="3161" ht="15.75" customHeight="1">
      <c r="A3161" s="2" t="s">
        <v>746</v>
      </c>
      <c r="B3161" s="3" t="s">
        <v>784</v>
      </c>
      <c r="C3161" s="4">
        <v>13.044911541005291</v>
      </c>
      <c r="D3161" s="4">
        <v>2.3315508021390374</v>
      </c>
    </row>
    <row r="3162" ht="15.75" customHeight="1">
      <c r="A3162" s="2" t="s">
        <v>746</v>
      </c>
      <c r="B3162" s="3" t="s">
        <v>784</v>
      </c>
      <c r="C3162" s="4">
        <v>12.670820932539682</v>
      </c>
      <c r="D3162" s="4">
        <v>2.3761140819964344</v>
      </c>
    </row>
    <row r="3163" ht="15.75" customHeight="1">
      <c r="A3163" s="2" t="s">
        <v>746</v>
      </c>
      <c r="B3163" s="3" t="s">
        <v>784</v>
      </c>
      <c r="C3163" s="4">
        <v>12.894035218253968</v>
      </c>
      <c r="D3163" s="4">
        <v>2.3342245989304815</v>
      </c>
    </row>
    <row r="3164" ht="15.75" customHeight="1">
      <c r="A3164" s="2" t="s">
        <v>746</v>
      </c>
      <c r="B3164" s="3" t="s">
        <v>785</v>
      </c>
      <c r="C3164" s="4">
        <v>13.94396908068783</v>
      </c>
      <c r="D3164" s="4">
        <v>2.3440285204991085</v>
      </c>
    </row>
    <row r="3165" ht="15.75" customHeight="1">
      <c r="A3165" s="2" t="s">
        <v>746</v>
      </c>
      <c r="B3165" s="3" t="s">
        <v>785</v>
      </c>
      <c r="C3165" s="4">
        <v>13.774491567460318</v>
      </c>
      <c r="D3165" s="4">
        <v>2.370766488413547</v>
      </c>
    </row>
    <row r="3166" ht="15.75" customHeight="1">
      <c r="A3166" s="2" t="s">
        <v>746</v>
      </c>
      <c r="B3166" s="3" t="s">
        <v>785</v>
      </c>
      <c r="C3166" s="4">
        <v>13.927434689153438</v>
      </c>
      <c r="D3166" s="4">
        <v>2.368092691622103</v>
      </c>
    </row>
    <row r="3167" ht="15.75" customHeight="1">
      <c r="A3167" s="2" t="s">
        <v>746</v>
      </c>
      <c r="B3167" s="3" t="s">
        <v>786</v>
      </c>
      <c r="C3167" s="4">
        <v>14.111379794973544</v>
      </c>
      <c r="D3167" s="4">
        <v>2.4581105169340463</v>
      </c>
    </row>
    <row r="3168" ht="15.75" customHeight="1">
      <c r="A3168" s="2" t="s">
        <v>746</v>
      </c>
      <c r="B3168" s="3" t="s">
        <v>786</v>
      </c>
      <c r="C3168" s="4">
        <v>13.553344080687829</v>
      </c>
      <c r="D3168" s="4">
        <v>2.483957219251337</v>
      </c>
    </row>
    <row r="3169" ht="15.75" customHeight="1">
      <c r="A3169" s="2" t="s">
        <v>746</v>
      </c>
      <c r="B3169" s="3" t="s">
        <v>786</v>
      </c>
      <c r="C3169" s="4">
        <v>13.584346064814815</v>
      </c>
      <c r="D3169" s="4">
        <v>2.454545454545454</v>
      </c>
    </row>
    <row r="3170" ht="15.75" customHeight="1">
      <c r="A3170" s="2" t="s">
        <v>746</v>
      </c>
      <c r="B3170" s="3" t="s">
        <v>787</v>
      </c>
      <c r="C3170" s="4">
        <v>15.231584821428571</v>
      </c>
      <c r="D3170" s="4">
        <v>1.819964349376114</v>
      </c>
    </row>
    <row r="3171" ht="15.75" customHeight="1">
      <c r="A3171" s="2" t="s">
        <v>746</v>
      </c>
      <c r="B3171" s="3" t="s">
        <v>787</v>
      </c>
      <c r="C3171" s="4">
        <v>15.613942625661377</v>
      </c>
      <c r="D3171" s="4">
        <v>1.819073083778966</v>
      </c>
    </row>
    <row r="3172" ht="15.75" customHeight="1">
      <c r="A3172" s="2" t="s">
        <v>746</v>
      </c>
      <c r="B3172" s="3" t="s">
        <v>787</v>
      </c>
      <c r="C3172" s="4">
        <v>15.682146990740742</v>
      </c>
      <c r="D3172" s="4">
        <v>1.7825311942959001</v>
      </c>
    </row>
    <row r="3173" ht="15.75" customHeight="1">
      <c r="A3173" s="2" t="s">
        <v>746</v>
      </c>
      <c r="B3173" s="3" t="s">
        <v>788</v>
      </c>
      <c r="C3173" s="4">
        <v>15.74621775793651</v>
      </c>
      <c r="D3173" s="4">
        <v>1.8707664884135475</v>
      </c>
    </row>
    <row r="3174" ht="15.75" customHeight="1">
      <c r="A3174" s="2" t="s">
        <v>746</v>
      </c>
      <c r="B3174" s="3" t="s">
        <v>788</v>
      </c>
      <c r="C3174" s="4">
        <v>16.366257440476193</v>
      </c>
      <c r="D3174" s="4">
        <v>1.8288770053475938</v>
      </c>
    </row>
    <row r="3175" ht="15.75" customHeight="1">
      <c r="A3175" s="2" t="s">
        <v>746</v>
      </c>
      <c r="B3175" s="3" t="s">
        <v>788</v>
      </c>
      <c r="C3175" s="4">
        <v>16.128575562169313</v>
      </c>
      <c r="D3175" s="4">
        <v>1.8511586452762923</v>
      </c>
    </row>
    <row r="3176" ht="15.75" customHeight="1">
      <c r="A3176" s="2" t="s">
        <v>746</v>
      </c>
      <c r="B3176" s="3" t="s">
        <v>789</v>
      </c>
      <c r="C3176" s="4">
        <v>15.562272652116404</v>
      </c>
      <c r="D3176" s="4">
        <v>1.816399286987522</v>
      </c>
    </row>
    <row r="3177" ht="15.75" customHeight="1">
      <c r="A3177" s="2" t="s">
        <v>746</v>
      </c>
      <c r="B3177" s="3" t="s">
        <v>789</v>
      </c>
      <c r="C3177" s="4">
        <v>16.064504794973544</v>
      </c>
      <c r="D3177" s="4">
        <v>1.8092691622103383</v>
      </c>
    </row>
    <row r="3178" ht="15.75" customHeight="1">
      <c r="A3178" s="2" t="s">
        <v>746</v>
      </c>
      <c r="B3178" s="3" t="s">
        <v>789</v>
      </c>
      <c r="C3178" s="4">
        <v>16.047970403439155</v>
      </c>
      <c r="D3178" s="4">
        <v>1.819964349376114</v>
      </c>
    </row>
    <row r="3179" ht="15.75" customHeight="1">
      <c r="A3179" s="2" t="s">
        <v>746</v>
      </c>
      <c r="B3179" s="3" t="s">
        <v>790</v>
      </c>
      <c r="C3179" s="4">
        <v>16.382791832010582</v>
      </c>
      <c r="D3179" s="4">
        <v>1.0285204991087342</v>
      </c>
    </row>
    <row r="3180" ht="15.75" customHeight="1">
      <c r="A3180" s="2" t="s">
        <v>746</v>
      </c>
      <c r="B3180" s="3" t="s">
        <v>790</v>
      </c>
      <c r="C3180" s="4">
        <v>16.44686259920635</v>
      </c>
      <c r="D3180" s="4">
        <v>1.0374331550802138</v>
      </c>
    </row>
    <row r="3181" ht="15.75" customHeight="1">
      <c r="A3181" s="2" t="s">
        <v>746</v>
      </c>
      <c r="B3181" s="3" t="s">
        <v>790</v>
      </c>
      <c r="C3181" s="4">
        <v>16.07277199074074</v>
      </c>
      <c r="D3181" s="4">
        <v>1.016934046345811</v>
      </c>
    </row>
    <row r="3182" ht="15.75" customHeight="1">
      <c r="A3182" s="2" t="s">
        <v>746</v>
      </c>
      <c r="B3182" s="3" t="s">
        <v>791</v>
      </c>
      <c r="C3182" s="4">
        <v>18.53226273148148</v>
      </c>
      <c r="D3182" s="4">
        <v>1.230837789661319</v>
      </c>
    </row>
    <row r="3183" ht="15.75" customHeight="1">
      <c r="A3183" s="2" t="s">
        <v>746</v>
      </c>
      <c r="B3183" s="3" t="s">
        <v>791</v>
      </c>
      <c r="C3183" s="4">
        <v>18.900152943121693</v>
      </c>
      <c r="D3183" s="4">
        <v>1.2112299465240641</v>
      </c>
    </row>
    <row r="3184" ht="15.75" customHeight="1">
      <c r="A3184" s="2" t="s">
        <v>746</v>
      </c>
      <c r="B3184" s="3" t="s">
        <v>791</v>
      </c>
      <c r="C3184" s="4">
        <v>18.912553736772487</v>
      </c>
      <c r="D3184" s="4">
        <v>1.2121212121212122</v>
      </c>
    </row>
    <row r="3185" ht="15.75" customHeight="1">
      <c r="A3185" s="2" t="s">
        <v>746</v>
      </c>
      <c r="B3185" s="3" t="s">
        <v>792</v>
      </c>
      <c r="C3185" s="4">
        <v>15.731750165343916</v>
      </c>
      <c r="D3185" s="4">
        <v>1.0641711229946522</v>
      </c>
    </row>
    <row r="3186" ht="15.75" customHeight="1">
      <c r="A3186" s="2" t="s">
        <v>746</v>
      </c>
      <c r="B3186" s="3" t="s">
        <v>792</v>
      </c>
      <c r="C3186" s="4">
        <v>16.130642361111114</v>
      </c>
      <c r="D3186" s="4">
        <v>1.0365418894830658</v>
      </c>
    </row>
    <row r="3187" ht="15.75" customHeight="1">
      <c r="A3187" s="2" t="s">
        <v>746</v>
      </c>
      <c r="B3187" s="3" t="s">
        <v>792</v>
      </c>
      <c r="C3187" s="4">
        <v>15.85782490079365</v>
      </c>
      <c r="D3187" s="4">
        <v>1.0606060606060606</v>
      </c>
    </row>
    <row r="3188" ht="15.75" customHeight="1">
      <c r="A3188" s="2" t="s">
        <v>746</v>
      </c>
      <c r="B3188" s="3" t="s">
        <v>793</v>
      </c>
      <c r="C3188" s="4">
        <v>5.906187996031746</v>
      </c>
      <c r="D3188" s="4">
        <v>1.7049910873440286</v>
      </c>
    </row>
    <row r="3189" ht="15.75" customHeight="1">
      <c r="A3189" s="2" t="s">
        <v>746</v>
      </c>
      <c r="B3189" s="3" t="s">
        <v>793</v>
      </c>
      <c r="C3189" s="4">
        <v>5.860718419312169</v>
      </c>
      <c r="D3189" s="4">
        <v>1.7023172905525845</v>
      </c>
    </row>
    <row r="3190" ht="15.75" customHeight="1">
      <c r="A3190" s="2" t="s">
        <v>746</v>
      </c>
      <c r="B3190" s="3" t="s">
        <v>793</v>
      </c>
      <c r="C3190" s="4">
        <v>5.848317625661375</v>
      </c>
      <c r="D3190" s="4">
        <v>1.7379679144385027</v>
      </c>
    </row>
    <row r="3191" ht="15.75" customHeight="1">
      <c r="A3191" s="2" t="s">
        <v>746</v>
      </c>
      <c r="B3191" s="3" t="s">
        <v>794</v>
      </c>
      <c r="C3191" s="4">
        <v>4.748780588624339</v>
      </c>
      <c r="D3191" s="4">
        <v>1.6310160427807485</v>
      </c>
    </row>
    <row r="3192" ht="15.75" customHeight="1">
      <c r="A3192" s="2" t="s">
        <v>746</v>
      </c>
      <c r="B3192" s="3" t="s">
        <v>794</v>
      </c>
      <c r="C3192" s="4">
        <v>4.843853339947089</v>
      </c>
      <c r="D3192" s="4">
        <v>1.625668449197861</v>
      </c>
    </row>
    <row r="3193" ht="15.75" customHeight="1">
      <c r="A3193" s="2" t="s">
        <v>746</v>
      </c>
      <c r="B3193" s="3" t="s">
        <v>794</v>
      </c>
      <c r="C3193" s="4">
        <v>4.86245453042328</v>
      </c>
      <c r="D3193" s="4">
        <v>1.6016042780748663</v>
      </c>
    </row>
    <row r="3194" ht="15.75" customHeight="1">
      <c r="A3194" s="2" t="s">
        <v>746</v>
      </c>
      <c r="B3194" s="3" t="s">
        <v>795</v>
      </c>
      <c r="C3194" s="4">
        <v>5.1890087632275135</v>
      </c>
      <c r="D3194" s="4">
        <v>1.789661319073084</v>
      </c>
    </row>
    <row r="3195" ht="15.75" customHeight="1">
      <c r="A3195" s="2" t="s">
        <v>746</v>
      </c>
      <c r="B3195" s="3" t="s">
        <v>795</v>
      </c>
      <c r="C3195" s="4">
        <v>5.180741567460318</v>
      </c>
      <c r="D3195" s="4">
        <v>1.8244206773618539</v>
      </c>
    </row>
    <row r="3196" ht="15.75" customHeight="1">
      <c r="A3196" s="2" t="s">
        <v>746</v>
      </c>
      <c r="B3196" s="3" t="s">
        <v>795</v>
      </c>
      <c r="C3196" s="4">
        <v>5.348152281746032</v>
      </c>
      <c r="D3196" s="4">
        <v>1.767379679144385</v>
      </c>
    </row>
    <row r="3197" ht="15.75" customHeight="1">
      <c r="A3197" s="2" t="s">
        <v>746</v>
      </c>
      <c r="B3197" s="3" t="s">
        <v>796</v>
      </c>
      <c r="C3197" s="4">
        <v>8.760437334656086</v>
      </c>
      <c r="D3197" s="4">
        <v>2.6158645276292334</v>
      </c>
    </row>
    <row r="3198" ht="15.75" customHeight="1">
      <c r="A3198" s="2" t="s">
        <v>746</v>
      </c>
      <c r="B3198" s="3" t="s">
        <v>796</v>
      </c>
      <c r="C3198" s="4">
        <v>8.495887070105821</v>
      </c>
      <c r="D3198" s="4">
        <v>2.6541889483065955</v>
      </c>
    </row>
    <row r="3199" ht="15.75" customHeight="1">
      <c r="A3199" s="2" t="s">
        <v>746</v>
      </c>
      <c r="B3199" s="3" t="s">
        <v>796</v>
      </c>
      <c r="C3199" s="4">
        <v>8.520688657407408</v>
      </c>
      <c r="D3199" s="4">
        <v>2.6497326203208558</v>
      </c>
    </row>
    <row r="3200" ht="15.75" customHeight="1">
      <c r="A3200" s="2" t="s">
        <v>746</v>
      </c>
      <c r="B3200" s="3" t="s">
        <v>797</v>
      </c>
      <c r="C3200" s="4">
        <v>8.142464451058201</v>
      </c>
      <c r="D3200" s="4">
        <v>2.3912655971479495</v>
      </c>
    </row>
    <row r="3201" ht="15.75" customHeight="1">
      <c r="A3201" s="2" t="s">
        <v>746</v>
      </c>
      <c r="B3201" s="3" t="s">
        <v>797</v>
      </c>
      <c r="C3201" s="4">
        <v>8.105262070105821</v>
      </c>
      <c r="D3201" s="4">
        <v>2.409090909090909</v>
      </c>
    </row>
    <row r="3202" ht="15.75" customHeight="1">
      <c r="A3202" s="2" t="s">
        <v>746</v>
      </c>
      <c r="B3202" s="3" t="s">
        <v>797</v>
      </c>
      <c r="C3202" s="4">
        <v>8.094928075396826</v>
      </c>
      <c r="D3202" s="4">
        <v>2.4581105169340463</v>
      </c>
    </row>
    <row r="3203" ht="15.75" customHeight="1">
      <c r="A3203" s="2" t="s">
        <v>746</v>
      </c>
      <c r="B3203" s="3" t="s">
        <v>798</v>
      </c>
      <c r="C3203" s="4">
        <v>9.1241939484127</v>
      </c>
      <c r="D3203" s="4">
        <v>2.6363636363636362</v>
      </c>
    </row>
    <row r="3204" ht="15.75" customHeight="1">
      <c r="A3204" s="2" t="s">
        <v>746</v>
      </c>
      <c r="B3204" s="3" t="s">
        <v>798</v>
      </c>
      <c r="C3204" s="4">
        <v>9.115926752645503</v>
      </c>
      <c r="D3204" s="4">
        <v>2.6443850267379676</v>
      </c>
    </row>
    <row r="3205" ht="15.75" customHeight="1">
      <c r="A3205" s="2" t="s">
        <v>746</v>
      </c>
      <c r="B3205" s="3" t="s">
        <v>798</v>
      </c>
      <c r="C3205" s="4">
        <v>9.37634341931217</v>
      </c>
      <c r="D3205" s="4">
        <v>2.6737967914438503</v>
      </c>
    </row>
    <row r="3206" ht="15.75" customHeight="1">
      <c r="A3206" s="2" t="s">
        <v>746</v>
      </c>
      <c r="B3206" s="3" t="s">
        <v>799</v>
      </c>
      <c r="C3206" s="4">
        <v>24.253162202380953</v>
      </c>
      <c r="D3206" s="4">
        <v>7.769162210338681</v>
      </c>
    </row>
    <row r="3207" ht="15.75" customHeight="1">
      <c r="A3207" s="2" t="s">
        <v>746</v>
      </c>
      <c r="B3207" s="3" t="s">
        <v>799</v>
      </c>
      <c r="C3207" s="4">
        <v>25.059213789682538</v>
      </c>
      <c r="D3207" s="4">
        <v>7.876114081996434</v>
      </c>
    </row>
    <row r="3208" ht="15.75" customHeight="1">
      <c r="A3208" s="2" t="s">
        <v>746</v>
      </c>
      <c r="B3208" s="3" t="s">
        <v>799</v>
      </c>
      <c r="C3208" s="4">
        <v>24.790529927248677</v>
      </c>
      <c r="D3208" s="4">
        <v>7.666666666666667</v>
      </c>
    </row>
    <row r="3209" ht="15.75" customHeight="1">
      <c r="A3209" s="2" t="s">
        <v>746</v>
      </c>
      <c r="B3209" s="3" t="s">
        <v>800</v>
      </c>
      <c r="C3209" s="4">
        <v>24.873201884920636</v>
      </c>
      <c r="D3209" s="4">
        <v>8.087344028520498</v>
      </c>
    </row>
    <row r="3210" ht="15.75" customHeight="1">
      <c r="A3210" s="2" t="s">
        <v>746</v>
      </c>
      <c r="B3210" s="3" t="s">
        <v>800</v>
      </c>
      <c r="C3210" s="4">
        <v>25.265893683862434</v>
      </c>
      <c r="D3210" s="4">
        <v>8.118538324420676</v>
      </c>
    </row>
    <row r="3211" ht="15.75" customHeight="1">
      <c r="A3211" s="2" t="s">
        <v>746</v>
      </c>
      <c r="B3211" s="3" t="s">
        <v>800</v>
      </c>
      <c r="C3211" s="4">
        <v>24.873201884920636</v>
      </c>
      <c r="D3211" s="4">
        <v>8.083778966131907</v>
      </c>
    </row>
    <row r="3212" ht="15.75" customHeight="1">
      <c r="A3212" s="2" t="s">
        <v>746</v>
      </c>
      <c r="B3212" s="3" t="s">
        <v>801</v>
      </c>
      <c r="C3212" s="4">
        <v>26.87799685846561</v>
      </c>
      <c r="D3212" s="4">
        <v>8.131907308377897</v>
      </c>
    </row>
    <row r="3213" ht="15.75" customHeight="1">
      <c r="A3213" s="2" t="s">
        <v>746</v>
      </c>
      <c r="B3213" s="3" t="s">
        <v>801</v>
      </c>
      <c r="C3213" s="4">
        <v>26.48530505952381</v>
      </c>
      <c r="D3213" s="4">
        <v>8.00445632798574</v>
      </c>
    </row>
    <row r="3214" ht="15.75" customHeight="1">
      <c r="A3214" s="2" t="s">
        <v>746</v>
      </c>
      <c r="B3214" s="3" t="s">
        <v>801</v>
      </c>
      <c r="C3214" s="4">
        <v>27.477368551587304</v>
      </c>
      <c r="D3214" s="4">
        <v>7.971479500891266</v>
      </c>
    </row>
    <row r="3215" ht="15.75" customHeight="1">
      <c r="A3215" s="2" t="s">
        <v>746</v>
      </c>
      <c r="B3215" s="3" t="s">
        <v>802</v>
      </c>
      <c r="C3215" s="4">
        <v>21.01655505952381</v>
      </c>
      <c r="D3215" s="4">
        <v>3.7914438502673793</v>
      </c>
    </row>
    <row r="3216" ht="15.75" customHeight="1">
      <c r="A3216" s="2" t="s">
        <v>746</v>
      </c>
      <c r="B3216" s="3" t="s">
        <v>802</v>
      </c>
      <c r="C3216" s="4">
        <v>21.648995535714285</v>
      </c>
      <c r="D3216" s="4">
        <v>3.8404634581105173</v>
      </c>
    </row>
    <row r="3217" ht="15.75" customHeight="1">
      <c r="A3217" s="2" t="s">
        <v>746</v>
      </c>
      <c r="B3217" s="3" t="s">
        <v>802</v>
      </c>
      <c r="C3217" s="4">
        <v>21.01655505952381</v>
      </c>
      <c r="D3217" s="4">
        <v>3.7352941176470584</v>
      </c>
    </row>
    <row r="3218" ht="15.75" customHeight="1">
      <c r="A3218" s="2" t="s">
        <v>746</v>
      </c>
      <c r="B3218" s="3" t="s">
        <v>803</v>
      </c>
      <c r="C3218" s="4">
        <v>22.703062996031747</v>
      </c>
      <c r="D3218" s="4">
        <v>3.9928698752228167</v>
      </c>
    </row>
    <row r="3219" ht="15.75" customHeight="1">
      <c r="A3219" s="2" t="s">
        <v>746</v>
      </c>
      <c r="B3219" s="3" t="s">
        <v>803</v>
      </c>
      <c r="C3219" s="4">
        <v>22.86840691137566</v>
      </c>
      <c r="D3219" s="4">
        <v>3.8966131907308377</v>
      </c>
    </row>
    <row r="3220" ht="15.75" customHeight="1">
      <c r="A3220" s="2" t="s">
        <v>746</v>
      </c>
      <c r="B3220" s="3" t="s">
        <v>803</v>
      </c>
      <c r="C3220" s="4">
        <v>22.434379133597886</v>
      </c>
      <c r="D3220" s="4">
        <v>4.026737967914438</v>
      </c>
    </row>
    <row r="3221" ht="15.75" customHeight="1">
      <c r="A3221" s="2" t="s">
        <v>746</v>
      </c>
      <c r="B3221" s="3" t="s">
        <v>804</v>
      </c>
      <c r="C3221" s="4">
        <v>22.66172701719577</v>
      </c>
      <c r="D3221" s="4">
        <v>3.9331550802139037</v>
      </c>
    </row>
    <row r="3222" ht="15.75" customHeight="1">
      <c r="A3222" s="2" t="s">
        <v>746</v>
      </c>
      <c r="B3222" s="3" t="s">
        <v>804</v>
      </c>
      <c r="C3222" s="4">
        <v>22.95107886904762</v>
      </c>
      <c r="D3222" s="4">
        <v>3.844028520499108</v>
      </c>
    </row>
    <row r="3223" ht="15.75" customHeight="1">
      <c r="A3223" s="2" t="s">
        <v>746</v>
      </c>
      <c r="B3223" s="3" t="s">
        <v>804</v>
      </c>
      <c r="C3223" s="4">
        <v>23.405774636243386</v>
      </c>
      <c r="D3223" s="4">
        <v>3.878787878787879</v>
      </c>
    </row>
    <row r="3224" ht="15.75" customHeight="1">
      <c r="A3224" s="2" t="s">
        <v>746</v>
      </c>
      <c r="B3224" s="3" t="s">
        <v>217</v>
      </c>
      <c r="C3224" s="4">
        <v>0.44363839285714285</v>
      </c>
      <c r="D3224" s="4">
        <v>0.48422459893048125</v>
      </c>
    </row>
    <row r="3225" ht="15.75" customHeight="1">
      <c r="A3225" s="2" t="s">
        <v>746</v>
      </c>
      <c r="B3225" s="3" t="s">
        <v>217</v>
      </c>
      <c r="C3225" s="4">
        <v>0.44363839285714285</v>
      </c>
      <c r="D3225" s="4">
        <v>0.48422459893048125</v>
      </c>
    </row>
    <row r="3226" ht="15.75" customHeight="1">
      <c r="A3226" s="2" t="s">
        <v>746</v>
      </c>
      <c r="B3226" s="3" t="s">
        <v>217</v>
      </c>
      <c r="C3226" s="4">
        <v>0.44363839285714285</v>
      </c>
      <c r="D3226" s="4">
        <v>0.48422459893048125</v>
      </c>
    </row>
    <row r="3227" ht="15.75" customHeight="1">
      <c r="A3227" s="2" t="s">
        <v>746</v>
      </c>
      <c r="B3227" s="3" t="s">
        <v>15</v>
      </c>
      <c r="C3227" s="4">
        <v>0.6436011904761905</v>
      </c>
      <c r="D3227" s="4">
        <v>0.48422459893048125</v>
      </c>
    </row>
    <row r="3228" ht="15.75" customHeight="1">
      <c r="A3228" s="2" t="s">
        <v>746</v>
      </c>
      <c r="B3228" s="3" t="s">
        <v>15</v>
      </c>
      <c r="C3228" s="4">
        <v>0.6028645833333334</v>
      </c>
      <c r="D3228" s="4">
        <v>0.48422459893048125</v>
      </c>
    </row>
    <row r="3229" ht="15.75" customHeight="1">
      <c r="A3229" s="2" t="s">
        <v>746</v>
      </c>
      <c r="B3229" s="3" t="s">
        <v>15</v>
      </c>
      <c r="C3229" s="4">
        <v>0.6252273478835979</v>
      </c>
      <c r="D3229" s="4">
        <v>0.48422459893048125</v>
      </c>
    </row>
    <row r="3230" ht="15.75" customHeight="1">
      <c r="A3230" s="2" t="s">
        <v>805</v>
      </c>
      <c r="B3230" s="3" t="s">
        <v>217</v>
      </c>
      <c r="C3230" s="4">
        <v>6.137669477513228</v>
      </c>
      <c r="D3230" s="4">
        <v>5.998880744849445</v>
      </c>
    </row>
    <row r="3231" ht="15.75" customHeight="1">
      <c r="A3231" s="2" t="s">
        <v>805</v>
      </c>
      <c r="B3231" s="3" t="s">
        <v>217</v>
      </c>
      <c r="C3231" s="4">
        <v>6.205873842592593</v>
      </c>
      <c r="D3231" s="4">
        <v>5.939451267828843</v>
      </c>
    </row>
    <row r="3232" ht="15.75" customHeight="1">
      <c r="A3232" s="2" t="s">
        <v>805</v>
      </c>
      <c r="B3232" s="3" t="s">
        <v>217</v>
      </c>
      <c r="C3232" s="4">
        <v>6.3340153769841265</v>
      </c>
      <c r="D3232" s="4">
        <v>6.032309825673534</v>
      </c>
    </row>
    <row r="3233" ht="15.75" customHeight="1">
      <c r="A3233" s="2" t="s">
        <v>805</v>
      </c>
      <c r="B3233" s="3" t="s">
        <v>15</v>
      </c>
      <c r="C3233" s="4">
        <v>0.6277695105820106</v>
      </c>
      <c r="D3233" s="4">
        <v>0.722781299524564</v>
      </c>
    </row>
    <row r="3234" ht="15.75" customHeight="1">
      <c r="A3234" s="2" t="s">
        <v>805</v>
      </c>
      <c r="B3234" s="3" t="s">
        <v>15</v>
      </c>
      <c r="C3234" s="4">
        <v>0.6433325066137566</v>
      </c>
      <c r="D3234" s="4">
        <v>0.7521246038034864</v>
      </c>
    </row>
    <row r="3235" ht="15.75" customHeight="1">
      <c r="A3235" s="2" t="s">
        <v>805</v>
      </c>
      <c r="B3235" s="3" t="s">
        <v>15</v>
      </c>
      <c r="C3235" s="4">
        <v>0.6077215608465609</v>
      </c>
      <c r="D3235" s="4">
        <v>0.7012381141045958</v>
      </c>
    </row>
    <row r="3236" ht="15.75" customHeight="1">
      <c r="A3236" s="2" t="s">
        <v>805</v>
      </c>
      <c r="B3236" s="3" t="s">
        <v>806</v>
      </c>
      <c r="C3236" s="4">
        <v>2.677848048941799</v>
      </c>
      <c r="D3236" s="4">
        <v>0.6824187797147384</v>
      </c>
    </row>
    <row r="3237" ht="15.75" customHeight="1">
      <c r="A3237" s="2" t="s">
        <v>805</v>
      </c>
      <c r="B3237" s="3" t="s">
        <v>806</v>
      </c>
      <c r="C3237" s="4">
        <v>2.6985160383597884</v>
      </c>
      <c r="D3237" s="4">
        <v>0.6902188985736925</v>
      </c>
    </row>
    <row r="3238" ht="15.75" customHeight="1">
      <c r="A3238" s="2" t="s">
        <v>805</v>
      </c>
      <c r="B3238" s="3" t="s">
        <v>806</v>
      </c>
      <c r="C3238" s="4">
        <v>2.7233176256613754</v>
      </c>
      <c r="D3238" s="4">
        <v>0.687371236133122</v>
      </c>
    </row>
    <row r="3239" ht="15.75" customHeight="1">
      <c r="A3239" s="2" t="s">
        <v>805</v>
      </c>
      <c r="B3239" s="3" t="s">
        <v>807</v>
      </c>
      <c r="C3239" s="4">
        <v>3.0188698743386246</v>
      </c>
      <c r="D3239" s="4">
        <v>0.49088252773375596</v>
      </c>
    </row>
    <row r="3240" ht="15.75" customHeight="1">
      <c r="A3240" s="2" t="s">
        <v>805</v>
      </c>
      <c r="B3240" s="3" t="s">
        <v>807</v>
      </c>
      <c r="C3240" s="4">
        <v>2.960999503968254</v>
      </c>
      <c r="D3240" s="4">
        <v>0.48506339144215527</v>
      </c>
    </row>
    <row r="3241" ht="15.75" customHeight="1">
      <c r="A3241" s="2" t="s">
        <v>805</v>
      </c>
      <c r="B3241" s="3" t="s">
        <v>807</v>
      </c>
      <c r="C3241" s="4">
        <v>2.9775338955026456</v>
      </c>
      <c r="D3241" s="4">
        <v>0.49484449286846277</v>
      </c>
    </row>
    <row r="3242" ht="15.75" customHeight="1">
      <c r="A3242" s="2" t="s">
        <v>805</v>
      </c>
      <c r="B3242" s="3" t="s">
        <v>808</v>
      </c>
      <c r="C3242" s="4">
        <v>2.8018559854497354</v>
      </c>
      <c r="D3242" s="4">
        <v>0.4879110538827259</v>
      </c>
    </row>
    <row r="3243" ht="15.75" customHeight="1">
      <c r="A3243" s="2" t="s">
        <v>805</v>
      </c>
      <c r="B3243" s="3" t="s">
        <v>808</v>
      </c>
      <c r="C3243" s="4">
        <v>2.923797123015873</v>
      </c>
      <c r="D3243" s="4">
        <v>0.4775108954041204</v>
      </c>
    </row>
    <row r="3244" ht="15.75" customHeight="1">
      <c r="A3244" s="2" t="s">
        <v>805</v>
      </c>
      <c r="B3244" s="3" t="s">
        <v>808</v>
      </c>
      <c r="C3244" s="4">
        <v>2.8679935515873014</v>
      </c>
      <c r="D3244" s="4">
        <v>0.4718155705229794</v>
      </c>
    </row>
    <row r="3245" ht="15.75" customHeight="1">
      <c r="A3245" s="2" t="s">
        <v>805</v>
      </c>
      <c r="B3245" s="3" t="s">
        <v>809</v>
      </c>
      <c r="C3245" s="4">
        <v>2.8824611441798944</v>
      </c>
      <c r="D3245" s="4">
        <v>0.47466323296354995</v>
      </c>
    </row>
    <row r="3246" ht="15.75" customHeight="1">
      <c r="A3246" s="2" t="s">
        <v>805</v>
      </c>
      <c r="B3246" s="3" t="s">
        <v>809</v>
      </c>
      <c r="C3246" s="4">
        <v>2.9051959325396823</v>
      </c>
      <c r="D3246" s="4">
        <v>0.4994255150554675</v>
      </c>
    </row>
    <row r="3247" ht="15.75" customHeight="1">
      <c r="A3247" s="2" t="s">
        <v>805</v>
      </c>
      <c r="B3247" s="3" t="s">
        <v>809</v>
      </c>
      <c r="C3247" s="4">
        <v>2.9361979166666665</v>
      </c>
      <c r="D3247" s="4">
        <v>0.5151495641838352</v>
      </c>
    </row>
    <row r="3248" ht="15.75" customHeight="1">
      <c r="A3248" s="2" t="s">
        <v>805</v>
      </c>
      <c r="B3248" s="3" t="s">
        <v>810</v>
      </c>
      <c r="C3248" s="4">
        <v>4.564835482804233</v>
      </c>
      <c r="D3248" s="4">
        <v>2.181774960380349</v>
      </c>
    </row>
    <row r="3249" ht="15.75" customHeight="1">
      <c r="A3249" s="2" t="s">
        <v>805</v>
      </c>
      <c r="B3249" s="3" t="s">
        <v>810</v>
      </c>
      <c r="C3249" s="4">
        <v>4.527633101851852</v>
      </c>
      <c r="D3249" s="4">
        <v>2.1916798732171157</v>
      </c>
    </row>
    <row r="3250" ht="15.75" customHeight="1">
      <c r="A3250" s="2" t="s">
        <v>805</v>
      </c>
      <c r="B3250" s="3" t="s">
        <v>810</v>
      </c>
      <c r="C3250" s="4">
        <v>4.614438657407407</v>
      </c>
      <c r="D3250" s="4">
        <v>2.2535855784469097</v>
      </c>
    </row>
    <row r="3251" ht="15.75" customHeight="1">
      <c r="A3251" s="2" t="s">
        <v>805</v>
      </c>
      <c r="B3251" s="3" t="s">
        <v>811</v>
      </c>
      <c r="C3251" s="4">
        <v>4.781849371693121</v>
      </c>
      <c r="D3251" s="4">
        <v>2.673306259904913</v>
      </c>
    </row>
    <row r="3252" ht="15.75" customHeight="1">
      <c r="A3252" s="2" t="s">
        <v>805</v>
      </c>
      <c r="B3252" s="3" t="s">
        <v>811</v>
      </c>
      <c r="C3252" s="4">
        <v>4.779782572751323</v>
      </c>
      <c r="D3252" s="4">
        <v>2.5878763866877974</v>
      </c>
    </row>
    <row r="3253" ht="15.75" customHeight="1">
      <c r="A3253" s="2" t="s">
        <v>805</v>
      </c>
      <c r="B3253" s="3" t="s">
        <v>811</v>
      </c>
      <c r="C3253" s="4">
        <v>4.86245453042328</v>
      </c>
      <c r="D3253" s="4">
        <v>2.681973058637084</v>
      </c>
    </row>
    <row r="3254" ht="15.75" customHeight="1">
      <c r="A3254" s="2" t="s">
        <v>805</v>
      </c>
      <c r="B3254" s="3" t="s">
        <v>812</v>
      </c>
      <c r="C3254" s="4">
        <v>4.918258101851851</v>
      </c>
      <c r="D3254" s="4">
        <v>2.3575871632329632</v>
      </c>
    </row>
    <row r="3255" ht="15.75" customHeight="1">
      <c r="A3255" s="2" t="s">
        <v>805</v>
      </c>
      <c r="B3255" s="3" t="s">
        <v>812</v>
      </c>
      <c r="C3255" s="4">
        <v>4.856254133597884</v>
      </c>
      <c r="D3255" s="4">
        <v>2.336539223454834</v>
      </c>
    </row>
    <row r="3256" ht="15.75" customHeight="1">
      <c r="A3256" s="2" t="s">
        <v>805</v>
      </c>
      <c r="B3256" s="3" t="s">
        <v>812</v>
      </c>
      <c r="C3256" s="4">
        <v>4.992662863756614</v>
      </c>
      <c r="D3256" s="4">
        <v>2.3315867670364505</v>
      </c>
    </row>
    <row r="3257" ht="15.75" customHeight="1">
      <c r="A3257" s="2" t="s">
        <v>805</v>
      </c>
      <c r="B3257" s="3" t="s">
        <v>813</v>
      </c>
      <c r="C3257" s="4">
        <v>3.025070271164021</v>
      </c>
      <c r="D3257" s="4">
        <v>0.5516739302694136</v>
      </c>
    </row>
    <row r="3258" ht="15.75" customHeight="1">
      <c r="A3258" s="2" t="s">
        <v>805</v>
      </c>
      <c r="B3258" s="3" t="s">
        <v>813</v>
      </c>
      <c r="C3258" s="4">
        <v>3.0726066468253967</v>
      </c>
      <c r="D3258" s="4">
        <v>0.5808934231378763</v>
      </c>
    </row>
    <row r="3259" ht="15.75" customHeight="1">
      <c r="A3259" s="2" t="s">
        <v>805</v>
      </c>
      <c r="B3259" s="3" t="s">
        <v>813</v>
      </c>
      <c r="C3259" s="4">
        <v>3.1222098214285716</v>
      </c>
      <c r="D3259" s="4">
        <v>0.5607121632329635</v>
      </c>
    </row>
    <row r="3260" ht="15.75" customHeight="1">
      <c r="A3260" s="2" t="s">
        <v>805</v>
      </c>
      <c r="B3260" s="3" t="s">
        <v>814</v>
      </c>
      <c r="C3260" s="4">
        <v>3.1924809854497354</v>
      </c>
      <c r="D3260" s="4">
        <v>0.5739599841521393</v>
      </c>
    </row>
    <row r="3261" ht="15.75" customHeight="1">
      <c r="A3261" s="2" t="s">
        <v>805</v>
      </c>
      <c r="B3261" s="3" t="s">
        <v>814</v>
      </c>
      <c r="C3261" s="4">
        <v>3.1180762235449735</v>
      </c>
      <c r="D3261" s="4">
        <v>0.5605883518225039</v>
      </c>
    </row>
    <row r="3262" ht="15.75" customHeight="1">
      <c r="A3262" s="2" t="s">
        <v>805</v>
      </c>
      <c r="B3262" s="3" t="s">
        <v>814</v>
      </c>
      <c r="C3262" s="4">
        <v>3.1036086309523805</v>
      </c>
      <c r="D3262" s="4">
        <v>0.5561311410459587</v>
      </c>
    </row>
    <row r="3263" ht="15.75" customHeight="1">
      <c r="A3263" s="2" t="s">
        <v>805</v>
      </c>
      <c r="B3263" s="3" t="s">
        <v>815</v>
      </c>
      <c r="C3263" s="4">
        <v>2.958932705026455</v>
      </c>
      <c r="D3263" s="4">
        <v>0.5487024564183834</v>
      </c>
    </row>
    <row r="3264" ht="15.75" customHeight="1">
      <c r="A3264" s="2" t="s">
        <v>805</v>
      </c>
      <c r="B3264" s="3" t="s">
        <v>815</v>
      </c>
      <c r="C3264" s="4">
        <v>2.9734002976190474</v>
      </c>
      <c r="D3264" s="4">
        <v>0.5354546354992075</v>
      </c>
    </row>
    <row r="3265" ht="15.75" customHeight="1">
      <c r="A3265" s="2" t="s">
        <v>805</v>
      </c>
      <c r="B3265" s="3" t="s">
        <v>815</v>
      </c>
      <c r="C3265" s="4">
        <v>3.0064690806878307</v>
      </c>
      <c r="D3265" s="4">
        <v>0.5175019809825673</v>
      </c>
    </row>
    <row r="3266" ht="15.75" customHeight="1">
      <c r="A3266" s="2" t="s">
        <v>805</v>
      </c>
      <c r="B3266" s="3" t="s">
        <v>816</v>
      </c>
      <c r="C3266" s="4">
        <v>2.6179108796296293</v>
      </c>
      <c r="D3266" s="4">
        <v>0.21007824881141043</v>
      </c>
    </row>
    <row r="3267" ht="15.75" customHeight="1">
      <c r="A3267" s="2" t="s">
        <v>805</v>
      </c>
      <c r="B3267" s="3" t="s">
        <v>816</v>
      </c>
      <c r="C3267" s="4">
        <v>2.6427124669312168</v>
      </c>
      <c r="D3267" s="4">
        <v>0.22382131537242472</v>
      </c>
    </row>
    <row r="3268" ht="15.75" customHeight="1">
      <c r="A3268" s="2" t="s">
        <v>805</v>
      </c>
      <c r="B3268" s="3" t="s">
        <v>816</v>
      </c>
      <c r="C3268" s="4">
        <v>2.6551132605820102</v>
      </c>
      <c r="D3268" s="4">
        <v>0.21849742472266243</v>
      </c>
    </row>
    <row r="3269" ht="15.75" customHeight="1">
      <c r="A3269" s="2" t="s">
        <v>805</v>
      </c>
      <c r="B3269" s="3" t="s">
        <v>817</v>
      </c>
      <c r="C3269" s="4">
        <v>2.731584821428571</v>
      </c>
      <c r="D3269" s="4">
        <v>0.21144017432646592</v>
      </c>
    </row>
    <row r="3270" ht="15.75" customHeight="1">
      <c r="A3270" s="2" t="s">
        <v>805</v>
      </c>
      <c r="B3270" s="3" t="s">
        <v>817</v>
      </c>
      <c r="C3270" s="4">
        <v>2.677848048941799</v>
      </c>
      <c r="D3270" s="4">
        <v>0.21849742472266243</v>
      </c>
    </row>
    <row r="3271" ht="15.75" customHeight="1">
      <c r="A3271" s="2" t="s">
        <v>805</v>
      </c>
      <c r="B3271" s="3" t="s">
        <v>817</v>
      </c>
      <c r="C3271" s="4">
        <v>2.63651207010582</v>
      </c>
      <c r="D3271" s="4">
        <v>0.23385003961965134</v>
      </c>
    </row>
    <row r="3272" ht="15.75" customHeight="1">
      <c r="A3272" s="2" t="s">
        <v>805</v>
      </c>
      <c r="B3272" s="3" t="s">
        <v>818</v>
      </c>
      <c r="C3272" s="4">
        <v>3.1883473875661372</v>
      </c>
      <c r="D3272" s="4">
        <v>0.23112618858954043</v>
      </c>
    </row>
    <row r="3273" ht="15.75" customHeight="1">
      <c r="A3273" s="2" t="s">
        <v>805</v>
      </c>
      <c r="B3273" s="3" t="s">
        <v>818</v>
      </c>
      <c r="C3273" s="4">
        <v>3.2276165674603177</v>
      </c>
      <c r="D3273" s="4">
        <v>0.23075475435816165</v>
      </c>
    </row>
    <row r="3274" ht="15.75" customHeight="1">
      <c r="A3274" s="2" t="s">
        <v>805</v>
      </c>
      <c r="B3274" s="3" t="s">
        <v>818</v>
      </c>
      <c r="C3274" s="4">
        <v>3.2131489748677247</v>
      </c>
      <c r="D3274" s="4">
        <v>0.23385003961965134</v>
      </c>
    </row>
    <row r="3275" ht="15.75" customHeight="1">
      <c r="A3275" s="2" t="s">
        <v>805</v>
      </c>
      <c r="B3275" s="3" t="s">
        <v>819</v>
      </c>
      <c r="C3275" s="4">
        <v>3.1263434193121693</v>
      </c>
      <c r="D3275" s="4">
        <v>0.34243264659271</v>
      </c>
    </row>
    <row r="3276" ht="15.75" customHeight="1">
      <c r="A3276" s="2" t="s">
        <v>805</v>
      </c>
      <c r="B3276" s="3" t="s">
        <v>819</v>
      </c>
      <c r="C3276" s="4">
        <v>3.082940641534391</v>
      </c>
      <c r="D3276" s="4">
        <v>0.33562301901743263</v>
      </c>
    </row>
    <row r="3277" ht="15.75" customHeight="1">
      <c r="A3277" s="2" t="s">
        <v>805</v>
      </c>
      <c r="B3277" s="3" t="s">
        <v>819</v>
      </c>
      <c r="C3277" s="4">
        <v>3.1635458002645502</v>
      </c>
      <c r="D3277" s="4">
        <v>0.3267085974643423</v>
      </c>
    </row>
    <row r="3278" ht="15.75" customHeight="1">
      <c r="A3278" s="2" t="s">
        <v>805</v>
      </c>
      <c r="B3278" s="3" t="s">
        <v>820</v>
      </c>
      <c r="C3278" s="4">
        <v>3.285486937830688</v>
      </c>
      <c r="D3278" s="4">
        <v>0.3789570126782884</v>
      </c>
    </row>
    <row r="3279" ht="15.75" customHeight="1">
      <c r="A3279" s="2" t="s">
        <v>805</v>
      </c>
      <c r="B3279" s="3" t="s">
        <v>820</v>
      </c>
      <c r="C3279" s="4">
        <v>3.206948578042328</v>
      </c>
      <c r="D3279" s="4">
        <v>0.3800713153724247</v>
      </c>
    </row>
    <row r="3280" ht="15.75" customHeight="1">
      <c r="A3280" s="2" t="s">
        <v>805</v>
      </c>
      <c r="B3280" s="3" t="s">
        <v>820</v>
      </c>
      <c r="C3280" s="4">
        <v>3.314422123015873</v>
      </c>
      <c r="D3280" s="4">
        <v>0.3904714738510301</v>
      </c>
    </row>
    <row r="3281" ht="15.75" customHeight="1">
      <c r="A3281" s="2" t="s">
        <v>805</v>
      </c>
      <c r="B3281" s="3" t="s">
        <v>821</v>
      </c>
      <c r="C3281" s="4">
        <v>3.4404968584656084</v>
      </c>
      <c r="D3281" s="4">
        <v>0.3257181061806656</v>
      </c>
    </row>
    <row r="3282" ht="15.75" customHeight="1">
      <c r="A3282" s="2" t="s">
        <v>805</v>
      </c>
      <c r="B3282" s="3" t="s">
        <v>821</v>
      </c>
      <c r="C3282" s="4">
        <v>3.492166832010582</v>
      </c>
      <c r="D3282" s="4">
        <v>0.33005150554675117</v>
      </c>
    </row>
    <row r="3283" ht="15.75" customHeight="1">
      <c r="A3283" s="2" t="s">
        <v>805</v>
      </c>
      <c r="B3283" s="3" t="s">
        <v>821</v>
      </c>
      <c r="C3283" s="4">
        <v>3.4590980489417986</v>
      </c>
      <c r="D3283" s="4">
        <v>0.3307943740095087</v>
      </c>
    </row>
    <row r="3284" ht="15.75" customHeight="1">
      <c r="A3284" s="2" t="s">
        <v>805</v>
      </c>
      <c r="B3284" s="3" t="s">
        <v>822</v>
      </c>
      <c r="C3284" s="4">
        <v>3.064339451058201</v>
      </c>
      <c r="D3284" s="4">
        <v>1.2853803486529318</v>
      </c>
    </row>
    <row r="3285" ht="15.75" customHeight="1">
      <c r="A3285" s="2" t="s">
        <v>805</v>
      </c>
      <c r="B3285" s="3" t="s">
        <v>822</v>
      </c>
      <c r="C3285" s="4">
        <v>3.167679398148148</v>
      </c>
      <c r="D3285" s="4">
        <v>1.2742373217115688</v>
      </c>
    </row>
    <row r="3286" ht="15.75" customHeight="1">
      <c r="A3286" s="2" t="s">
        <v>805</v>
      </c>
      <c r="B3286" s="3" t="s">
        <v>822</v>
      </c>
      <c r="C3286" s="4">
        <v>3.1139426256613754</v>
      </c>
      <c r="D3286" s="4">
        <v>1.2457606973058637</v>
      </c>
    </row>
    <row r="3287" ht="15.75" customHeight="1">
      <c r="A3287" s="2" t="s">
        <v>805</v>
      </c>
      <c r="B3287" s="3" t="s">
        <v>823</v>
      </c>
      <c r="C3287" s="4">
        <v>3.1966145833333335</v>
      </c>
      <c r="D3287" s="4">
        <v>1.395572503961965</v>
      </c>
    </row>
    <row r="3288" ht="15.75" customHeight="1">
      <c r="A3288" s="2" t="s">
        <v>805</v>
      </c>
      <c r="B3288" s="3" t="s">
        <v>823</v>
      </c>
      <c r="C3288" s="4">
        <v>3.2813533399470898</v>
      </c>
      <c r="D3288" s="4">
        <v>1.4017630744849443</v>
      </c>
    </row>
    <row r="3289" ht="15.75" customHeight="1">
      <c r="A3289" s="2" t="s">
        <v>805</v>
      </c>
      <c r="B3289" s="3" t="s">
        <v>823</v>
      </c>
      <c r="C3289" s="4">
        <v>3.271019345238095</v>
      </c>
      <c r="D3289" s="4">
        <v>1.4030011885895401</v>
      </c>
    </row>
    <row r="3290" ht="15.75" customHeight="1">
      <c r="A3290" s="2" t="s">
        <v>805</v>
      </c>
      <c r="B3290" s="3" t="s">
        <v>824</v>
      </c>
      <c r="C3290" s="4">
        <v>3.140811011904762</v>
      </c>
      <c r="D3290" s="4">
        <v>1.4005249603803485</v>
      </c>
    </row>
    <row r="3291" ht="15.75" customHeight="1">
      <c r="A3291" s="2" t="s">
        <v>805</v>
      </c>
      <c r="B3291" s="3" t="s">
        <v>824</v>
      </c>
      <c r="C3291" s="4">
        <v>3.2152157738095237</v>
      </c>
      <c r="D3291" s="4">
        <v>1.3881438193343898</v>
      </c>
    </row>
    <row r="3292" ht="15.75" customHeight="1">
      <c r="A3292" s="2" t="s">
        <v>805</v>
      </c>
      <c r="B3292" s="3" t="s">
        <v>824</v>
      </c>
      <c r="C3292" s="4">
        <v>3.1656125992063493</v>
      </c>
      <c r="D3292" s="4">
        <v>1.3930962757527732</v>
      </c>
    </row>
    <row r="3293" ht="15.75" customHeight="1">
      <c r="A3293" s="2" t="s">
        <v>805</v>
      </c>
      <c r="B3293" s="3" t="s">
        <v>825</v>
      </c>
      <c r="C3293" s="4">
        <v>2.746052414021164</v>
      </c>
      <c r="D3293" s="4">
        <v>1.734815768621236</v>
      </c>
    </row>
    <row r="3294" ht="15.75" customHeight="1">
      <c r="A3294" s="2" t="s">
        <v>805</v>
      </c>
      <c r="B3294" s="3" t="s">
        <v>825</v>
      </c>
      <c r="C3294" s="4">
        <v>2.8245907738095237</v>
      </c>
      <c r="D3294" s="4">
        <v>1.7471969096671949</v>
      </c>
    </row>
    <row r="3295" ht="15.75" customHeight="1">
      <c r="A3295" s="2" t="s">
        <v>805</v>
      </c>
      <c r="B3295" s="3" t="s">
        <v>825</v>
      </c>
      <c r="C3295" s="4">
        <v>2.8287243716931214</v>
      </c>
      <c r="D3295" s="4">
        <v>1.7484350237717907</v>
      </c>
    </row>
    <row r="3296" ht="15.75" customHeight="1">
      <c r="A3296" s="2" t="s">
        <v>805</v>
      </c>
      <c r="B3296" s="3" t="s">
        <v>826</v>
      </c>
      <c r="C3296" s="4">
        <v>2.960999503968254</v>
      </c>
      <c r="D3296" s="4">
        <v>1.8660558637083993</v>
      </c>
    </row>
    <row r="3297" ht="15.75" customHeight="1">
      <c r="A3297" s="2" t="s">
        <v>805</v>
      </c>
      <c r="B3297" s="3" t="s">
        <v>826</v>
      </c>
      <c r="C3297" s="4">
        <v>2.923797123015873</v>
      </c>
      <c r="D3297" s="4">
        <v>1.931675911251981</v>
      </c>
    </row>
    <row r="3298" ht="15.75" customHeight="1">
      <c r="A3298" s="2" t="s">
        <v>805</v>
      </c>
      <c r="B3298" s="3" t="s">
        <v>826</v>
      </c>
      <c r="C3298" s="4">
        <v>2.956865906084656</v>
      </c>
      <c r="D3298" s="4">
        <v>1.9131041996830427</v>
      </c>
    </row>
    <row r="3299" ht="15.75" customHeight="1">
      <c r="A3299" s="2" t="s">
        <v>805</v>
      </c>
      <c r="B3299" s="3" t="s">
        <v>827</v>
      </c>
      <c r="C3299" s="4">
        <v>2.9051959325396823</v>
      </c>
      <c r="D3299" s="4">
        <v>1.8710083201267829</v>
      </c>
    </row>
    <row r="3300" ht="15.75" customHeight="1">
      <c r="A3300" s="2" t="s">
        <v>805</v>
      </c>
      <c r="B3300" s="3" t="s">
        <v>827</v>
      </c>
      <c r="C3300" s="4">
        <v>2.9692666997354498</v>
      </c>
      <c r="D3300" s="4">
        <v>1.9254853407290013</v>
      </c>
    </row>
    <row r="3301" ht="15.75" customHeight="1">
      <c r="A3301" s="2" t="s">
        <v>805</v>
      </c>
      <c r="B3301" s="3" t="s">
        <v>827</v>
      </c>
      <c r="C3301" s="4">
        <v>2.958932705026455</v>
      </c>
      <c r="D3301" s="4">
        <v>1.9131041996830427</v>
      </c>
    </row>
    <row r="3302" ht="15.75" customHeight="1">
      <c r="A3302" s="2" t="s">
        <v>805</v>
      </c>
      <c r="B3302" s="3" t="s">
        <v>828</v>
      </c>
      <c r="C3302" s="4">
        <v>2.46042080026455</v>
      </c>
      <c r="D3302" s="4">
        <v>0.217135499207607</v>
      </c>
    </row>
    <row r="3303" ht="15.75" customHeight="1">
      <c r="A3303" s="2" t="s">
        <v>805</v>
      </c>
      <c r="B3303" s="3" t="s">
        <v>828</v>
      </c>
      <c r="C3303" s="4">
        <v>2.5269717261904763</v>
      </c>
      <c r="D3303" s="4">
        <v>0.22765946909667195</v>
      </c>
    </row>
    <row r="3304" ht="15.75" customHeight="1">
      <c r="A3304" s="2" t="s">
        <v>805</v>
      </c>
      <c r="B3304" s="3" t="s">
        <v>828</v>
      </c>
      <c r="C3304" s="4">
        <v>2.4877025462962963</v>
      </c>
      <c r="D3304" s="4">
        <v>0.23508815372424724</v>
      </c>
    </row>
    <row r="3305" ht="15.75" customHeight="1">
      <c r="A3305" s="2" t="s">
        <v>805</v>
      </c>
      <c r="B3305" s="3" t="s">
        <v>829</v>
      </c>
      <c r="C3305" s="4">
        <v>2.4796420304232805</v>
      </c>
      <c r="D3305" s="4">
        <v>0.2329833597464342</v>
      </c>
    </row>
    <row r="3306" ht="15.75" customHeight="1">
      <c r="A3306" s="2" t="s">
        <v>805</v>
      </c>
      <c r="B3306" s="3" t="s">
        <v>829</v>
      </c>
      <c r="C3306" s="4">
        <v>2.44119957010582</v>
      </c>
      <c r="D3306" s="4">
        <v>0.21218304278922345</v>
      </c>
    </row>
    <row r="3307" ht="15.75" customHeight="1">
      <c r="A3307" s="2" t="s">
        <v>805</v>
      </c>
      <c r="B3307" s="3" t="s">
        <v>829</v>
      </c>
      <c r="C3307" s="4">
        <v>2.457733961640211</v>
      </c>
      <c r="D3307" s="4">
        <v>0.22344988114104594</v>
      </c>
    </row>
    <row r="3308" ht="15.75" customHeight="1">
      <c r="A3308" s="2" t="s">
        <v>805</v>
      </c>
      <c r="B3308" s="3" t="s">
        <v>830</v>
      </c>
      <c r="C3308" s="4">
        <v>2.5931092923280423</v>
      </c>
      <c r="D3308" s="4">
        <v>0.27086965134706814</v>
      </c>
    </row>
    <row r="3309" ht="15.75" customHeight="1">
      <c r="A3309" s="2" t="s">
        <v>805</v>
      </c>
      <c r="B3309" s="3" t="s">
        <v>830</v>
      </c>
      <c r="C3309" s="4">
        <v>2.5207713293650795</v>
      </c>
      <c r="D3309" s="4">
        <v>0.26814580031695723</v>
      </c>
    </row>
    <row r="3310" ht="15.75" customHeight="1">
      <c r="A3310" s="2" t="s">
        <v>805</v>
      </c>
      <c r="B3310" s="3" t="s">
        <v>830</v>
      </c>
      <c r="C3310" s="4">
        <v>2.5435061177248675</v>
      </c>
      <c r="D3310" s="4">
        <v>0.25923137876386687</v>
      </c>
    </row>
    <row r="3311" ht="15.75" customHeight="1">
      <c r="A3311" s="2" t="s">
        <v>805</v>
      </c>
      <c r="B3311" s="3" t="s">
        <v>831</v>
      </c>
      <c r="C3311" s="4">
        <v>13.094514715608467</v>
      </c>
      <c r="D3311" s="4">
        <v>4.827624801901743</v>
      </c>
    </row>
    <row r="3312" ht="15.75" customHeight="1">
      <c r="A3312" s="2" t="s">
        <v>805</v>
      </c>
      <c r="B3312" s="3" t="s">
        <v>831</v>
      </c>
      <c r="C3312" s="4">
        <v>12.982907572751323</v>
      </c>
      <c r="D3312" s="4">
        <v>4.851148969889064</v>
      </c>
    </row>
    <row r="3313" ht="15.75" customHeight="1">
      <c r="A3313" s="2" t="s">
        <v>805</v>
      </c>
      <c r="B3313" s="3" t="s">
        <v>831</v>
      </c>
      <c r="C3313" s="4">
        <v>12.898168816137566</v>
      </c>
      <c r="D3313" s="4">
        <v>4.701337163232963</v>
      </c>
    </row>
    <row r="3314" ht="15.75" customHeight="1">
      <c r="A3314" s="2" t="s">
        <v>805</v>
      </c>
      <c r="B3314" s="3" t="s">
        <v>832</v>
      </c>
      <c r="C3314" s="4">
        <v>13.39833416005291</v>
      </c>
      <c r="D3314" s="4">
        <v>5.033151743264659</v>
      </c>
    </row>
    <row r="3315" ht="15.75" customHeight="1">
      <c r="A3315" s="2" t="s">
        <v>805</v>
      </c>
      <c r="B3315" s="3" t="s">
        <v>832</v>
      </c>
      <c r="C3315" s="4">
        <v>13.154451884920636</v>
      </c>
      <c r="D3315" s="4">
        <v>5.1210578446909665</v>
      </c>
    </row>
    <row r="3316" ht="15.75" customHeight="1">
      <c r="A3316" s="2" t="s">
        <v>805</v>
      </c>
      <c r="B3316" s="3" t="s">
        <v>832</v>
      </c>
      <c r="C3316" s="4">
        <v>13.586412863756616</v>
      </c>
      <c r="D3316" s="4">
        <v>4.921721473851029</v>
      </c>
    </row>
    <row r="3317" ht="15.75" customHeight="1">
      <c r="A3317" s="2" t="s">
        <v>805</v>
      </c>
      <c r="B3317" s="3" t="s">
        <v>833</v>
      </c>
      <c r="C3317" s="4">
        <v>13.842695932539682</v>
      </c>
      <c r="D3317" s="4">
        <v>4.992293977812995</v>
      </c>
    </row>
    <row r="3318" ht="15.75" customHeight="1">
      <c r="A3318" s="2" t="s">
        <v>805</v>
      </c>
      <c r="B3318" s="3" t="s">
        <v>833</v>
      </c>
      <c r="C3318" s="4">
        <v>14.022507440476192</v>
      </c>
      <c r="D3318" s="4">
        <v>5.060390253565767</v>
      </c>
    </row>
    <row r="3319" ht="15.75" customHeight="1">
      <c r="A3319" s="2" t="s">
        <v>805</v>
      </c>
      <c r="B3319" s="3" t="s">
        <v>833</v>
      </c>
      <c r="C3319" s="4">
        <v>13.995639054232804</v>
      </c>
      <c r="D3319" s="4">
        <v>4.9501980982567355</v>
      </c>
    </row>
    <row r="3320" ht="15.75" customHeight="1">
      <c r="A3320" s="2" t="s">
        <v>805</v>
      </c>
      <c r="B3320" s="3" t="s">
        <v>834</v>
      </c>
      <c r="C3320" s="4">
        <v>2.669580853174603</v>
      </c>
      <c r="D3320" s="4">
        <v>0.9284320522979397</v>
      </c>
    </row>
    <row r="3321" ht="15.75" customHeight="1">
      <c r="A3321" s="2" t="s">
        <v>805</v>
      </c>
      <c r="B3321" s="3" t="s">
        <v>834</v>
      </c>
      <c r="C3321" s="4">
        <v>2.712983630952381</v>
      </c>
      <c r="D3321" s="4">
        <v>0.9248415213946116</v>
      </c>
    </row>
    <row r="3322" ht="15.75" customHeight="1">
      <c r="A3322" s="2" t="s">
        <v>805</v>
      </c>
      <c r="B3322" s="3" t="s">
        <v>834</v>
      </c>
      <c r="C3322" s="4">
        <v>2.6220444775132274</v>
      </c>
      <c r="D3322" s="4">
        <v>0.9248415213946116</v>
      </c>
    </row>
    <row r="3323" ht="15.75" customHeight="1">
      <c r="A3323" s="2" t="s">
        <v>805</v>
      </c>
      <c r="B3323" s="3" t="s">
        <v>835</v>
      </c>
      <c r="C3323" s="4">
        <v>2.6117104828042326</v>
      </c>
      <c r="D3323" s="4">
        <v>0.9257082012678287</v>
      </c>
    </row>
    <row r="3324" ht="15.75" customHeight="1">
      <c r="A3324" s="2" t="s">
        <v>805</v>
      </c>
      <c r="B3324" s="3" t="s">
        <v>835</v>
      </c>
      <c r="C3324" s="4">
        <v>2.5931092923280423</v>
      </c>
      <c r="D3324" s="4">
        <v>0.9146889857369255</v>
      </c>
    </row>
    <row r="3325" ht="15.75" customHeight="1">
      <c r="A3325" s="2" t="s">
        <v>805</v>
      </c>
      <c r="B3325" s="3" t="s">
        <v>835</v>
      </c>
      <c r="C3325" s="4">
        <v>2.5476397156084656</v>
      </c>
      <c r="D3325" s="4">
        <v>0.9103555863708399</v>
      </c>
    </row>
    <row r="3326" ht="15.75" customHeight="1">
      <c r="A3326" s="2" t="s">
        <v>805</v>
      </c>
      <c r="B3326" s="3" t="s">
        <v>836</v>
      </c>
      <c r="C3326" s="4">
        <v>2.4230117394179893</v>
      </c>
      <c r="D3326" s="4">
        <v>0.9555467511885894</v>
      </c>
    </row>
    <row r="3327" ht="15.75" customHeight="1">
      <c r="A3327" s="2" t="s">
        <v>805</v>
      </c>
      <c r="B3327" s="3" t="s">
        <v>836</v>
      </c>
      <c r="C3327" s="4">
        <v>2.429212136243386</v>
      </c>
      <c r="D3327" s="4">
        <v>0.9408131933438985</v>
      </c>
    </row>
    <row r="3328" ht="15.75" customHeight="1">
      <c r="A3328" s="2" t="s">
        <v>805</v>
      </c>
      <c r="B3328" s="3" t="s">
        <v>836</v>
      </c>
      <c r="C3328" s="4">
        <v>2.4068907076719577</v>
      </c>
      <c r="D3328" s="4">
        <v>0.92533676703645</v>
      </c>
    </row>
    <row r="3329" ht="15.75" customHeight="1">
      <c r="A3329" s="2" t="s">
        <v>805</v>
      </c>
      <c r="B3329" s="3" t="s">
        <v>837</v>
      </c>
      <c r="C3329" s="4">
        <v>3.9861317791005293</v>
      </c>
      <c r="D3329" s="4">
        <v>0.5796553090332804</v>
      </c>
    </row>
    <row r="3330" ht="15.75" customHeight="1">
      <c r="A3330" s="2" t="s">
        <v>805</v>
      </c>
      <c r="B3330" s="3" t="s">
        <v>837</v>
      </c>
      <c r="C3330" s="4">
        <v>3.9447958002645502</v>
      </c>
      <c r="D3330" s="4">
        <v>0.5735885499207606</v>
      </c>
    </row>
    <row r="3331" ht="15.75" customHeight="1">
      <c r="A3331" s="2" t="s">
        <v>805</v>
      </c>
      <c r="B3331" s="3" t="s">
        <v>837</v>
      </c>
      <c r="C3331" s="4">
        <v>3.92619460978836</v>
      </c>
      <c r="D3331" s="4">
        <v>0.5821315372424721</v>
      </c>
    </row>
    <row r="3332" ht="15.75" customHeight="1">
      <c r="A3332" s="2" t="s">
        <v>805</v>
      </c>
      <c r="B3332" s="3" t="s">
        <v>838</v>
      </c>
      <c r="C3332" s="4">
        <v>20.481254133597886</v>
      </c>
      <c r="D3332" s="4">
        <v>2.178060618066561</v>
      </c>
    </row>
    <row r="3333" ht="15.75" customHeight="1">
      <c r="A3333" s="2" t="s">
        <v>805</v>
      </c>
      <c r="B3333" s="3" t="s">
        <v>838</v>
      </c>
      <c r="C3333" s="4">
        <v>20.966951884920636</v>
      </c>
      <c r="D3333" s="4">
        <v>2.249871236133122</v>
      </c>
    </row>
    <row r="3334" ht="15.75" customHeight="1">
      <c r="A3334" s="2" t="s">
        <v>805</v>
      </c>
      <c r="B3334" s="3" t="s">
        <v>838</v>
      </c>
      <c r="C3334" s="4">
        <v>20.921482308201057</v>
      </c>
      <c r="D3334" s="4">
        <v>2.2152040412044376</v>
      </c>
    </row>
    <row r="3335" ht="15.75" customHeight="1">
      <c r="A3335" s="2" t="s">
        <v>805</v>
      </c>
      <c r="B3335" s="3" t="s">
        <v>839</v>
      </c>
      <c r="C3335" s="4">
        <v>20.444051752645503</v>
      </c>
      <c r="D3335" s="4">
        <v>2.166917591125198</v>
      </c>
    </row>
    <row r="3336" ht="15.75" customHeight="1">
      <c r="A3336" s="2" t="s">
        <v>805</v>
      </c>
      <c r="B3336" s="3" t="s">
        <v>839</v>
      </c>
      <c r="C3336" s="4">
        <v>20.020357969576718</v>
      </c>
      <c r="D3336" s="4">
        <v>2.2003466719492866</v>
      </c>
    </row>
    <row r="3337" ht="15.75" customHeight="1">
      <c r="A3337" s="2" t="s">
        <v>805</v>
      </c>
      <c r="B3337" s="3" t="s">
        <v>839</v>
      </c>
      <c r="C3337" s="4">
        <v>20.58666087962963</v>
      </c>
      <c r="D3337" s="4">
        <v>2.181774960380349</v>
      </c>
    </row>
    <row r="3338" ht="15.75" customHeight="1">
      <c r="A3338" s="2" t="s">
        <v>805</v>
      </c>
      <c r="B3338" s="3" t="s">
        <v>840</v>
      </c>
      <c r="C3338" s="4">
        <v>20.46678654100529</v>
      </c>
      <c r="D3338" s="4">
        <v>2.108726228209192</v>
      </c>
    </row>
    <row r="3339" ht="15.75" customHeight="1">
      <c r="A3339" s="2" t="s">
        <v>805</v>
      </c>
      <c r="B3339" s="3" t="s">
        <v>840</v>
      </c>
      <c r="C3339" s="4">
        <v>20.925615906084655</v>
      </c>
      <c r="D3339" s="4">
        <v>2.0728209191759115</v>
      </c>
    </row>
    <row r="3340" ht="15.75" customHeight="1">
      <c r="A3340" s="2" t="s">
        <v>805</v>
      </c>
      <c r="B3340" s="3" t="s">
        <v>840</v>
      </c>
      <c r="C3340" s="4">
        <v>20.795407572751323</v>
      </c>
      <c r="D3340" s="4">
        <v>2.133488510301109</v>
      </c>
    </row>
    <row r="3341" ht="15.75" customHeight="1">
      <c r="A3341" s="2" t="s">
        <v>805</v>
      </c>
      <c r="B3341" s="3" t="s">
        <v>841</v>
      </c>
      <c r="C3341" s="4">
        <v>39.21678654100529</v>
      </c>
      <c r="D3341" s="4">
        <v>11.064005546751188</v>
      </c>
    </row>
    <row r="3342" ht="15.75" customHeight="1">
      <c r="A3342" s="2" t="s">
        <v>805</v>
      </c>
      <c r="B3342" s="3" t="s">
        <v>841</v>
      </c>
      <c r="C3342" s="4">
        <v>38.348730985449734</v>
      </c>
      <c r="D3342" s="4">
        <v>11.307914025356576</v>
      </c>
    </row>
    <row r="3343" ht="15.75" customHeight="1">
      <c r="A3343" s="2" t="s">
        <v>805</v>
      </c>
      <c r="B3343" s="3" t="s">
        <v>841</v>
      </c>
      <c r="C3343" s="4">
        <v>39.79549024470899</v>
      </c>
      <c r="D3343" s="4">
        <v>11.307914025356576</v>
      </c>
    </row>
    <row r="3344" ht="15.75" customHeight="1">
      <c r="A3344" s="2" t="s">
        <v>805</v>
      </c>
      <c r="B3344" s="3" t="s">
        <v>842</v>
      </c>
      <c r="C3344" s="4">
        <v>56.84658151455026</v>
      </c>
      <c r="D3344" s="4">
        <v>12.429645404120444</v>
      </c>
    </row>
    <row r="3345" ht="15.75" customHeight="1">
      <c r="A3345" s="2" t="s">
        <v>805</v>
      </c>
      <c r="B3345" s="3" t="s">
        <v>842</v>
      </c>
      <c r="C3345" s="4">
        <v>55.9991939484127</v>
      </c>
      <c r="D3345" s="4">
        <v>12.217927892234549</v>
      </c>
    </row>
    <row r="3346" ht="15.75" customHeight="1">
      <c r="A3346" s="2" t="s">
        <v>805</v>
      </c>
      <c r="B3346" s="3" t="s">
        <v>842</v>
      </c>
      <c r="C3346" s="4">
        <v>58.23133680555556</v>
      </c>
      <c r="D3346" s="4">
        <v>12.67726822503962</v>
      </c>
    </row>
    <row r="3347" ht="15.75" customHeight="1">
      <c r="A3347" s="2" t="s">
        <v>805</v>
      </c>
      <c r="B3347" s="3" t="s">
        <v>843</v>
      </c>
      <c r="C3347" s="4">
        <v>75.5304439484127</v>
      </c>
      <c r="D3347" s="4">
        <v>16.639233359746434</v>
      </c>
    </row>
    <row r="3348" ht="15.75" customHeight="1">
      <c r="A3348" s="2" t="s">
        <v>805</v>
      </c>
      <c r="B3348" s="3" t="s">
        <v>843</v>
      </c>
      <c r="C3348" s="4">
        <v>75.63378389550265</v>
      </c>
      <c r="D3348" s="4">
        <v>16.67637678288431</v>
      </c>
    </row>
    <row r="3349" ht="15.75" customHeight="1">
      <c r="A3349" s="2" t="s">
        <v>805</v>
      </c>
      <c r="B3349" s="3" t="s">
        <v>843</v>
      </c>
      <c r="C3349" s="4">
        <v>74.88973627645503</v>
      </c>
      <c r="D3349" s="4">
        <v>16.57732765451664</v>
      </c>
    </row>
    <row r="3350" ht="15.75" customHeight="1">
      <c r="A3350" s="2" t="s">
        <v>805</v>
      </c>
      <c r="B3350" s="3" t="s">
        <v>844</v>
      </c>
      <c r="C3350" s="4">
        <v>10.814835482804233</v>
      </c>
      <c r="D3350" s="4">
        <v>1.2779516640253565</v>
      </c>
    </row>
    <row r="3351" ht="15.75" customHeight="1">
      <c r="A3351" s="2" t="s">
        <v>805</v>
      </c>
      <c r="B3351" s="3" t="s">
        <v>844</v>
      </c>
      <c r="C3351" s="4">
        <v>11.011181382275133</v>
      </c>
      <c r="D3351" s="4">
        <v>1.2816660063391443</v>
      </c>
    </row>
    <row r="3352" ht="15.75" customHeight="1">
      <c r="A3352" s="2" t="s">
        <v>805</v>
      </c>
      <c r="B3352" s="3" t="s">
        <v>844</v>
      </c>
      <c r="C3352" s="4">
        <v>11.104187334656086</v>
      </c>
      <c r="D3352" s="4">
        <v>1.2655705229793976</v>
      </c>
    </row>
    <row r="3353" ht="15.75" customHeight="1">
      <c r="A3353" s="2" t="s">
        <v>805</v>
      </c>
      <c r="B3353" s="3" t="s">
        <v>845</v>
      </c>
      <c r="C3353" s="4">
        <v>11.215794477513228</v>
      </c>
      <c r="D3353" s="4">
        <v>1.3918581616481773</v>
      </c>
    </row>
    <row r="3354" ht="15.75" customHeight="1">
      <c r="A3354" s="2" t="s">
        <v>805</v>
      </c>
      <c r="B3354" s="3" t="s">
        <v>845</v>
      </c>
      <c r="C3354" s="4">
        <v>11.031849371693122</v>
      </c>
      <c r="D3354" s="4">
        <v>1.364619651347068</v>
      </c>
    </row>
    <row r="3355" ht="15.75" customHeight="1">
      <c r="A3355" s="2" t="s">
        <v>805</v>
      </c>
      <c r="B3355" s="3" t="s">
        <v>845</v>
      </c>
      <c r="C3355" s="4">
        <v>11.370804398148149</v>
      </c>
      <c r="D3355" s="4">
        <v>1.395572503961965</v>
      </c>
    </row>
    <row r="3356" ht="15.75" customHeight="1">
      <c r="A3356" s="2" t="s">
        <v>805</v>
      </c>
      <c r="B3356" s="3" t="s">
        <v>846</v>
      </c>
      <c r="C3356" s="4">
        <v>11.755229001322752</v>
      </c>
      <c r="D3356" s="4">
        <v>1.3794770206022187</v>
      </c>
    </row>
    <row r="3357" ht="15.75" customHeight="1">
      <c r="A3357" s="2" t="s">
        <v>805</v>
      </c>
      <c r="B3357" s="3" t="s">
        <v>846</v>
      </c>
      <c r="C3357" s="4">
        <v>12.052848048941799</v>
      </c>
      <c r="D3357" s="4">
        <v>1.4203347860538826</v>
      </c>
    </row>
    <row r="3358" ht="15.75" customHeight="1">
      <c r="A3358" s="2" t="s">
        <v>805</v>
      </c>
      <c r="B3358" s="3" t="s">
        <v>846</v>
      </c>
      <c r="C3358" s="4">
        <v>12.042514054232804</v>
      </c>
      <c r="D3358" s="4">
        <v>1.4302396988906496</v>
      </c>
    </row>
    <row r="3359" ht="15.75" customHeight="1">
      <c r="A3359" s="2" t="s">
        <v>805</v>
      </c>
      <c r="B3359" s="3" t="s">
        <v>847</v>
      </c>
      <c r="C3359" s="4">
        <v>5.724309689153439</v>
      </c>
      <c r="D3359" s="4">
        <v>0.5646741283676703</v>
      </c>
    </row>
    <row r="3360" ht="15.75" customHeight="1">
      <c r="A3360" s="2" t="s">
        <v>805</v>
      </c>
      <c r="B3360" s="3" t="s">
        <v>847</v>
      </c>
      <c r="C3360" s="4">
        <v>5.612702546296297</v>
      </c>
      <c r="D3360" s="4">
        <v>0.5781695721077653</v>
      </c>
    </row>
    <row r="3361" ht="15.75" customHeight="1">
      <c r="A3361" s="2" t="s">
        <v>805</v>
      </c>
      <c r="B3361" s="3" t="s">
        <v>847</v>
      </c>
      <c r="C3361" s="4">
        <v>5.554832175925926</v>
      </c>
      <c r="D3361" s="4">
        <v>0.5760647781299524</v>
      </c>
    </row>
    <row r="3362" ht="15.75" customHeight="1">
      <c r="A3362" s="2" t="s">
        <v>805</v>
      </c>
      <c r="B3362" s="3" t="s">
        <v>848</v>
      </c>
      <c r="C3362" s="4">
        <v>6.373284556878307</v>
      </c>
      <c r="D3362" s="4">
        <v>0.7006190570522979</v>
      </c>
    </row>
    <row r="3363" ht="15.75" customHeight="1">
      <c r="A3363" s="2" t="s">
        <v>805</v>
      </c>
      <c r="B3363" s="3" t="s">
        <v>848</v>
      </c>
      <c r="C3363" s="4">
        <v>6.232742228835979</v>
      </c>
      <c r="D3363" s="4">
        <v>0.6774663232963549</v>
      </c>
    </row>
    <row r="3364" ht="15.75" customHeight="1">
      <c r="A3364" s="2" t="s">
        <v>805</v>
      </c>
      <c r="B3364" s="3" t="s">
        <v>848</v>
      </c>
      <c r="C3364" s="4">
        <v>6.389818948412699</v>
      </c>
      <c r="D3364" s="4">
        <v>0.6798187400950871</v>
      </c>
    </row>
    <row r="3365" ht="15.75" customHeight="1">
      <c r="A3365" s="2" t="s">
        <v>805</v>
      </c>
      <c r="B3365" s="3" t="s">
        <v>849</v>
      </c>
      <c r="C3365" s="4">
        <v>6.168671461640211</v>
      </c>
      <c r="D3365" s="4">
        <v>0.6068938193343898</v>
      </c>
    </row>
    <row r="3366" ht="15.75" customHeight="1">
      <c r="A3366" s="2" t="s">
        <v>805</v>
      </c>
      <c r="B3366" s="3" t="s">
        <v>849</v>
      </c>
      <c r="C3366" s="4">
        <v>6.21207423941799</v>
      </c>
      <c r="D3366" s="4">
        <v>0.6020651743264659</v>
      </c>
    </row>
    <row r="3367" ht="15.75" customHeight="1">
      <c r="A3367" s="2" t="s">
        <v>805</v>
      </c>
      <c r="B3367" s="3" t="s">
        <v>849</v>
      </c>
      <c r="C3367" s="4">
        <v>6.0219287367724865</v>
      </c>
      <c r="D3367" s="4">
        <v>0.6041699683042789</v>
      </c>
    </row>
    <row r="3368" ht="15.75" customHeight="1">
      <c r="A3368" s="2" t="s">
        <v>805</v>
      </c>
      <c r="B3368" s="3" t="s">
        <v>850</v>
      </c>
      <c r="C3368" s="4">
        <v>7.42115162037037</v>
      </c>
      <c r="D3368" s="4">
        <v>0.7954585974643422</v>
      </c>
    </row>
    <row r="3369" ht="15.75" customHeight="1">
      <c r="A3369" s="2" t="s">
        <v>805</v>
      </c>
      <c r="B3369" s="3" t="s">
        <v>850</v>
      </c>
      <c r="C3369" s="4">
        <v>7.239273313492065</v>
      </c>
      <c r="D3369" s="4">
        <v>0.7985538827258319</v>
      </c>
    </row>
    <row r="3370" ht="15.75" customHeight="1">
      <c r="A3370" s="2" t="s">
        <v>805</v>
      </c>
      <c r="B3370" s="3" t="s">
        <v>850</v>
      </c>
      <c r="C3370" s="4">
        <v>7.259941302910053</v>
      </c>
      <c r="D3370" s="4">
        <v>0.8171255942947702</v>
      </c>
    </row>
    <row r="3371" ht="15.75" customHeight="1">
      <c r="A3371" s="2" t="s">
        <v>805</v>
      </c>
      <c r="B3371" s="3" t="s">
        <v>851</v>
      </c>
      <c r="C3371" s="4">
        <v>7.948185350529101</v>
      </c>
      <c r="D3371" s="4">
        <v>0.8271543185419967</v>
      </c>
    </row>
    <row r="3372" ht="15.75" customHeight="1">
      <c r="A3372" s="2" t="s">
        <v>805</v>
      </c>
      <c r="B3372" s="3" t="s">
        <v>851</v>
      </c>
      <c r="C3372" s="4">
        <v>7.805576223544974</v>
      </c>
      <c r="D3372" s="4">
        <v>0.837306854199683</v>
      </c>
    </row>
    <row r="3373" ht="15.75" customHeight="1">
      <c r="A3373" s="2" t="s">
        <v>805</v>
      </c>
      <c r="B3373" s="3" t="s">
        <v>851</v>
      </c>
      <c r="C3373" s="4">
        <v>7.799375826719578</v>
      </c>
      <c r="D3373" s="4">
        <v>0.8328496434231378</v>
      </c>
    </row>
    <row r="3374" ht="15.75" customHeight="1">
      <c r="A3374" s="2" t="s">
        <v>805</v>
      </c>
      <c r="B3374" s="3" t="s">
        <v>852</v>
      </c>
      <c r="C3374" s="4">
        <v>8.130063657407408</v>
      </c>
      <c r="D3374" s="4">
        <v>0.8038777733755942</v>
      </c>
    </row>
    <row r="3375" ht="15.75" customHeight="1">
      <c r="A3375" s="2" t="s">
        <v>805</v>
      </c>
      <c r="B3375" s="3" t="s">
        <v>852</v>
      </c>
      <c r="C3375" s="4">
        <v>7.877914186507937</v>
      </c>
      <c r="D3375" s="4">
        <v>0.8332210776545166</v>
      </c>
    </row>
    <row r="3376" ht="15.75" customHeight="1">
      <c r="A3376" s="2" t="s">
        <v>805</v>
      </c>
      <c r="B3376" s="3" t="s">
        <v>852</v>
      </c>
      <c r="C3376" s="4">
        <v>8.08459408068783</v>
      </c>
      <c r="D3376" s="4">
        <v>0.7683438985736925</v>
      </c>
    </row>
    <row r="3377" ht="15.75" customHeight="1">
      <c r="A3377" s="2" t="s">
        <v>805</v>
      </c>
      <c r="B3377" s="3" t="s">
        <v>853</v>
      </c>
      <c r="C3377" s="4">
        <v>12.05078125</v>
      </c>
      <c r="D3377" s="4">
        <v>3.4694136291600635</v>
      </c>
    </row>
    <row r="3378" ht="15.75" customHeight="1">
      <c r="A3378" s="2" t="s">
        <v>805</v>
      </c>
      <c r="B3378" s="3" t="s">
        <v>853</v>
      </c>
      <c r="C3378" s="4">
        <v>11.854435350529101</v>
      </c>
      <c r="D3378" s="4">
        <v>3.5523672741679873</v>
      </c>
    </row>
    <row r="3379" ht="15.75" customHeight="1">
      <c r="A3379" s="2" t="s">
        <v>805</v>
      </c>
      <c r="B3379" s="3" t="s">
        <v>853</v>
      </c>
      <c r="C3379" s="4">
        <v>12.071449239417989</v>
      </c>
      <c r="D3379" s="4">
        <v>3.562272187004754</v>
      </c>
    </row>
    <row r="3380" ht="15.75" customHeight="1">
      <c r="A3380" s="2" t="s">
        <v>805</v>
      </c>
      <c r="B3380" s="3" t="s">
        <v>854</v>
      </c>
      <c r="C3380" s="4">
        <v>18.426855985449738</v>
      </c>
      <c r="D3380" s="4">
        <v>4.474762282091917</v>
      </c>
    </row>
    <row r="3381" ht="15.75" customHeight="1">
      <c r="A3381" s="2" t="s">
        <v>805</v>
      </c>
      <c r="B3381" s="3" t="s">
        <v>854</v>
      </c>
      <c r="C3381" s="4">
        <v>18.544663525132275</v>
      </c>
      <c r="D3381" s="4">
        <v>4.572573296354991</v>
      </c>
    </row>
    <row r="3382" ht="15.75" customHeight="1">
      <c r="A3382" s="2" t="s">
        <v>805</v>
      </c>
      <c r="B3382" s="3" t="s">
        <v>854</v>
      </c>
      <c r="C3382" s="4">
        <v>18.80921378968254</v>
      </c>
      <c r="D3382" s="4">
        <v>4.6258122028526145</v>
      </c>
    </row>
    <row r="3383" ht="15.75" customHeight="1">
      <c r="A3383" s="2" t="s">
        <v>805</v>
      </c>
      <c r="B3383" s="3" t="s">
        <v>855</v>
      </c>
      <c r="C3383" s="4">
        <v>22.992414847883598</v>
      </c>
      <c r="D3383" s="4">
        <v>4.823910459587955</v>
      </c>
    </row>
    <row r="3384" ht="15.75" customHeight="1">
      <c r="A3384" s="2" t="s">
        <v>805</v>
      </c>
      <c r="B3384" s="3" t="s">
        <v>855</v>
      </c>
      <c r="C3384" s="4">
        <v>23.509114583333332</v>
      </c>
      <c r="D3384" s="4">
        <v>4.674098652931853</v>
      </c>
    </row>
    <row r="3385" ht="15.75" customHeight="1">
      <c r="A3385" s="2" t="s">
        <v>805</v>
      </c>
      <c r="B3385" s="3" t="s">
        <v>855</v>
      </c>
      <c r="C3385" s="4">
        <v>23.033750826719576</v>
      </c>
      <c r="D3385" s="4">
        <v>4.836291600633914</v>
      </c>
    </row>
    <row r="3386" ht="15.75" customHeight="1">
      <c r="A3386" s="2" t="s">
        <v>805</v>
      </c>
      <c r="B3386" s="3" t="s">
        <v>856</v>
      </c>
      <c r="C3386" s="4">
        <v>14.704551091269842</v>
      </c>
      <c r="D3386" s="4">
        <v>4.632002773375594</v>
      </c>
    </row>
    <row r="3387" ht="15.75" customHeight="1">
      <c r="A3387" s="2" t="s">
        <v>805</v>
      </c>
      <c r="B3387" s="3" t="s">
        <v>856</v>
      </c>
      <c r="C3387" s="4">
        <v>14.654947916666668</v>
      </c>
      <c r="D3387" s="4">
        <v>4.623335974643423</v>
      </c>
    </row>
    <row r="3388" ht="15.75" customHeight="1">
      <c r="A3388" s="2" t="s">
        <v>805</v>
      </c>
      <c r="B3388" s="3" t="s">
        <v>856</v>
      </c>
      <c r="C3388" s="4">
        <v>15.02077132936508</v>
      </c>
      <c r="D3388" s="4">
        <v>4.759528526148969</v>
      </c>
    </row>
    <row r="3389" ht="15.75" customHeight="1">
      <c r="A3389" s="2" t="s">
        <v>805</v>
      </c>
      <c r="B3389" s="3" t="s">
        <v>857</v>
      </c>
      <c r="C3389" s="4">
        <v>13.824094742063492</v>
      </c>
      <c r="D3389" s="4">
        <v>4.385618066561014</v>
      </c>
    </row>
    <row r="3390" ht="15.75" customHeight="1">
      <c r="A3390" s="2" t="s">
        <v>805</v>
      </c>
      <c r="B3390" s="3" t="s">
        <v>857</v>
      </c>
      <c r="C3390" s="4">
        <v>13.669084821428571</v>
      </c>
      <c r="D3390" s="4">
        <v>4.384379952456419</v>
      </c>
    </row>
    <row r="3391" ht="15.75" customHeight="1">
      <c r="A3391" s="2" t="s">
        <v>805</v>
      </c>
      <c r="B3391" s="3" t="s">
        <v>857</v>
      </c>
      <c r="C3391" s="4">
        <v>14.10311259920635</v>
      </c>
      <c r="D3391" s="4">
        <v>4.3559033280507125</v>
      </c>
    </row>
    <row r="3392" ht="15.75" customHeight="1">
      <c r="A3392" s="2" t="s">
        <v>805</v>
      </c>
      <c r="B3392" s="3" t="s">
        <v>858</v>
      </c>
      <c r="C3392" s="4">
        <v>13.631882440476192</v>
      </c>
      <c r="D3392" s="4">
        <v>4.437618858954041</v>
      </c>
    </row>
    <row r="3393" ht="15.75" customHeight="1">
      <c r="A3393" s="2" t="s">
        <v>805</v>
      </c>
      <c r="B3393" s="3" t="s">
        <v>858</v>
      </c>
      <c r="C3393" s="4">
        <v>13.40246775793651</v>
      </c>
      <c r="D3393" s="4">
        <v>4.381903724247226</v>
      </c>
    </row>
    <row r="3394" ht="15.75" customHeight="1">
      <c r="A3394" s="2" t="s">
        <v>805</v>
      </c>
      <c r="B3394" s="3" t="s">
        <v>858</v>
      </c>
      <c r="C3394" s="4">
        <v>13.266059027777777</v>
      </c>
      <c r="D3394" s="4">
        <v>4.2939976228209185</v>
      </c>
    </row>
    <row r="3395" ht="15.75" customHeight="1">
      <c r="A3395" s="2" t="s">
        <v>805</v>
      </c>
      <c r="B3395" s="3" t="s">
        <v>859</v>
      </c>
      <c r="C3395" s="4">
        <v>9.618158895502646</v>
      </c>
      <c r="D3395" s="4">
        <v>0.7950871632329635</v>
      </c>
    </row>
    <row r="3396" ht="15.75" customHeight="1">
      <c r="A3396" s="2" t="s">
        <v>805</v>
      </c>
      <c r="B3396" s="3" t="s">
        <v>859</v>
      </c>
      <c r="C3396" s="4">
        <v>9.502418154761905</v>
      </c>
      <c r="D3396" s="4">
        <v>0.8369354199683042</v>
      </c>
    </row>
    <row r="3397" ht="15.75" customHeight="1">
      <c r="A3397" s="2" t="s">
        <v>805</v>
      </c>
      <c r="B3397" s="3" t="s">
        <v>859</v>
      </c>
      <c r="C3397" s="4">
        <v>9.671895667989418</v>
      </c>
      <c r="D3397" s="4">
        <v>0.8101921553090332</v>
      </c>
    </row>
    <row r="3398" ht="15.75" customHeight="1">
      <c r="A3398" s="2" t="s">
        <v>805</v>
      </c>
      <c r="B3398" s="3" t="s">
        <v>860</v>
      </c>
      <c r="C3398" s="4">
        <v>9.167596726190476</v>
      </c>
      <c r="D3398" s="4">
        <v>0.7975633914421552</v>
      </c>
    </row>
    <row r="3399" ht="15.75" customHeight="1">
      <c r="A3399" s="2" t="s">
        <v>805</v>
      </c>
      <c r="B3399" s="3" t="s">
        <v>860</v>
      </c>
      <c r="C3399" s="4">
        <v>9.231667493386245</v>
      </c>
      <c r="D3399" s="4">
        <v>0.7953347860538826</v>
      </c>
    </row>
    <row r="3400" ht="15.75" customHeight="1">
      <c r="A3400" s="2" t="s">
        <v>805</v>
      </c>
      <c r="B3400" s="3" t="s">
        <v>860</v>
      </c>
      <c r="C3400" s="4">
        <v>9.192398313492063</v>
      </c>
      <c r="D3400" s="4">
        <v>0.801525356576862</v>
      </c>
    </row>
    <row r="3401" ht="15.75" customHeight="1">
      <c r="A3401" s="2" t="s">
        <v>805</v>
      </c>
      <c r="B3401" s="3" t="s">
        <v>861</v>
      </c>
      <c r="C3401" s="4">
        <v>9.208932705026456</v>
      </c>
      <c r="D3401" s="4">
        <v>0.7168383518225039</v>
      </c>
    </row>
    <row r="3402" ht="15.75" customHeight="1">
      <c r="A3402" s="2" t="s">
        <v>805</v>
      </c>
      <c r="B3402" s="3" t="s">
        <v>861</v>
      </c>
      <c r="C3402" s="4">
        <v>9.184131117724869</v>
      </c>
      <c r="D3402" s="4">
        <v>0.7214193740095086</v>
      </c>
    </row>
    <row r="3403" ht="15.75" customHeight="1">
      <c r="A3403" s="2" t="s">
        <v>805</v>
      </c>
      <c r="B3403" s="3" t="s">
        <v>861</v>
      </c>
      <c r="C3403" s="4">
        <v>9.47348296957672</v>
      </c>
      <c r="D3403" s="4">
        <v>0.7435816164817749</v>
      </c>
    </row>
    <row r="3404" ht="15.75" customHeight="1">
      <c r="A3404" s="2" t="s">
        <v>805</v>
      </c>
      <c r="B3404" s="3" t="s">
        <v>862</v>
      </c>
      <c r="C3404" s="4">
        <v>73.11228918650794</v>
      </c>
      <c r="D3404" s="4">
        <v>11.627347464342312</v>
      </c>
    </row>
    <row r="3405" ht="15.75" customHeight="1">
      <c r="A3405" s="2" t="s">
        <v>805</v>
      </c>
      <c r="B3405" s="3" t="s">
        <v>862</v>
      </c>
      <c r="C3405" s="4">
        <v>74.76572833994709</v>
      </c>
      <c r="D3405" s="4">
        <v>11.813064580031694</v>
      </c>
    </row>
    <row r="3406" ht="15.75" customHeight="1">
      <c r="A3406" s="2" t="s">
        <v>805</v>
      </c>
      <c r="B3406" s="3" t="s">
        <v>862</v>
      </c>
      <c r="C3406" s="4">
        <v>73.93900876322752</v>
      </c>
      <c r="D3406" s="4">
        <v>11.636014263074486</v>
      </c>
    </row>
    <row r="3407" ht="15.75" customHeight="1">
      <c r="A3407" s="2" t="s">
        <v>805</v>
      </c>
      <c r="B3407" s="3" t="s">
        <v>863</v>
      </c>
      <c r="C3407" s="4">
        <v>79.72604580026456</v>
      </c>
      <c r="D3407" s="4">
        <v>12.714411648177496</v>
      </c>
    </row>
    <row r="3408" ht="15.75" customHeight="1">
      <c r="A3408" s="2" t="s">
        <v>805</v>
      </c>
      <c r="B3408" s="3" t="s">
        <v>863</v>
      </c>
      <c r="C3408" s="4">
        <v>81.81351273148148</v>
      </c>
      <c r="D3408" s="4">
        <v>12.503932250396195</v>
      </c>
    </row>
    <row r="3409" ht="15.75" customHeight="1">
      <c r="A3409" s="2" t="s">
        <v>805</v>
      </c>
      <c r="B3409" s="3" t="s">
        <v>863</v>
      </c>
      <c r="C3409" s="4">
        <v>79.97406167328043</v>
      </c>
      <c r="D3409" s="4">
        <v>12.78869849445325</v>
      </c>
    </row>
    <row r="3410" ht="15.75" customHeight="1">
      <c r="A3410" s="2" t="s">
        <v>805</v>
      </c>
      <c r="B3410" s="3" t="s">
        <v>864</v>
      </c>
      <c r="C3410" s="4">
        <v>81.4001529431217</v>
      </c>
      <c r="D3410" s="4">
        <v>12.751555071315371</v>
      </c>
    </row>
    <row r="3411" ht="15.75" customHeight="1">
      <c r="A3411" s="2" t="s">
        <v>805</v>
      </c>
      <c r="B3411" s="3" t="s">
        <v>864</v>
      </c>
      <c r="C3411" s="4">
        <v>84.00431960978837</v>
      </c>
      <c r="D3411" s="4">
        <v>12.664887083993662</v>
      </c>
    </row>
    <row r="3412" ht="15.75" customHeight="1">
      <c r="A3412" s="2" t="s">
        <v>805</v>
      </c>
      <c r="B3412" s="3" t="s">
        <v>864</v>
      </c>
      <c r="C3412" s="4">
        <v>82.84691220238095</v>
      </c>
      <c r="D3412" s="4">
        <v>13.011559033280507</v>
      </c>
    </row>
    <row r="3413" ht="15.75" customHeight="1">
      <c r="A3413" s="2" t="s">
        <v>805</v>
      </c>
      <c r="B3413" s="3" t="s">
        <v>865</v>
      </c>
      <c r="C3413" s="4">
        <v>10.738363921957673</v>
      </c>
      <c r="D3413" s="4">
        <v>2.1755843898573692</v>
      </c>
    </row>
    <row r="3414" ht="15.75" customHeight="1">
      <c r="A3414" s="2" t="s">
        <v>805</v>
      </c>
      <c r="B3414" s="3" t="s">
        <v>865</v>
      </c>
      <c r="C3414" s="4">
        <v>10.864438657407408</v>
      </c>
      <c r="D3414" s="4">
        <v>2.0938688589540413</v>
      </c>
    </row>
    <row r="3415" ht="15.75" customHeight="1">
      <c r="A3415" s="2" t="s">
        <v>805</v>
      </c>
      <c r="B3415" s="3" t="s">
        <v>865</v>
      </c>
      <c r="C3415" s="4">
        <v>10.790033895502647</v>
      </c>
      <c r="D3415" s="4">
        <v>2.1037737717908085</v>
      </c>
    </row>
    <row r="3416" ht="15.75" customHeight="1">
      <c r="A3416" s="2" t="s">
        <v>805</v>
      </c>
      <c r="B3416" s="3" t="s">
        <v>866</v>
      </c>
      <c r="C3416" s="4">
        <v>14.136181382275133</v>
      </c>
      <c r="D3416" s="4">
        <v>2.6448296354992076</v>
      </c>
    </row>
    <row r="3417" ht="15.75" customHeight="1">
      <c r="A3417" s="2" t="s">
        <v>805</v>
      </c>
      <c r="B3417" s="3" t="s">
        <v>866</v>
      </c>
      <c r="C3417" s="4">
        <v>13.952236276455027</v>
      </c>
      <c r="D3417" s="4">
        <v>2.631210380348653</v>
      </c>
    </row>
    <row r="3418" ht="15.75" customHeight="1">
      <c r="A3418" s="2" t="s">
        <v>805</v>
      </c>
      <c r="B3418" s="3" t="s">
        <v>866</v>
      </c>
      <c r="C3418" s="4">
        <v>13.691819609788359</v>
      </c>
      <c r="D3418" s="4">
        <v>2.686925515055467</v>
      </c>
    </row>
    <row r="3419" ht="15.75" customHeight="1">
      <c r="A3419" s="2" t="s">
        <v>805</v>
      </c>
      <c r="B3419" s="3" t="s">
        <v>867</v>
      </c>
      <c r="C3419" s="4">
        <v>13.588479662698411</v>
      </c>
      <c r="D3419" s="4">
        <v>2.5816858161648177</v>
      </c>
    </row>
    <row r="3420" ht="15.75" customHeight="1">
      <c r="A3420" s="2" t="s">
        <v>805</v>
      </c>
      <c r="B3420" s="3" t="s">
        <v>867</v>
      </c>
      <c r="C3420" s="4">
        <v>13.859230324074074</v>
      </c>
      <c r="D3420" s="4">
        <v>2.573019017432647</v>
      </c>
    </row>
    <row r="3421" ht="15.75" customHeight="1">
      <c r="A3421" s="2" t="s">
        <v>805</v>
      </c>
      <c r="B3421" s="3" t="s">
        <v>867</v>
      </c>
      <c r="C3421" s="4">
        <v>13.923301091269842</v>
      </c>
      <c r="D3421" s="4">
        <v>2.648543977812995</v>
      </c>
    </row>
    <row r="3422" ht="15.75" customHeight="1">
      <c r="A3422" s="2" t="s">
        <v>805</v>
      </c>
      <c r="B3422" s="3" t="s">
        <v>868</v>
      </c>
      <c r="C3422" s="4">
        <v>10.804501488095239</v>
      </c>
      <c r="D3422" s="4">
        <v>1.325</v>
      </c>
    </row>
    <row r="3423" ht="15.75" customHeight="1">
      <c r="A3423" s="2" t="s">
        <v>805</v>
      </c>
      <c r="B3423" s="3" t="s">
        <v>868</v>
      </c>
      <c r="C3423" s="4">
        <v>10.564752810846562</v>
      </c>
      <c r="D3423" s="4">
        <v>1.3448098256735341</v>
      </c>
    </row>
    <row r="3424" ht="15.75" customHeight="1">
      <c r="A3424" s="2" t="s">
        <v>805</v>
      </c>
      <c r="B3424" s="3" t="s">
        <v>868</v>
      </c>
      <c r="C3424" s="4">
        <v>10.707361937830688</v>
      </c>
      <c r="D3424" s="4">
        <v>1.3126188589540413</v>
      </c>
    </row>
    <row r="3425" ht="15.75" customHeight="1">
      <c r="A3425" s="2" t="s">
        <v>805</v>
      </c>
      <c r="B3425" s="3" t="s">
        <v>869</v>
      </c>
      <c r="C3425" s="4">
        <v>10.486214451058203</v>
      </c>
      <c r="D3425" s="4">
        <v>1.315095087163233</v>
      </c>
    </row>
    <row r="3426" ht="15.75" customHeight="1">
      <c r="A3426" s="2" t="s">
        <v>805</v>
      </c>
      <c r="B3426" s="3" t="s">
        <v>869</v>
      </c>
      <c r="C3426" s="4">
        <v>10.765232308201059</v>
      </c>
      <c r="D3426" s="4">
        <v>1.3757626782884311</v>
      </c>
    </row>
    <row r="3427" ht="15.75" customHeight="1">
      <c r="A3427" s="2" t="s">
        <v>805</v>
      </c>
      <c r="B3427" s="3" t="s">
        <v>869</v>
      </c>
      <c r="C3427" s="4">
        <v>10.70529513888889</v>
      </c>
      <c r="D3427" s="4">
        <v>1.3881438193343898</v>
      </c>
    </row>
    <row r="3428" ht="15.75" customHeight="1">
      <c r="A3428" s="2" t="s">
        <v>870</v>
      </c>
      <c r="B3428" s="3" t="s">
        <v>14</v>
      </c>
      <c r="C3428" s="4">
        <v>5.785403757253861</v>
      </c>
      <c r="D3428" s="4">
        <v>25.970873786407765</v>
      </c>
    </row>
    <row r="3429" ht="15.75" customHeight="1">
      <c r="A3429" s="2" t="s">
        <v>870</v>
      </c>
      <c r="B3429" s="3" t="s">
        <v>14</v>
      </c>
      <c r="C3429" s="4">
        <v>5.663440542933019</v>
      </c>
      <c r="D3429" s="4">
        <v>24.48220064724919</v>
      </c>
    </row>
    <row r="3430" ht="15.75" customHeight="1">
      <c r="A3430" s="2" t="s">
        <v>870</v>
      </c>
      <c r="B3430" s="3" t="s">
        <v>14</v>
      </c>
      <c r="C3430" s="4">
        <v>5.799173797580408</v>
      </c>
      <c r="D3430" s="4">
        <v>24.54692556634304</v>
      </c>
    </row>
    <row r="3431" ht="15.75" customHeight="1">
      <c r="A3431" s="2" t="s">
        <v>870</v>
      </c>
      <c r="B3431" s="3" t="s">
        <v>15</v>
      </c>
      <c r="C3431" s="4">
        <v>0.3253663814301171</v>
      </c>
      <c r="D3431" s="4">
        <v>-0.07886731391585759</v>
      </c>
    </row>
    <row r="3432" ht="15.75" customHeight="1">
      <c r="A3432" s="2" t="s">
        <v>870</v>
      </c>
      <c r="B3432" s="3" t="s">
        <v>15</v>
      </c>
      <c r="C3432" s="4">
        <v>0.35719484607062063</v>
      </c>
      <c r="D3432" s="4">
        <v>-0.07886731391585759</v>
      </c>
    </row>
    <row r="3433" ht="15.75" customHeight="1">
      <c r="A3433" s="2" t="s">
        <v>870</v>
      </c>
      <c r="B3433" s="3" t="s">
        <v>15</v>
      </c>
      <c r="C3433" s="4">
        <v>0.33785777515491294</v>
      </c>
      <c r="D3433" s="4">
        <v>-0.07886731391585759</v>
      </c>
    </row>
    <row r="3434" ht="15.75" customHeight="1">
      <c r="A3434" s="2" t="s">
        <v>870</v>
      </c>
      <c r="B3434" s="3" t="s">
        <v>871</v>
      </c>
      <c r="C3434" s="4">
        <v>3.893006786662733</v>
      </c>
      <c r="D3434" s="4">
        <v>0.6148867313915857</v>
      </c>
    </row>
    <row r="3435" ht="15.75" customHeight="1">
      <c r="A3435" s="2" t="s">
        <v>870</v>
      </c>
      <c r="B3435" s="3" t="s">
        <v>871</v>
      </c>
      <c r="C3435" s="4">
        <v>3.932349759024295</v>
      </c>
      <c r="D3435" s="4">
        <v>0.5770226537216827</v>
      </c>
    </row>
    <row r="3436" ht="15.75" customHeight="1">
      <c r="A3436" s="2" t="s">
        <v>870</v>
      </c>
      <c r="B3436" s="3" t="s">
        <v>871</v>
      </c>
      <c r="C3436" s="4">
        <v>3.867433854627717</v>
      </c>
      <c r="D3436" s="4">
        <v>0.5881877022653722</v>
      </c>
    </row>
    <row r="3437" ht="15.75" customHeight="1">
      <c r="A3437" s="2" t="s">
        <v>870</v>
      </c>
      <c r="B3437" s="3" t="s">
        <v>872</v>
      </c>
      <c r="C3437" s="4">
        <v>3.820222287793843</v>
      </c>
      <c r="D3437" s="4">
        <v>0.47233009708737855</v>
      </c>
    </row>
    <row r="3438" ht="15.75" customHeight="1">
      <c r="A3438" s="2" t="s">
        <v>870</v>
      </c>
      <c r="B3438" s="3" t="s">
        <v>872</v>
      </c>
      <c r="C3438" s="4">
        <v>3.7612078292515</v>
      </c>
      <c r="D3438" s="4">
        <v>0.4480582524271844</v>
      </c>
    </row>
    <row r="3439" ht="15.75" customHeight="1">
      <c r="A3439" s="2" t="s">
        <v>870</v>
      </c>
      <c r="B3439" s="3" t="s">
        <v>872</v>
      </c>
      <c r="C3439" s="4">
        <v>3.7848136126684375</v>
      </c>
      <c r="D3439" s="4">
        <v>0.520873786407767</v>
      </c>
    </row>
    <row r="3440" ht="15.75" customHeight="1">
      <c r="A3440" s="2" t="s">
        <v>870</v>
      </c>
      <c r="B3440" s="3" t="s">
        <v>873</v>
      </c>
      <c r="C3440" s="4">
        <v>4.634621815678175</v>
      </c>
      <c r="D3440" s="4">
        <v>1.43252427184466</v>
      </c>
    </row>
    <row r="3441" ht="15.75" customHeight="1">
      <c r="A3441" s="2" t="s">
        <v>870</v>
      </c>
      <c r="B3441" s="3" t="s">
        <v>873</v>
      </c>
      <c r="C3441" s="4">
        <v>4.5795416543719885</v>
      </c>
      <c r="D3441" s="4">
        <v>1.4632686084142392</v>
      </c>
    </row>
    <row r="3442" ht="15.75" customHeight="1">
      <c r="A3442" s="2" t="s">
        <v>870</v>
      </c>
      <c r="B3442" s="3" t="s">
        <v>873</v>
      </c>
      <c r="C3442" s="4">
        <v>4.697570571456674</v>
      </c>
      <c r="D3442" s="4">
        <v>1.2762135922330096</v>
      </c>
    </row>
    <row r="3443" ht="15.75" customHeight="1">
      <c r="A3443" s="2" t="s">
        <v>870</v>
      </c>
      <c r="B3443" s="3" t="s">
        <v>874</v>
      </c>
      <c r="C3443" s="4">
        <v>4.941497000098358</v>
      </c>
      <c r="D3443" s="4">
        <v>1.4224919093851132</v>
      </c>
    </row>
    <row r="3444" ht="15.75" customHeight="1">
      <c r="A3444" s="2" t="s">
        <v>870</v>
      </c>
      <c r="B3444" s="3" t="s">
        <v>874</v>
      </c>
      <c r="C3444" s="4">
        <v>5.075263106127668</v>
      </c>
      <c r="D3444" s="4">
        <v>1.463430420711974</v>
      </c>
    </row>
    <row r="3445" ht="15.75" customHeight="1">
      <c r="A3445" s="2" t="s">
        <v>870</v>
      </c>
      <c r="B3445" s="3" t="s">
        <v>874</v>
      </c>
      <c r="C3445" s="4">
        <v>5.1146060784892295</v>
      </c>
      <c r="D3445" s="4">
        <v>1.4119741100323624</v>
      </c>
    </row>
    <row r="3446" ht="15.75" customHeight="1">
      <c r="A3446" s="2" t="s">
        <v>870</v>
      </c>
      <c r="B3446" s="3" t="s">
        <v>875</v>
      </c>
      <c r="C3446" s="4">
        <v>5.565083112029114</v>
      </c>
      <c r="D3446" s="4">
        <v>1.4804207119741102</v>
      </c>
    </row>
    <row r="3447" ht="15.75" customHeight="1">
      <c r="A3447" s="2" t="s">
        <v>870</v>
      </c>
      <c r="B3447" s="3" t="s">
        <v>875</v>
      </c>
      <c r="C3447" s="4">
        <v>5.5336087341398645</v>
      </c>
      <c r="D3447" s="4">
        <v>1.477831715210356</v>
      </c>
    </row>
    <row r="3448" ht="15.75" customHeight="1">
      <c r="A3448" s="2" t="s">
        <v>870</v>
      </c>
      <c r="B3448" s="3" t="s">
        <v>875</v>
      </c>
      <c r="C3448" s="4">
        <v>5.6654076915510965</v>
      </c>
      <c r="D3448" s="4">
        <v>1.495631067961165</v>
      </c>
    </row>
    <row r="3449" ht="15.75" customHeight="1">
      <c r="A3449" s="2" t="s">
        <v>870</v>
      </c>
      <c r="B3449" s="3" t="s">
        <v>876</v>
      </c>
      <c r="C3449" s="4">
        <v>2.0181174387724994</v>
      </c>
      <c r="D3449" s="4">
        <v>0.334789644012945</v>
      </c>
    </row>
    <row r="3450" ht="15.75" customHeight="1">
      <c r="A3450" s="2" t="s">
        <v>870</v>
      </c>
      <c r="B3450" s="3" t="s">
        <v>876</v>
      </c>
      <c r="C3450" s="4">
        <v>1.9364807711222585</v>
      </c>
      <c r="D3450" s="4">
        <v>0.34336569579288023</v>
      </c>
    </row>
    <row r="3451" ht="15.75" customHeight="1">
      <c r="A3451" s="2" t="s">
        <v>870</v>
      </c>
      <c r="B3451" s="3" t="s">
        <v>876</v>
      </c>
      <c r="C3451" s="4">
        <v>1.9772007475164748</v>
      </c>
      <c r="D3451" s="4">
        <v>0.07220064724919092</v>
      </c>
    </row>
    <row r="3452" ht="15.75" customHeight="1">
      <c r="A3452" s="2" t="s">
        <v>870</v>
      </c>
      <c r="B3452" s="3" t="s">
        <v>877</v>
      </c>
      <c r="C3452" s="4">
        <v>1.9929379364610997</v>
      </c>
      <c r="D3452" s="4">
        <v>0.22702265372168284</v>
      </c>
    </row>
    <row r="3453" ht="15.75" customHeight="1">
      <c r="A3453" s="2" t="s">
        <v>870</v>
      </c>
      <c r="B3453" s="3" t="s">
        <v>877</v>
      </c>
      <c r="C3453" s="4">
        <v>2.0643454312973346</v>
      </c>
      <c r="D3453" s="4">
        <v>0.2226537216828479</v>
      </c>
    </row>
    <row r="3454" ht="15.75" customHeight="1">
      <c r="A3454" s="2" t="s">
        <v>870</v>
      </c>
      <c r="B3454" s="3" t="s">
        <v>877</v>
      </c>
      <c r="C3454" s="4">
        <v>2.0366086357824336</v>
      </c>
      <c r="D3454" s="4">
        <v>0.26941747572815533</v>
      </c>
    </row>
    <row r="3455" ht="15.75" customHeight="1">
      <c r="A3455" s="2" t="s">
        <v>870</v>
      </c>
      <c r="B3455" s="3" t="s">
        <v>878</v>
      </c>
      <c r="C3455" s="4">
        <v>2.009461984852956</v>
      </c>
      <c r="D3455" s="4">
        <v>0.12702265372168284</v>
      </c>
    </row>
    <row r="3456" ht="15.75" customHeight="1">
      <c r="A3456" s="2" t="s">
        <v>870</v>
      </c>
      <c r="B3456" s="3" t="s">
        <v>878</v>
      </c>
      <c r="C3456" s="4">
        <v>2.002183534966067</v>
      </c>
      <c r="D3456" s="4">
        <v>0.13820388349514562</v>
      </c>
    </row>
    <row r="3457" ht="15.75" customHeight="1">
      <c r="A3457" s="2" t="s">
        <v>870</v>
      </c>
      <c r="B3457" s="3" t="s">
        <v>878</v>
      </c>
      <c r="C3457" s="4">
        <v>1.9594964099537722</v>
      </c>
      <c r="D3457" s="4">
        <v>0.10841423948220064</v>
      </c>
    </row>
    <row r="3458" ht="15.75" customHeight="1">
      <c r="A3458" s="2" t="s">
        <v>870</v>
      </c>
      <c r="B3458" s="3" t="s">
        <v>879</v>
      </c>
      <c r="C3458" s="4">
        <v>10.622622209107899</v>
      </c>
      <c r="D3458" s="4">
        <v>2.333333333333333</v>
      </c>
    </row>
    <row r="3459" ht="15.75" customHeight="1">
      <c r="A3459" s="2" t="s">
        <v>870</v>
      </c>
      <c r="B3459" s="3" t="s">
        <v>879</v>
      </c>
      <c r="C3459" s="4">
        <v>10.896055867020754</v>
      </c>
      <c r="D3459" s="4">
        <v>2.3964401294498385</v>
      </c>
    </row>
    <row r="3460" ht="15.75" customHeight="1">
      <c r="A3460" s="2" t="s">
        <v>870</v>
      </c>
      <c r="B3460" s="3" t="s">
        <v>879</v>
      </c>
      <c r="C3460" s="4">
        <v>10.597049277072884</v>
      </c>
      <c r="D3460" s="4">
        <v>2.419093851132686</v>
      </c>
    </row>
    <row r="3461" ht="15.75" customHeight="1">
      <c r="A3461" s="2" t="s">
        <v>870</v>
      </c>
      <c r="B3461" s="3" t="s">
        <v>880</v>
      </c>
      <c r="C3461" s="4">
        <v>9.951824530343268</v>
      </c>
      <c r="D3461" s="4">
        <v>2.3349514563106797</v>
      </c>
    </row>
    <row r="3462" ht="15.75" customHeight="1">
      <c r="A3462" s="2" t="s">
        <v>870</v>
      </c>
      <c r="B3462" s="3" t="s">
        <v>880</v>
      </c>
      <c r="C3462" s="4">
        <v>9.76297826300777</v>
      </c>
      <c r="D3462" s="4">
        <v>2.412621359223301</v>
      </c>
    </row>
    <row r="3463" ht="15.75" customHeight="1">
      <c r="A3463" s="2" t="s">
        <v>870</v>
      </c>
      <c r="B3463" s="3" t="s">
        <v>880</v>
      </c>
      <c r="C3463" s="4">
        <v>9.621343562506148</v>
      </c>
      <c r="D3463" s="4">
        <v>2.3980582524271843</v>
      </c>
    </row>
    <row r="3464" ht="15.75" customHeight="1">
      <c r="A3464" s="2" t="s">
        <v>870</v>
      </c>
      <c r="B3464" s="3" t="s">
        <v>881</v>
      </c>
      <c r="C3464" s="4">
        <v>9.615442116651913</v>
      </c>
      <c r="D3464" s="4">
        <v>2.4708737864077666</v>
      </c>
    </row>
    <row r="3465" ht="15.75" customHeight="1">
      <c r="A3465" s="2" t="s">
        <v>870</v>
      </c>
      <c r="B3465" s="3" t="s">
        <v>881</v>
      </c>
      <c r="C3465" s="4">
        <v>9.467905970296055</v>
      </c>
      <c r="D3465" s="4">
        <v>2.585760517799353</v>
      </c>
    </row>
    <row r="3466" ht="15.75" customHeight="1">
      <c r="A3466" s="2" t="s">
        <v>870</v>
      </c>
      <c r="B3466" s="3" t="s">
        <v>881</v>
      </c>
      <c r="C3466" s="4">
        <v>9.373482836628307</v>
      </c>
      <c r="D3466" s="4">
        <v>2.6440129449838183</v>
      </c>
    </row>
    <row r="3467" ht="15.75" customHeight="1">
      <c r="A3467" s="2" t="s">
        <v>870</v>
      </c>
      <c r="B3467" s="3" t="s">
        <v>14</v>
      </c>
      <c r="C3467" s="4">
        <v>5.952611389790499</v>
      </c>
      <c r="D3467" s="4">
        <v>26.278317152103554</v>
      </c>
    </row>
    <row r="3468" ht="15.75" customHeight="1">
      <c r="A3468" s="2" t="s">
        <v>870</v>
      </c>
      <c r="B3468" s="3" t="s">
        <v>14</v>
      </c>
      <c r="C3468" s="4">
        <v>5.74409363627422</v>
      </c>
      <c r="D3468" s="4">
        <v>26.278317152103554</v>
      </c>
    </row>
    <row r="3469" ht="15.75" customHeight="1">
      <c r="A3469" s="2" t="s">
        <v>870</v>
      </c>
      <c r="B3469" s="3" t="s">
        <v>14</v>
      </c>
      <c r="C3469" s="4">
        <v>6.0371987803678575</v>
      </c>
      <c r="D3469" s="4">
        <v>25.809061488673137</v>
      </c>
    </row>
    <row r="3470" ht="15.75" customHeight="1">
      <c r="A3470" s="2" t="s">
        <v>870</v>
      </c>
      <c r="B3470" s="3" t="s">
        <v>15</v>
      </c>
      <c r="C3470" s="4">
        <v>0.4535654568702665</v>
      </c>
      <c r="D3470" s="4">
        <v>-0.07886731391585759</v>
      </c>
    </row>
    <row r="3471" ht="15.75" customHeight="1">
      <c r="A3471" s="2" t="s">
        <v>870</v>
      </c>
      <c r="B3471" s="3" t="s">
        <v>15</v>
      </c>
      <c r="C3471" s="4">
        <v>0.40448509884921807</v>
      </c>
      <c r="D3471" s="4">
        <v>-0.07886731391585759</v>
      </c>
    </row>
    <row r="3472" ht="15.75" customHeight="1">
      <c r="A3472" s="2" t="s">
        <v>870</v>
      </c>
      <c r="B3472" s="3" t="s">
        <v>15</v>
      </c>
      <c r="C3472" s="4">
        <v>0.42519917379758043</v>
      </c>
      <c r="D3472" s="4">
        <v>-0.07886731391585759</v>
      </c>
    </row>
    <row r="3473" ht="15.75" customHeight="1">
      <c r="A3473" s="2" t="s">
        <v>870</v>
      </c>
      <c r="B3473" s="3" t="s">
        <v>882</v>
      </c>
      <c r="C3473" s="4">
        <v>10.32164847054195</v>
      </c>
      <c r="D3473" s="4">
        <v>1.1906148867313915</v>
      </c>
    </row>
    <row r="3474" ht="15.75" customHeight="1">
      <c r="A3474" s="2" t="s">
        <v>870</v>
      </c>
      <c r="B3474" s="3" t="s">
        <v>882</v>
      </c>
      <c r="C3474" s="4">
        <v>10.311812727451558</v>
      </c>
      <c r="D3474" s="4">
        <v>1.1446601941747574</v>
      </c>
    </row>
    <row r="3475" ht="15.75" customHeight="1">
      <c r="A3475" s="2" t="s">
        <v>870</v>
      </c>
      <c r="B3475" s="3" t="s">
        <v>882</v>
      </c>
      <c r="C3475" s="4">
        <v>10.646227992524835</v>
      </c>
      <c r="D3475" s="4">
        <v>1.1095469255663428</v>
      </c>
    </row>
    <row r="3476" ht="15.75" customHeight="1">
      <c r="A3476" s="2" t="s">
        <v>870</v>
      </c>
      <c r="B3476" s="3" t="s">
        <v>883</v>
      </c>
      <c r="C3476" s="4">
        <v>83.59793449395102</v>
      </c>
      <c r="D3476" s="4">
        <v>11.05663430420712</v>
      </c>
    </row>
    <row r="3477" ht="15.75" customHeight="1">
      <c r="A3477" s="2" t="s">
        <v>870</v>
      </c>
      <c r="B3477" s="3" t="s">
        <v>883</v>
      </c>
      <c r="C3477" s="4">
        <v>86.0962132389102</v>
      </c>
      <c r="D3477" s="4">
        <v>11.435275080906148</v>
      </c>
    </row>
    <row r="3478" ht="15.75" customHeight="1">
      <c r="A3478" s="2" t="s">
        <v>870</v>
      </c>
      <c r="B3478" s="3" t="s">
        <v>883</v>
      </c>
      <c r="C3478" s="4">
        <v>86.50931444870659</v>
      </c>
      <c r="D3478" s="4">
        <v>11.203883495145632</v>
      </c>
    </row>
    <row r="3479" ht="15.75" customHeight="1">
      <c r="A3479" s="2" t="s">
        <v>870</v>
      </c>
      <c r="B3479" s="3" t="s">
        <v>884</v>
      </c>
      <c r="C3479" s="4">
        <v>76.16211271761581</v>
      </c>
      <c r="D3479" s="4">
        <v>11.75080906148867</v>
      </c>
    </row>
    <row r="3480" ht="15.75" customHeight="1">
      <c r="A3480" s="2" t="s">
        <v>870</v>
      </c>
      <c r="B3480" s="3" t="s">
        <v>884</v>
      </c>
      <c r="C3480" s="4">
        <v>76.1817842037966</v>
      </c>
      <c r="D3480" s="4">
        <v>11.66504854368932</v>
      </c>
    </row>
    <row r="3481" ht="15.75" customHeight="1">
      <c r="A3481" s="2" t="s">
        <v>870</v>
      </c>
      <c r="B3481" s="3" t="s">
        <v>884</v>
      </c>
      <c r="C3481" s="4">
        <v>75.88671191108487</v>
      </c>
      <c r="D3481" s="4">
        <v>12.063106796116504</v>
      </c>
    </row>
    <row r="3482" ht="15.75" customHeight="1">
      <c r="A3482" s="2" t="s">
        <v>870</v>
      </c>
      <c r="B3482" s="3" t="s">
        <v>885</v>
      </c>
      <c r="C3482" s="4">
        <v>84.36512245500147</v>
      </c>
      <c r="D3482" s="4">
        <v>11.718446601941748</v>
      </c>
    </row>
    <row r="3483" ht="15.75" customHeight="1">
      <c r="A3483" s="2" t="s">
        <v>870</v>
      </c>
      <c r="B3483" s="3" t="s">
        <v>885</v>
      </c>
      <c r="C3483" s="4">
        <v>87.15847349267237</v>
      </c>
      <c r="D3483" s="4">
        <v>11.933656957928802</v>
      </c>
    </row>
    <row r="3484" ht="15.75" customHeight="1">
      <c r="A3484" s="2" t="s">
        <v>870</v>
      </c>
      <c r="B3484" s="3" t="s">
        <v>885</v>
      </c>
      <c r="C3484" s="4">
        <v>85.28968230549818</v>
      </c>
      <c r="D3484" s="4">
        <v>11.993527508090615</v>
      </c>
    </row>
    <row r="3485" ht="15.75" customHeight="1">
      <c r="A3485" s="2" t="s">
        <v>870</v>
      </c>
      <c r="B3485" s="3" t="s">
        <v>886</v>
      </c>
      <c r="C3485" s="4">
        <v>5.974250024589358</v>
      </c>
      <c r="D3485" s="4">
        <v>0.6579288025889968</v>
      </c>
    </row>
    <row r="3486" ht="15.75" customHeight="1">
      <c r="A3486" s="2" t="s">
        <v>870</v>
      </c>
      <c r="B3486" s="3" t="s">
        <v>886</v>
      </c>
      <c r="C3486" s="4">
        <v>6.196537818432183</v>
      </c>
      <c r="D3486" s="4">
        <v>0.6378640776699029</v>
      </c>
    </row>
    <row r="3487" ht="15.75" customHeight="1">
      <c r="A3487" s="2" t="s">
        <v>870</v>
      </c>
      <c r="B3487" s="3" t="s">
        <v>886</v>
      </c>
      <c r="C3487" s="4">
        <v>6.011625848332842</v>
      </c>
      <c r="D3487" s="4">
        <v>0.616504854368932</v>
      </c>
    </row>
    <row r="3488" ht="15.75" customHeight="1">
      <c r="A3488" s="2" t="s">
        <v>870</v>
      </c>
      <c r="B3488" s="3" t="s">
        <v>887</v>
      </c>
      <c r="C3488" s="4">
        <v>6.922415658503001</v>
      </c>
      <c r="D3488" s="4">
        <v>0.8758899676375405</v>
      </c>
    </row>
    <row r="3489" ht="15.75" customHeight="1">
      <c r="A3489" s="2" t="s">
        <v>870</v>
      </c>
      <c r="B3489" s="3" t="s">
        <v>887</v>
      </c>
      <c r="C3489" s="4">
        <v>6.73553653978558</v>
      </c>
      <c r="D3489" s="4">
        <v>0.8477346278317152</v>
      </c>
    </row>
    <row r="3490" ht="15.75" customHeight="1">
      <c r="A3490" s="2" t="s">
        <v>870</v>
      </c>
      <c r="B3490" s="3" t="s">
        <v>887</v>
      </c>
      <c r="C3490" s="4">
        <v>6.877171240287205</v>
      </c>
      <c r="D3490" s="4">
        <v>0.8763754045307443</v>
      </c>
    </row>
    <row r="3491" ht="15.75" customHeight="1">
      <c r="A3491" s="2" t="s">
        <v>870</v>
      </c>
      <c r="B3491" s="3" t="s">
        <v>888</v>
      </c>
      <c r="C3491" s="4">
        <v>7.254863774958198</v>
      </c>
      <c r="D3491" s="4">
        <v>0.9211974110032362</v>
      </c>
    </row>
    <row r="3492" ht="15.75" customHeight="1">
      <c r="A3492" s="2" t="s">
        <v>870</v>
      </c>
      <c r="B3492" s="3" t="s">
        <v>888</v>
      </c>
      <c r="C3492" s="4">
        <v>7.219455099832793</v>
      </c>
      <c r="D3492" s="4">
        <v>0.9211974110032362</v>
      </c>
    </row>
    <row r="3493" ht="15.75" customHeight="1">
      <c r="A3493" s="2" t="s">
        <v>870</v>
      </c>
      <c r="B3493" s="3" t="s">
        <v>888</v>
      </c>
      <c r="C3493" s="4">
        <v>7.25289662634012</v>
      </c>
      <c r="D3493" s="4">
        <v>0.981715210355987</v>
      </c>
    </row>
    <row r="3494" ht="15.75" customHeight="1">
      <c r="A3494" s="2" t="s">
        <v>870</v>
      </c>
      <c r="B3494" s="3" t="s">
        <v>889</v>
      </c>
      <c r="C3494" s="4">
        <v>24.229389200354085</v>
      </c>
      <c r="D3494" s="4">
        <v>6.797734627831714</v>
      </c>
    </row>
    <row r="3495" ht="15.75" customHeight="1">
      <c r="A3495" s="2" t="s">
        <v>870</v>
      </c>
      <c r="B3495" s="3" t="s">
        <v>889</v>
      </c>
      <c r="C3495" s="4">
        <v>25.567050260647193</v>
      </c>
      <c r="D3495" s="4">
        <v>7.242718446601941</v>
      </c>
    </row>
    <row r="3496" ht="15.75" customHeight="1">
      <c r="A3496" s="2" t="s">
        <v>870</v>
      </c>
      <c r="B3496" s="3" t="s">
        <v>889</v>
      </c>
      <c r="C3496" s="4">
        <v>24.760519327235173</v>
      </c>
      <c r="D3496" s="4">
        <v>7.022653721682848</v>
      </c>
    </row>
    <row r="3497" ht="15.75" customHeight="1">
      <c r="A3497" s="2" t="s">
        <v>870</v>
      </c>
      <c r="B3497" s="3" t="s">
        <v>890</v>
      </c>
      <c r="C3497" s="4">
        <v>25.252306481754697</v>
      </c>
      <c r="D3497" s="4">
        <v>7.43042071197411</v>
      </c>
    </row>
    <row r="3498" ht="15.75" customHeight="1">
      <c r="A3498" s="2" t="s">
        <v>870</v>
      </c>
      <c r="B3498" s="3" t="s">
        <v>890</v>
      </c>
      <c r="C3498" s="4">
        <v>25.586721746827973</v>
      </c>
      <c r="D3498" s="4">
        <v>7.601941747572816</v>
      </c>
    </row>
    <row r="3499" ht="15.75" customHeight="1">
      <c r="A3499" s="2" t="s">
        <v>870</v>
      </c>
      <c r="B3499" s="3" t="s">
        <v>890</v>
      </c>
      <c r="C3499" s="4">
        <v>25.330992426477824</v>
      </c>
      <c r="D3499" s="4">
        <v>7.467637540453074</v>
      </c>
    </row>
    <row r="3500" ht="15.75" customHeight="1">
      <c r="A3500" s="2" t="s">
        <v>870</v>
      </c>
      <c r="B3500" s="3" t="s">
        <v>891</v>
      </c>
      <c r="C3500" s="4">
        <v>26.609639028228585</v>
      </c>
      <c r="D3500" s="4">
        <v>7.898058252427184</v>
      </c>
    </row>
    <row r="3501" ht="15.75" customHeight="1">
      <c r="A3501" s="2" t="s">
        <v>870</v>
      </c>
      <c r="B3501" s="3" t="s">
        <v>891</v>
      </c>
      <c r="C3501" s="4">
        <v>25.92113701190125</v>
      </c>
      <c r="D3501" s="4">
        <v>7.7621359223300965</v>
      </c>
    </row>
    <row r="3502" ht="15.75" customHeight="1">
      <c r="A3502" s="2" t="s">
        <v>870</v>
      </c>
      <c r="B3502" s="3" t="s">
        <v>891</v>
      </c>
      <c r="C3502" s="4">
        <v>26.92438280712108</v>
      </c>
      <c r="D3502" s="4">
        <v>7.8365695792880254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>
      <c r="A1" s="6" t="s">
        <v>892</v>
      </c>
      <c r="B1" s="6" t="s">
        <v>893</v>
      </c>
      <c r="C1" s="6" t="s">
        <v>3</v>
      </c>
      <c r="D1" s="6" t="s">
        <v>5</v>
      </c>
      <c r="G1" s="6" t="s">
        <v>892</v>
      </c>
      <c r="H1" s="6" t="s">
        <v>893</v>
      </c>
      <c r="I1" s="6" t="s">
        <v>3</v>
      </c>
      <c r="J1" s="6" t="s">
        <v>5</v>
      </c>
    </row>
    <row r="2" ht="15.75" customHeight="1">
      <c r="A2" s="7">
        <v>517.0</v>
      </c>
      <c r="B2" s="7" t="s">
        <v>894</v>
      </c>
      <c r="C2" s="7">
        <v>0.6336604901126719</v>
      </c>
      <c r="D2" s="7">
        <v>0.13926896012509776</v>
      </c>
      <c r="G2" s="7">
        <v>116.0</v>
      </c>
      <c r="H2" s="7" t="s">
        <v>895</v>
      </c>
      <c r="I2" s="6">
        <v>4.043564967</v>
      </c>
      <c r="J2" s="7">
        <v>0.3986646564721085</v>
      </c>
      <c r="M2" s="7"/>
    </row>
    <row r="3" ht="15.75" customHeight="1">
      <c r="A3" s="7">
        <v>517.0</v>
      </c>
      <c r="B3" s="7" t="s">
        <v>894</v>
      </c>
      <c r="C3" s="7">
        <v>0.6336604901126719</v>
      </c>
      <c r="D3" s="7">
        <v>0.13926896012509776</v>
      </c>
      <c r="G3" s="7">
        <v>116.0</v>
      </c>
      <c r="H3" s="7" t="s">
        <v>895</v>
      </c>
      <c r="I3" s="6">
        <v>3.985999178</v>
      </c>
      <c r="J3" s="7">
        <v>0.39543398664656476</v>
      </c>
      <c r="M3" s="7"/>
    </row>
    <row r="4" ht="15.75" customHeight="1">
      <c r="A4" s="7">
        <v>517.0</v>
      </c>
      <c r="B4" s="7" t="s">
        <v>894</v>
      </c>
      <c r="C4" s="7">
        <v>0.6336604901126719</v>
      </c>
      <c r="D4" s="7">
        <v>0.13926896012509776</v>
      </c>
      <c r="G4" s="7">
        <v>116.0</v>
      </c>
      <c r="H4" s="7" t="s">
        <v>895</v>
      </c>
      <c r="I4" s="6">
        <v>4.004502467</v>
      </c>
      <c r="J4" s="7">
        <v>0.35343527891449494</v>
      </c>
      <c r="M4" s="7"/>
    </row>
    <row r="5" ht="15.75" customHeight="1">
      <c r="A5" s="7">
        <v>1131.0</v>
      </c>
      <c r="B5" s="7" t="s">
        <v>894</v>
      </c>
      <c r="C5" s="7">
        <v>0.8525659374361072</v>
      </c>
      <c r="D5" s="7">
        <v>0.154401439354046</v>
      </c>
      <c r="G5" s="7">
        <v>118.0</v>
      </c>
      <c r="H5" s="7" t="s">
        <v>895</v>
      </c>
      <c r="I5" s="7">
        <v>4.033377325556644</v>
      </c>
      <c r="J5" s="7">
        <v>0.405772130088305</v>
      </c>
      <c r="M5" s="7"/>
    </row>
    <row r="6" ht="15.75" customHeight="1">
      <c r="A6" s="7">
        <v>1131.0</v>
      </c>
      <c r="B6" s="7" t="s">
        <v>894</v>
      </c>
      <c r="C6" s="7">
        <v>0.8689225107340013</v>
      </c>
      <c r="D6" s="7">
        <v>0.154401439354046</v>
      </c>
      <c r="G6" s="7">
        <v>118.0</v>
      </c>
      <c r="H6" s="7" t="s">
        <v>895</v>
      </c>
      <c r="I6" s="7">
        <v>3.950359742858359</v>
      </c>
      <c r="J6" s="7">
        <v>0.3856342881757484</v>
      </c>
      <c r="M6" s="7"/>
    </row>
    <row r="7" ht="15.75" customHeight="1">
      <c r="A7" s="7">
        <v>1133.0</v>
      </c>
      <c r="B7" s="7" t="s">
        <v>894</v>
      </c>
      <c r="C7" s="7">
        <v>0.8928439991821714</v>
      </c>
      <c r="D7" s="7">
        <v>0.154401439354046</v>
      </c>
      <c r="G7" s="7">
        <v>118.0</v>
      </c>
      <c r="H7" s="7" t="s">
        <v>895</v>
      </c>
      <c r="I7" s="7">
        <v>4.0631785090893615</v>
      </c>
      <c r="J7" s="7">
        <v>0.4017876373034676</v>
      </c>
      <c r="M7" s="7"/>
    </row>
    <row r="8" ht="15.75" customHeight="1">
      <c r="A8" s="7">
        <v>1133.0</v>
      </c>
      <c r="B8" s="7" t="s">
        <v>894</v>
      </c>
      <c r="C8" s="7">
        <v>0.9149253731343283</v>
      </c>
      <c r="D8" s="7">
        <v>0.154401439354046</v>
      </c>
      <c r="G8" s="7">
        <v>120.0</v>
      </c>
      <c r="H8" s="7" t="s">
        <v>895</v>
      </c>
      <c r="I8" s="7">
        <v>4.075950444889097</v>
      </c>
      <c r="J8" s="7">
        <v>0.3630195993969416</v>
      </c>
      <c r="M8" s="7"/>
    </row>
    <row r="9" ht="15.75" customHeight="1">
      <c r="A9" s="7">
        <v>1131.0</v>
      </c>
      <c r="B9" s="7" t="s">
        <v>894</v>
      </c>
      <c r="C9" s="7">
        <v>0.9280106317726436</v>
      </c>
      <c r="D9" s="7">
        <v>0.154401439354046</v>
      </c>
      <c r="G9" s="7">
        <v>120.0</v>
      </c>
      <c r="H9" s="7" t="s">
        <v>895</v>
      </c>
      <c r="I9" s="7">
        <v>4.0312486695900205</v>
      </c>
      <c r="J9" s="7">
        <v>0.3803575274606935</v>
      </c>
      <c r="M9" s="7"/>
    </row>
    <row r="10" ht="15.75" customHeight="1">
      <c r="A10" s="7">
        <v>1133.0</v>
      </c>
      <c r="B10" s="7" t="s">
        <v>894</v>
      </c>
      <c r="C10" s="7">
        <v>0.9357800040891434</v>
      </c>
      <c r="D10" s="7">
        <v>0.154401439354046</v>
      </c>
      <c r="G10" s="7">
        <v>120.0</v>
      </c>
      <c r="H10" s="7" t="s">
        <v>895</v>
      </c>
      <c r="I10" s="7">
        <v>4.156839371620759</v>
      </c>
      <c r="J10" s="7">
        <v>0.3740038768037906</v>
      </c>
      <c r="M10" s="7"/>
    </row>
    <row r="11" ht="15.75" customHeight="1">
      <c r="A11" s="7">
        <v>1129.0</v>
      </c>
      <c r="B11" s="7" t="s">
        <v>894</v>
      </c>
      <c r="C11" s="7">
        <v>0.959905949703537</v>
      </c>
      <c r="D11" s="7">
        <v>0.154401439354046</v>
      </c>
      <c r="G11" s="7">
        <v>122.0</v>
      </c>
      <c r="H11" s="7" t="s">
        <v>895</v>
      </c>
      <c r="I11" s="7">
        <v>19.07234786</v>
      </c>
      <c r="J11" s="8">
        <v>0.78771515</v>
      </c>
      <c r="M11" s="7"/>
    </row>
    <row r="12" ht="15.75" customHeight="1">
      <c r="A12" s="7">
        <v>1129.0</v>
      </c>
      <c r="B12" s="7" t="s">
        <v>894</v>
      </c>
      <c r="C12" s="7">
        <v>0.9709466366796156</v>
      </c>
      <c r="D12" s="7">
        <v>0.154401439354046</v>
      </c>
      <c r="G12" s="7">
        <v>122.0</v>
      </c>
      <c r="H12" s="7" t="s">
        <v>895</v>
      </c>
      <c r="I12" s="7">
        <v>19.59249589</v>
      </c>
      <c r="J12" s="8">
        <v>0.79971542</v>
      </c>
      <c r="M12" s="7"/>
    </row>
    <row r="13" ht="15.75" customHeight="1">
      <c r="A13" s="7">
        <v>1129.0</v>
      </c>
      <c r="B13" s="7" t="s">
        <v>894</v>
      </c>
      <c r="C13" s="7">
        <v>0.995277039460233</v>
      </c>
      <c r="D13" s="7">
        <v>0.154401439354046</v>
      </c>
      <c r="G13" s="7">
        <v>122.0</v>
      </c>
      <c r="H13" s="7" t="s">
        <v>895</v>
      </c>
      <c r="I13" s="7">
        <v>19.11141036</v>
      </c>
      <c r="J13" s="8">
        <v>0.79971542</v>
      </c>
      <c r="M13" s="7"/>
    </row>
    <row r="14" ht="15.75" customHeight="1">
      <c r="A14" s="7">
        <v>181.0</v>
      </c>
      <c r="B14" s="7" t="s">
        <v>894</v>
      </c>
      <c r="C14" s="7">
        <v>1.7993528885861465</v>
      </c>
      <c r="D14" s="7">
        <v>0.28128365281068274</v>
      </c>
      <c r="G14" s="7">
        <v>124.0</v>
      </c>
      <c r="H14" s="7" t="s">
        <v>895</v>
      </c>
      <c r="I14" s="7">
        <v>21.49422286</v>
      </c>
      <c r="J14" s="8">
        <v>1.01914901</v>
      </c>
      <c r="M14" s="7"/>
    </row>
    <row r="15" ht="15.75" customHeight="1">
      <c r="A15" s="7">
        <v>185.0</v>
      </c>
      <c r="B15" s="7" t="s">
        <v>894</v>
      </c>
      <c r="C15" s="7">
        <v>1.801055813359445</v>
      </c>
      <c r="D15" s="7">
        <v>0.287421925479216</v>
      </c>
      <c r="G15" s="7">
        <v>124.0</v>
      </c>
      <c r="H15" s="7" t="s">
        <v>895</v>
      </c>
      <c r="I15" s="7">
        <v>22.09043997</v>
      </c>
      <c r="J15" s="8">
        <v>1.04143523</v>
      </c>
      <c r="M15" s="7"/>
    </row>
    <row r="16" ht="15.75" customHeight="1">
      <c r="A16" s="7">
        <v>181.0</v>
      </c>
      <c r="B16" s="7" t="s">
        <v>894</v>
      </c>
      <c r="C16" s="7">
        <v>1.8019072757460939</v>
      </c>
      <c r="D16" s="7">
        <v>0.24714624165410295</v>
      </c>
      <c r="G16" s="7">
        <v>124.0</v>
      </c>
      <c r="H16" s="7" t="s">
        <v>895</v>
      </c>
      <c r="I16" s="7">
        <v>21.7614926</v>
      </c>
      <c r="J16" s="8">
        <v>1.03629226</v>
      </c>
      <c r="M16" s="7"/>
    </row>
    <row r="17" ht="15.75" customHeight="1">
      <c r="A17" s="7">
        <v>185.0</v>
      </c>
      <c r="B17" s="7" t="s">
        <v>894</v>
      </c>
      <c r="C17" s="7">
        <v>1.8148920771424921</v>
      </c>
      <c r="D17" s="7">
        <v>0.31617488692655615</v>
      </c>
      <c r="G17" s="7">
        <v>126.0</v>
      </c>
      <c r="H17" s="7" t="s">
        <v>895</v>
      </c>
      <c r="I17" s="7">
        <v>21.69981497</v>
      </c>
      <c r="J17" s="8">
        <v>0.94714736</v>
      </c>
      <c r="M17" s="7"/>
    </row>
    <row r="18" ht="15.75" customHeight="1">
      <c r="A18" s="7">
        <v>185.0</v>
      </c>
      <c r="B18" s="7" t="s">
        <v>894</v>
      </c>
      <c r="C18" s="7">
        <v>1.8223423730256716</v>
      </c>
      <c r="D18" s="7">
        <v>0.3126211501184579</v>
      </c>
      <c r="G18" s="7">
        <v>126.0</v>
      </c>
      <c r="H18" s="7" t="s">
        <v>895</v>
      </c>
      <c r="I18" s="7">
        <v>20.97201891</v>
      </c>
      <c r="J18" s="8">
        <v>0.90600357</v>
      </c>
      <c r="M18" s="7"/>
    </row>
    <row r="19" ht="15.75" customHeight="1">
      <c r="A19" s="7">
        <v>181.0</v>
      </c>
      <c r="B19" s="7" t="s">
        <v>894</v>
      </c>
      <c r="C19" s="7">
        <v>1.8415002767252757</v>
      </c>
      <c r="D19" s="7">
        <v>0.2565151841481801</v>
      </c>
      <c r="G19" s="7">
        <v>126.0</v>
      </c>
      <c r="H19" s="7" t="s">
        <v>895</v>
      </c>
      <c r="I19" s="7">
        <v>21.63813734</v>
      </c>
      <c r="J19" s="8">
        <v>0.93514709</v>
      </c>
      <c r="M19" s="7"/>
    </row>
    <row r="20" ht="15.75" customHeight="1">
      <c r="A20" s="7">
        <v>961.0</v>
      </c>
      <c r="B20" s="7" t="s">
        <v>894</v>
      </c>
      <c r="C20" s="7">
        <v>1.9364807711222585</v>
      </c>
      <c r="D20" s="7">
        <v>0.34336569579288023</v>
      </c>
      <c r="G20" s="7">
        <v>128.0</v>
      </c>
      <c r="H20" s="7" t="s">
        <v>895</v>
      </c>
      <c r="I20" s="7">
        <v>4.354804376516668</v>
      </c>
      <c r="J20" s="7">
        <v>0.3311436571182425</v>
      </c>
      <c r="M20" s="7"/>
    </row>
    <row r="21" ht="15.75" customHeight="1">
      <c r="A21" s="7">
        <v>183.0</v>
      </c>
      <c r="B21" s="7" t="s">
        <v>894</v>
      </c>
      <c r="C21" s="7">
        <v>1.9402699135765678</v>
      </c>
      <c r="D21" s="7">
        <v>0.2678225285375835</v>
      </c>
      <c r="G21" s="7">
        <v>128.0</v>
      </c>
      <c r="H21" s="7" t="s">
        <v>895</v>
      </c>
      <c r="I21" s="7">
        <v>4.38034824811614</v>
      </c>
      <c r="J21" s="7">
        <v>0.34266637949601547</v>
      </c>
      <c r="M21" s="7"/>
    </row>
    <row r="22" ht="15.75" customHeight="1">
      <c r="A22" s="7">
        <v>183.0</v>
      </c>
      <c r="B22" s="7" t="s">
        <v>894</v>
      </c>
      <c r="C22" s="7">
        <v>1.943462897526502</v>
      </c>
      <c r="D22" s="7">
        <v>0.2869911695024769</v>
      </c>
      <c r="G22" s="7">
        <v>128.0</v>
      </c>
      <c r="H22" s="7" t="s">
        <v>895</v>
      </c>
      <c r="I22" s="7">
        <v>4.4782664225807824</v>
      </c>
      <c r="J22" s="7">
        <v>0.3396510876588413</v>
      </c>
      <c r="M22" s="7"/>
    </row>
    <row r="23" ht="15.75" customHeight="1">
      <c r="A23" s="7">
        <v>183.0</v>
      </c>
      <c r="B23" s="7" t="s">
        <v>894</v>
      </c>
      <c r="C23" s="7">
        <v>1.9485716718463961</v>
      </c>
      <c r="D23" s="7">
        <v>0.27859142795606284</v>
      </c>
      <c r="G23" s="7">
        <v>130.0</v>
      </c>
      <c r="H23" s="7" t="s">
        <v>895</v>
      </c>
      <c r="I23" s="7">
        <v>4.6506875558772185</v>
      </c>
      <c r="J23" s="7">
        <v>0.36334266637949597</v>
      </c>
      <c r="M23" s="7"/>
    </row>
    <row r="24" ht="15.75" customHeight="1">
      <c r="A24" s="7">
        <v>965.0</v>
      </c>
      <c r="B24" s="7" t="s">
        <v>894</v>
      </c>
      <c r="C24" s="7">
        <v>1.9594964099537722</v>
      </c>
      <c r="D24" s="7">
        <v>0.10841423948220064</v>
      </c>
      <c r="G24" s="7">
        <v>130.0</v>
      </c>
      <c r="H24" s="7" t="s">
        <v>895</v>
      </c>
      <c r="I24" s="7">
        <v>4.565541317212312</v>
      </c>
      <c r="J24" s="7">
        <v>0.4028645272453155</v>
      </c>
      <c r="M24" s="7"/>
    </row>
    <row r="25" ht="15.75" customHeight="1">
      <c r="A25" s="7">
        <v>443.0</v>
      </c>
      <c r="B25" s="7" t="s">
        <v>894</v>
      </c>
      <c r="C25" s="7">
        <v>1.9709916377897203</v>
      </c>
      <c r="D25" s="7">
        <v>0.07645948300900378</v>
      </c>
      <c r="G25" s="7">
        <v>130.0</v>
      </c>
      <c r="H25" s="7" t="s">
        <v>895</v>
      </c>
      <c r="I25" s="7">
        <v>4.503810294180255</v>
      </c>
      <c r="J25" s="7">
        <v>0.39403402972216245</v>
      </c>
      <c r="M25" s="7"/>
    </row>
    <row r="26" ht="15.75" customHeight="1">
      <c r="A26" s="7">
        <v>961.0</v>
      </c>
      <c r="B26" s="7" t="s">
        <v>894</v>
      </c>
      <c r="C26" s="7">
        <v>1.9772007475164748</v>
      </c>
      <c r="D26" s="7">
        <v>0.07220064724919092</v>
      </c>
      <c r="G26" s="7">
        <v>132.0</v>
      </c>
      <c r="H26" s="7" t="s">
        <v>895</v>
      </c>
      <c r="I26" s="7">
        <v>4.246242922218911</v>
      </c>
      <c r="J26" s="7">
        <v>0.34578936032737456</v>
      </c>
      <c r="M26" s="7"/>
    </row>
    <row r="27" ht="15.75" customHeight="1">
      <c r="A27" s="7">
        <v>443.0</v>
      </c>
      <c r="B27" s="7" t="s">
        <v>894</v>
      </c>
      <c r="C27" s="7">
        <v>1.977216608221111</v>
      </c>
      <c r="D27" s="7">
        <v>0.07645948300900378</v>
      </c>
      <c r="G27" s="7">
        <v>132.0</v>
      </c>
      <c r="H27" s="7" t="s">
        <v>895</v>
      </c>
      <c r="I27" s="7">
        <v>4.384605560049384</v>
      </c>
      <c r="J27" s="7">
        <v>0.34158948955416757</v>
      </c>
      <c r="M27" s="7"/>
    </row>
    <row r="28" ht="15.75" customHeight="1">
      <c r="A28" s="7">
        <v>149.0</v>
      </c>
      <c r="B28" s="7" t="s">
        <v>894</v>
      </c>
      <c r="C28" s="7">
        <v>1.9849716888756437</v>
      </c>
      <c r="D28" s="7">
        <v>0.310467370234762</v>
      </c>
      <c r="G28" s="7">
        <v>132.0</v>
      </c>
      <c r="H28" s="7" t="s">
        <v>895</v>
      </c>
      <c r="I28" s="7">
        <v>4.344161096683554</v>
      </c>
      <c r="J28" s="7">
        <v>0.32995907818220976</v>
      </c>
      <c r="M28" s="7"/>
    </row>
    <row r="29" ht="15.75" customHeight="1">
      <c r="A29" s="7">
        <v>787.0</v>
      </c>
      <c r="B29" s="7" t="s">
        <v>894</v>
      </c>
      <c r="C29" s="7">
        <v>1.9852637235449733</v>
      </c>
      <c r="D29" s="7">
        <v>0.026342340359180382</v>
      </c>
      <c r="G29" s="7">
        <v>134.0</v>
      </c>
      <c r="H29" s="7" t="s">
        <v>895</v>
      </c>
      <c r="I29" s="7">
        <v>16.53945313</v>
      </c>
      <c r="J29" s="8">
        <v>1.80602414</v>
      </c>
      <c r="M29" s="7"/>
    </row>
    <row r="30" ht="15.75" customHeight="1">
      <c r="A30" s="7">
        <v>149.0</v>
      </c>
      <c r="B30" s="7" t="s">
        <v>894</v>
      </c>
      <c r="C30" s="7">
        <v>1.9909319255821873</v>
      </c>
      <c r="D30" s="7">
        <v>0.34029722162395004</v>
      </c>
      <c r="G30" s="7">
        <v>134.0</v>
      </c>
      <c r="H30" s="7" t="s">
        <v>895</v>
      </c>
      <c r="I30" s="7">
        <v>17.06576891</v>
      </c>
      <c r="J30" s="8">
        <v>1.81116711</v>
      </c>
      <c r="M30" s="7"/>
    </row>
    <row r="31" ht="15.75" customHeight="1">
      <c r="A31" s="7">
        <v>149.0</v>
      </c>
      <c r="B31" s="7" t="s">
        <v>894</v>
      </c>
      <c r="C31" s="7">
        <v>1.991357656775512</v>
      </c>
      <c r="D31" s="7">
        <v>0.3051906095197071</v>
      </c>
      <c r="G31" s="7">
        <v>134.0</v>
      </c>
      <c r="H31" s="7" t="s">
        <v>895</v>
      </c>
      <c r="I31" s="7">
        <v>17.11922286</v>
      </c>
      <c r="J31" s="8">
        <v>1.88488308</v>
      </c>
      <c r="M31" s="7"/>
    </row>
    <row r="32" ht="15.75" customHeight="1">
      <c r="A32" s="7">
        <v>963.0</v>
      </c>
      <c r="B32" s="7" t="s">
        <v>894</v>
      </c>
      <c r="C32" s="7">
        <v>1.9929379364610997</v>
      </c>
      <c r="D32" s="7">
        <v>0.22702265372168284</v>
      </c>
      <c r="G32" s="7">
        <v>136.0</v>
      </c>
      <c r="H32" s="7" t="s">
        <v>895</v>
      </c>
      <c r="I32" s="7">
        <v>18.9202097</v>
      </c>
      <c r="J32" s="8">
        <v>2.31689296</v>
      </c>
      <c r="M32" s="7"/>
    </row>
    <row r="33" ht="15.75" customHeight="1">
      <c r="A33" s="7">
        <v>965.0</v>
      </c>
      <c r="B33" s="7" t="s">
        <v>894</v>
      </c>
      <c r="C33" s="7">
        <v>2.002183534966067</v>
      </c>
      <c r="D33" s="7">
        <v>0.13820388349514562</v>
      </c>
      <c r="G33" s="7">
        <v>136.0</v>
      </c>
      <c r="H33" s="7" t="s">
        <v>895</v>
      </c>
      <c r="I33" s="7">
        <v>19.27588405</v>
      </c>
      <c r="J33" s="8">
        <v>2.20374751</v>
      </c>
      <c r="M33" s="7"/>
    </row>
    <row r="34" ht="15.75" customHeight="1">
      <c r="A34" s="7">
        <v>965.0</v>
      </c>
      <c r="B34" s="7" t="s">
        <v>894</v>
      </c>
      <c r="C34" s="7">
        <v>2.009461984852956</v>
      </c>
      <c r="D34" s="7">
        <v>0.12702265372168284</v>
      </c>
      <c r="G34" s="7">
        <v>136.0</v>
      </c>
      <c r="H34" s="7" t="s">
        <v>895</v>
      </c>
      <c r="I34" s="7">
        <v>18.98188734</v>
      </c>
      <c r="J34" s="8">
        <v>2.28946376</v>
      </c>
      <c r="M34" s="7"/>
    </row>
    <row r="35" ht="15.75" customHeight="1">
      <c r="A35" s="7">
        <v>787.0</v>
      </c>
      <c r="B35" s="7" t="s">
        <v>894</v>
      </c>
      <c r="C35" s="7">
        <v>2.0123387896825395</v>
      </c>
      <c r="D35" s="7">
        <v>0.026342340359180382</v>
      </c>
      <c r="G35" s="7">
        <v>138.0</v>
      </c>
      <c r="H35" s="7" t="s">
        <v>895</v>
      </c>
      <c r="I35" s="7">
        <v>19.12168997</v>
      </c>
      <c r="J35" s="8">
        <v>2.26203456</v>
      </c>
      <c r="M35" s="7"/>
    </row>
    <row r="36" ht="15.75" customHeight="1">
      <c r="A36" s="7">
        <v>443.0</v>
      </c>
      <c r="B36" s="7" t="s">
        <v>894</v>
      </c>
      <c r="C36" s="7">
        <v>2.0149814288382126</v>
      </c>
      <c r="D36" s="7">
        <v>0.07645948300900378</v>
      </c>
      <c r="G36" s="7">
        <v>138.0</v>
      </c>
      <c r="H36" s="7" t="s">
        <v>895</v>
      </c>
      <c r="I36" s="7">
        <v>19.39718339</v>
      </c>
      <c r="J36" s="8">
        <v>2.22774806</v>
      </c>
      <c r="M36" s="7"/>
    </row>
    <row r="37" ht="15.75" customHeight="1">
      <c r="A37" s="7">
        <v>441.0</v>
      </c>
      <c r="B37" s="7" t="s">
        <v>894</v>
      </c>
      <c r="C37" s="7">
        <v>2.017678916025149</v>
      </c>
      <c r="D37" s="7">
        <v>0.07645948300900378</v>
      </c>
      <c r="G37" s="7">
        <v>138.0</v>
      </c>
      <c r="H37" s="7" t="s">
        <v>895</v>
      </c>
      <c r="I37" s="7">
        <v>19.35400905</v>
      </c>
      <c r="J37" s="8">
        <v>2.30317836</v>
      </c>
      <c r="M37" s="7"/>
    </row>
    <row r="38" ht="15.75" customHeight="1">
      <c r="A38" s="7">
        <v>439.0</v>
      </c>
      <c r="B38" s="7" t="s">
        <v>894</v>
      </c>
      <c r="C38" s="7">
        <v>2.018093914053908</v>
      </c>
      <c r="D38" s="7">
        <v>0.07645948300900378</v>
      </c>
      <c r="G38" s="7">
        <v>140.0</v>
      </c>
      <c r="H38" s="7" t="s">
        <v>895</v>
      </c>
      <c r="I38" s="7">
        <v>46.22695313</v>
      </c>
      <c r="J38" s="8">
        <v>6.39184324</v>
      </c>
      <c r="M38" s="7"/>
    </row>
    <row r="39" ht="15.75" customHeight="1">
      <c r="A39" s="7">
        <v>961.0</v>
      </c>
      <c r="B39" s="7" t="s">
        <v>894</v>
      </c>
      <c r="C39" s="7">
        <v>2.0181174387724994</v>
      </c>
      <c r="D39" s="7">
        <v>0.334789644012945</v>
      </c>
      <c r="G39" s="7">
        <v>140.0</v>
      </c>
      <c r="H39" s="7" t="s">
        <v>895</v>
      </c>
      <c r="I39" s="7">
        <v>46.14471628</v>
      </c>
      <c r="J39" s="8">
        <v>6.59756223</v>
      </c>
      <c r="M39" s="7"/>
    </row>
    <row r="40" ht="15.75" customHeight="1">
      <c r="A40" s="7">
        <v>439.0</v>
      </c>
      <c r="B40" s="7" t="s">
        <v>894</v>
      </c>
      <c r="C40" s="7">
        <v>2.027846367729753</v>
      </c>
      <c r="D40" s="7">
        <v>0.07645948300900378</v>
      </c>
      <c r="G40" s="7">
        <v>140.0</v>
      </c>
      <c r="H40" s="7" t="s">
        <v>895</v>
      </c>
      <c r="I40" s="7">
        <v>46.12415707</v>
      </c>
      <c r="J40" s="8">
        <v>6.36612837</v>
      </c>
      <c r="M40" s="7"/>
    </row>
    <row r="41" ht="15.75" customHeight="1">
      <c r="A41" s="7">
        <v>787.0</v>
      </c>
      <c r="B41" s="7" t="s">
        <v>894</v>
      </c>
      <c r="C41" s="7">
        <v>2.0313533399470898</v>
      </c>
      <c r="D41" s="7">
        <v>0.026342340359180382</v>
      </c>
      <c r="G41" s="7">
        <v>142.0</v>
      </c>
      <c r="H41" s="7" t="s">
        <v>895</v>
      </c>
      <c r="I41" s="7">
        <v>48.94076891</v>
      </c>
      <c r="J41" s="8">
        <v>7.34843654</v>
      </c>
      <c r="M41" s="7"/>
    </row>
    <row r="42" ht="15.75" customHeight="1">
      <c r="A42" s="7">
        <v>963.0</v>
      </c>
      <c r="B42" s="7" t="s">
        <v>894</v>
      </c>
      <c r="C42" s="7">
        <v>2.0366086357824336</v>
      </c>
      <c r="D42" s="7">
        <v>0.26941747572815533</v>
      </c>
      <c r="G42" s="7">
        <v>142.0</v>
      </c>
      <c r="H42" s="7" t="s">
        <v>895</v>
      </c>
      <c r="I42" s="7">
        <v>50.42103207</v>
      </c>
      <c r="J42" s="8">
        <v>7.46843928</v>
      </c>
      <c r="M42" s="7"/>
    </row>
    <row r="43" ht="15.75" customHeight="1">
      <c r="A43" s="7">
        <v>441.0</v>
      </c>
      <c r="B43" s="7" t="s">
        <v>894</v>
      </c>
      <c r="C43" s="7">
        <v>2.0463137800095446</v>
      </c>
      <c r="D43" s="7">
        <v>0.07645948300900378</v>
      </c>
      <c r="G43" s="7">
        <v>142.0</v>
      </c>
      <c r="H43" s="7" t="s">
        <v>895</v>
      </c>
      <c r="I43" s="7">
        <v>50.03040707</v>
      </c>
      <c r="J43" s="8">
        <v>7.24043407</v>
      </c>
      <c r="M43" s="7"/>
    </row>
    <row r="44" ht="15.75" customHeight="1">
      <c r="A44" s="7">
        <v>1109.0</v>
      </c>
      <c r="B44" s="7" t="s">
        <v>894</v>
      </c>
      <c r="C44" s="7">
        <v>2.0468002453485994</v>
      </c>
      <c r="D44" s="7">
        <v>0.7764393540459891</v>
      </c>
      <c r="G44" s="7">
        <v>144.0</v>
      </c>
      <c r="H44" s="7" t="s">
        <v>895</v>
      </c>
      <c r="I44" s="7">
        <v>51.8396176</v>
      </c>
      <c r="J44" s="8">
        <v>6.66613523</v>
      </c>
      <c r="M44" s="7"/>
    </row>
    <row r="45" ht="15.75" customHeight="1">
      <c r="A45" s="7">
        <v>789.0</v>
      </c>
      <c r="B45" s="7" t="s">
        <v>894</v>
      </c>
      <c r="C45" s="7">
        <v>2.0584284060846563</v>
      </c>
      <c r="D45" s="7">
        <v>0.026342340359180382</v>
      </c>
      <c r="G45" s="7">
        <v>144.0</v>
      </c>
      <c r="H45" s="7" t="s">
        <v>895</v>
      </c>
      <c r="I45" s="7">
        <v>50.95557155</v>
      </c>
      <c r="J45" s="8">
        <v>6.70385037</v>
      </c>
      <c r="M45" s="7"/>
    </row>
    <row r="46" ht="15.75" customHeight="1">
      <c r="A46" s="7">
        <v>789.0</v>
      </c>
      <c r="B46" s="7" t="s">
        <v>894</v>
      </c>
      <c r="C46" s="7">
        <v>2.0613219246031744</v>
      </c>
      <c r="D46" s="7">
        <v>0.026342340359180382</v>
      </c>
      <c r="G46" s="7">
        <v>144.0</v>
      </c>
      <c r="H46" s="7" t="s">
        <v>895</v>
      </c>
      <c r="I46" s="7">
        <v>50.72942023</v>
      </c>
      <c r="J46" s="8">
        <v>6.86842556</v>
      </c>
      <c r="M46" s="7"/>
    </row>
    <row r="47" ht="15.75" customHeight="1">
      <c r="A47" s="7">
        <v>791.0</v>
      </c>
      <c r="B47" s="7" t="s">
        <v>894</v>
      </c>
      <c r="C47" s="7">
        <v>2.0633887235449735</v>
      </c>
      <c r="D47" s="7">
        <v>0.14133784601838092</v>
      </c>
      <c r="G47" s="7">
        <v>146.0</v>
      </c>
      <c r="H47" s="7" t="s">
        <v>895</v>
      </c>
      <c r="I47" s="7">
        <v>4.5697986291455575</v>
      </c>
      <c r="J47" s="7">
        <v>0.7986215808744346</v>
      </c>
      <c r="M47" s="7"/>
    </row>
    <row r="48" ht="15.75" customHeight="1">
      <c r="A48" s="7">
        <v>963.0</v>
      </c>
      <c r="B48" s="7" t="s">
        <v>894</v>
      </c>
      <c r="C48" s="7">
        <v>2.0643454312973346</v>
      </c>
      <c r="D48" s="7">
        <v>0.2226537216828479</v>
      </c>
      <c r="G48" s="7">
        <v>146.0</v>
      </c>
      <c r="H48" s="7" t="s">
        <v>895</v>
      </c>
      <c r="I48" s="7">
        <v>4.618757716377879</v>
      </c>
      <c r="J48" s="7">
        <v>0.7858065905664441</v>
      </c>
      <c r="M48" s="7"/>
    </row>
    <row r="49" ht="15.75" customHeight="1">
      <c r="A49" s="7">
        <v>441.0</v>
      </c>
      <c r="B49" s="7" t="s">
        <v>894</v>
      </c>
      <c r="C49" s="7">
        <v>2.064988691303716</v>
      </c>
      <c r="D49" s="7">
        <v>0.07645948300900378</v>
      </c>
      <c r="G49" s="7">
        <v>146.0</v>
      </c>
      <c r="H49" s="7" t="s">
        <v>895</v>
      </c>
      <c r="I49" s="7">
        <v>4.557026693345822</v>
      </c>
      <c r="J49" s="7">
        <v>0.7972216239500324</v>
      </c>
      <c r="M49" s="7"/>
    </row>
    <row r="50" ht="15.75" customHeight="1">
      <c r="A50" s="7">
        <v>789.0</v>
      </c>
      <c r="B50" s="7" t="s">
        <v>894</v>
      </c>
      <c r="C50" s="7">
        <v>2.068762400793651</v>
      </c>
      <c r="D50" s="7">
        <v>0.026342340359180382</v>
      </c>
      <c r="G50" s="7">
        <v>148.0</v>
      </c>
      <c r="H50" s="7" t="s">
        <v>895</v>
      </c>
      <c r="I50" s="7">
        <v>4.278172761718251</v>
      </c>
      <c r="J50" s="7">
        <v>0.8550506138272669</v>
      </c>
      <c r="M50" s="7"/>
    </row>
    <row r="51" ht="15.75" customHeight="1">
      <c r="A51" s="7">
        <v>147.0</v>
      </c>
      <c r="B51" s="7" t="s">
        <v>894</v>
      </c>
      <c r="C51" s="7">
        <v>2.075013836263783</v>
      </c>
      <c r="D51" s="7">
        <v>0.38821882403618346</v>
      </c>
      <c r="G51" s="7">
        <v>148.0</v>
      </c>
      <c r="H51" s="7" t="s">
        <v>895</v>
      </c>
      <c r="I51" s="7">
        <v>4.320745881050705</v>
      </c>
      <c r="J51" s="7">
        <v>0.8395433986646564</v>
      </c>
      <c r="M51" s="7"/>
    </row>
    <row r="52" ht="15.75" customHeight="1">
      <c r="A52" s="7">
        <v>439.0</v>
      </c>
      <c r="B52" s="7" t="s">
        <v>894</v>
      </c>
      <c r="C52" s="7">
        <v>2.0753636420227</v>
      </c>
      <c r="D52" s="7">
        <v>0.07645948300900378</v>
      </c>
      <c r="G52" s="7">
        <v>148.0</v>
      </c>
      <c r="H52" s="7" t="s">
        <v>895</v>
      </c>
      <c r="I52" s="7">
        <v>4.19728383498659</v>
      </c>
      <c r="J52" s="7">
        <v>0.797329312944217</v>
      </c>
      <c r="M52" s="7"/>
    </row>
    <row r="53" ht="15.75" customHeight="1">
      <c r="A53" s="7">
        <v>791.0</v>
      </c>
      <c r="B53" s="7" t="s">
        <v>894</v>
      </c>
      <c r="C53" s="7">
        <v>2.0774429563492065</v>
      </c>
      <c r="D53" s="7">
        <v>0.116802414103058</v>
      </c>
      <c r="G53" s="7">
        <v>150.0</v>
      </c>
      <c r="H53" s="7" t="s">
        <v>895</v>
      </c>
      <c r="I53" s="7">
        <v>3.799225169228149</v>
      </c>
      <c r="J53" s="7">
        <v>0.7582382080551368</v>
      </c>
      <c r="M53" s="7"/>
    </row>
    <row r="54" ht="15.75" customHeight="1">
      <c r="A54" s="7">
        <v>791.0</v>
      </c>
      <c r="B54" s="7" t="s">
        <v>894</v>
      </c>
      <c r="C54" s="7">
        <v>2.087776951058201</v>
      </c>
      <c r="D54" s="7">
        <v>0.08891915689835453</v>
      </c>
      <c r="G54" s="7">
        <v>150.0</v>
      </c>
      <c r="H54" s="7" t="s">
        <v>895</v>
      </c>
      <c r="I54" s="7">
        <v>3.7864532334284133</v>
      </c>
      <c r="J54" s="7">
        <v>0.7540383372819299</v>
      </c>
      <c r="M54" s="7"/>
    </row>
    <row r="55" ht="15.75" customHeight="1">
      <c r="A55" s="7">
        <v>1109.0</v>
      </c>
      <c r="B55" s="7" t="s">
        <v>894</v>
      </c>
      <c r="C55" s="7">
        <v>2.0897362502555716</v>
      </c>
      <c r="D55" s="7">
        <v>0.730636738634369</v>
      </c>
      <c r="G55" s="7">
        <v>150.0</v>
      </c>
      <c r="H55" s="7" t="s">
        <v>895</v>
      </c>
      <c r="I55" s="7">
        <v>3.8609561922602067</v>
      </c>
      <c r="J55" s="7">
        <v>0.7397157010553521</v>
      </c>
      <c r="M55" s="7"/>
    </row>
    <row r="56" ht="15.75" customHeight="1">
      <c r="A56" s="7">
        <v>169.0</v>
      </c>
      <c r="B56" s="7" t="s">
        <v>894</v>
      </c>
      <c r="C56" s="7">
        <v>2.0905530248201285</v>
      </c>
      <c r="D56" s="7">
        <v>0.45347835451216884</v>
      </c>
      <c r="G56" s="7">
        <v>152.0</v>
      </c>
      <c r="H56" s="7" t="s">
        <v>895</v>
      </c>
      <c r="I56" s="7">
        <v>26.98353207</v>
      </c>
      <c r="J56" s="8">
        <v>3.99007406</v>
      </c>
      <c r="M56" s="7"/>
    </row>
    <row r="57" ht="15.75" customHeight="1">
      <c r="A57" s="7">
        <v>813.0</v>
      </c>
      <c r="B57" s="7" t="s">
        <v>894</v>
      </c>
      <c r="C57" s="7">
        <v>2.093357308201058</v>
      </c>
      <c r="D57" s="7">
        <v>0.25238933832296884</v>
      </c>
      <c r="G57" s="7">
        <v>152.0</v>
      </c>
      <c r="H57" s="7" t="s">
        <v>895</v>
      </c>
      <c r="I57" s="7">
        <v>27.74422286</v>
      </c>
      <c r="J57" s="8">
        <v>4.13579168</v>
      </c>
      <c r="M57" s="7"/>
    </row>
    <row r="58" ht="15.75" customHeight="1">
      <c r="A58" s="7">
        <v>169.0</v>
      </c>
      <c r="B58" s="7" t="s">
        <v>894</v>
      </c>
      <c r="C58" s="7">
        <v>2.0967261271233344</v>
      </c>
      <c r="D58" s="7">
        <v>0.4255869050183071</v>
      </c>
      <c r="G58" s="7">
        <v>152.0</v>
      </c>
      <c r="H58" s="7" t="s">
        <v>895</v>
      </c>
      <c r="I58" s="7">
        <v>27.18912418</v>
      </c>
      <c r="J58" s="8">
        <v>4.04836111</v>
      </c>
      <c r="M58" s="7"/>
    </row>
    <row r="59" ht="15.75" customHeight="1">
      <c r="A59" s="7">
        <v>147.0</v>
      </c>
      <c r="B59" s="7" t="s">
        <v>894</v>
      </c>
      <c r="C59" s="7">
        <v>2.1033249606198647</v>
      </c>
      <c r="D59" s="7">
        <v>0.37529614473400813</v>
      </c>
      <c r="G59" s="7">
        <v>154.0</v>
      </c>
      <c r="H59" s="7" t="s">
        <v>895</v>
      </c>
      <c r="I59" s="7">
        <v>25.21543997</v>
      </c>
      <c r="J59" s="8">
        <v>4.43408421</v>
      </c>
      <c r="M59" s="7"/>
    </row>
    <row r="60" ht="15.75" customHeight="1">
      <c r="A60" s="7">
        <v>147.0</v>
      </c>
      <c r="B60" s="7" t="s">
        <v>894</v>
      </c>
      <c r="C60" s="7">
        <v>2.1033249606198647</v>
      </c>
      <c r="D60" s="7">
        <v>0.3569890157225931</v>
      </c>
      <c r="G60" s="7">
        <v>154.0</v>
      </c>
      <c r="H60" s="7" t="s">
        <v>895</v>
      </c>
      <c r="I60" s="7">
        <v>24.84537418</v>
      </c>
      <c r="J60" s="8">
        <v>4.39808338</v>
      </c>
      <c r="M60" s="7"/>
    </row>
    <row r="61" ht="15.75" customHeight="1">
      <c r="A61" s="7">
        <v>169.0</v>
      </c>
      <c r="B61" s="7" t="s">
        <v>894</v>
      </c>
      <c r="C61" s="7">
        <v>2.1048150197965003</v>
      </c>
      <c r="D61" s="7">
        <v>0.4463708808959724</v>
      </c>
      <c r="G61" s="7">
        <v>154.0</v>
      </c>
      <c r="H61" s="7" t="s">
        <v>895</v>
      </c>
      <c r="I61" s="7">
        <v>25.52382813</v>
      </c>
      <c r="J61" s="8">
        <v>4.31922444</v>
      </c>
      <c r="M61" s="7"/>
    </row>
    <row r="62" ht="15.75" customHeight="1">
      <c r="A62" s="7">
        <v>1109.0</v>
      </c>
      <c r="B62" s="7" t="s">
        <v>894</v>
      </c>
      <c r="C62" s="7">
        <v>2.1081373952157025</v>
      </c>
      <c r="D62" s="7">
        <v>0.7852159031068983</v>
      </c>
      <c r="G62" s="7">
        <v>156.0</v>
      </c>
      <c r="H62" s="7" t="s">
        <v>895</v>
      </c>
      <c r="I62" s="7">
        <v>27.25080181</v>
      </c>
      <c r="J62" s="8">
        <v>4.71866214</v>
      </c>
      <c r="M62" s="7"/>
    </row>
    <row r="63" ht="15.75" customHeight="1">
      <c r="A63" s="7">
        <v>179.0</v>
      </c>
      <c r="B63" s="7" t="s">
        <v>894</v>
      </c>
      <c r="C63" s="7">
        <v>2.120992805142833</v>
      </c>
      <c r="D63" s="7">
        <v>0.371203962954986</v>
      </c>
      <c r="G63" s="7">
        <v>156.0</v>
      </c>
      <c r="H63" s="7" t="s">
        <v>895</v>
      </c>
      <c r="I63" s="7">
        <v>26.71626234</v>
      </c>
      <c r="J63" s="8">
        <v>4.65694644</v>
      </c>
      <c r="M63" s="7"/>
    </row>
    <row r="64" ht="15.75" customHeight="1">
      <c r="A64" s="7">
        <v>177.0</v>
      </c>
      <c r="B64" s="7" t="s">
        <v>894</v>
      </c>
      <c r="C64" s="7">
        <v>2.121205670739495</v>
      </c>
      <c r="D64" s="7">
        <v>0.3569890157225931</v>
      </c>
      <c r="G64" s="7">
        <v>156.0</v>
      </c>
      <c r="H64" s="7" t="s">
        <v>895</v>
      </c>
      <c r="I64" s="7">
        <v>27.49751234</v>
      </c>
      <c r="J64" s="8">
        <v>4.47351368</v>
      </c>
      <c r="M64" s="7"/>
    </row>
    <row r="65" ht="15.75" customHeight="1">
      <c r="A65" s="7">
        <v>179.0</v>
      </c>
      <c r="B65" s="7" t="s">
        <v>894</v>
      </c>
      <c r="C65" s="7">
        <v>2.1246115202860913</v>
      </c>
      <c r="D65" s="7">
        <v>0.3465431832866681</v>
      </c>
      <c r="G65" s="7">
        <v>158.0</v>
      </c>
      <c r="H65" s="7" t="s">
        <v>895</v>
      </c>
      <c r="I65" s="7">
        <v>7.943718336242496</v>
      </c>
      <c r="J65" s="7">
        <v>1.1802713762653458</v>
      </c>
      <c r="M65" s="7"/>
    </row>
    <row r="66" ht="15.75" customHeight="1">
      <c r="A66" s="7">
        <v>177.0</v>
      </c>
      <c r="B66" s="7" t="s">
        <v>894</v>
      </c>
      <c r="C66" s="7">
        <v>2.1378091872791516</v>
      </c>
      <c r="D66" s="7">
        <v>0.3352358388972647</v>
      </c>
      <c r="G66" s="7">
        <v>158.0</v>
      </c>
      <c r="H66" s="7" t="s">
        <v>895</v>
      </c>
      <c r="I66" s="7">
        <v>8.007578015241178</v>
      </c>
      <c r="J66" s="7">
        <v>1.1447340081843635</v>
      </c>
      <c r="M66" s="7"/>
    </row>
    <row r="67" ht="15.75" customHeight="1">
      <c r="A67" s="7">
        <v>177.0</v>
      </c>
      <c r="B67" s="7" t="s">
        <v>894</v>
      </c>
      <c r="C67" s="7">
        <v>2.142492230405722</v>
      </c>
      <c r="D67" s="7">
        <v>0.3526814559552014</v>
      </c>
      <c r="G67" s="7">
        <v>158.0</v>
      </c>
      <c r="H67" s="7" t="s">
        <v>895</v>
      </c>
      <c r="I67" s="7">
        <v>7.939461024309251</v>
      </c>
      <c r="J67" s="7">
        <v>1.175963816497954</v>
      </c>
      <c r="M67" s="7"/>
    </row>
    <row r="68" ht="15.75" customHeight="1">
      <c r="A68" s="7">
        <v>813.0</v>
      </c>
      <c r="B68" s="7" t="s">
        <v>894</v>
      </c>
      <c r="C68" s="7">
        <v>2.1582547949735447</v>
      </c>
      <c r="D68" s="7">
        <v>0.20684974226331335</v>
      </c>
      <c r="G68" s="7">
        <v>160.0</v>
      </c>
      <c r="H68" s="7" t="s">
        <v>895</v>
      </c>
      <c r="I68" s="7">
        <v>8.048022478607008</v>
      </c>
      <c r="J68" s="7">
        <v>1.0522291621796251</v>
      </c>
      <c r="M68" s="7"/>
    </row>
    <row r="69" ht="15.75" customHeight="1">
      <c r="A69" s="7">
        <v>179.0</v>
      </c>
      <c r="B69" s="7" t="s">
        <v>894</v>
      </c>
      <c r="C69" s="7">
        <v>2.168887564391843</v>
      </c>
      <c r="D69" s="7">
        <v>0.34029722162395004</v>
      </c>
      <c r="G69" s="7">
        <v>160.0</v>
      </c>
      <c r="H69" s="7" t="s">
        <v>895</v>
      </c>
      <c r="I69" s="7">
        <v>7.899016560943419</v>
      </c>
      <c r="J69" s="7">
        <v>1.050398449278484</v>
      </c>
      <c r="M69" s="7"/>
    </row>
    <row r="70" ht="15.75" customHeight="1">
      <c r="A70" s="7">
        <v>815.0</v>
      </c>
      <c r="B70" s="7" t="s">
        <v>894</v>
      </c>
      <c r="C70" s="7">
        <v>2.171482308201058</v>
      </c>
      <c r="D70" s="7">
        <v>0.25348999321262816</v>
      </c>
      <c r="G70" s="7">
        <v>160.0</v>
      </c>
      <c r="H70" s="7" t="s">
        <v>895</v>
      </c>
      <c r="I70" s="7">
        <v>8.148069309038274</v>
      </c>
      <c r="J70" s="7">
        <v>1.0366142580228301</v>
      </c>
      <c r="M70" s="7"/>
    </row>
    <row r="71" ht="15.75" customHeight="1">
      <c r="A71" s="7">
        <v>165.0</v>
      </c>
      <c r="B71" s="7" t="s">
        <v>894</v>
      </c>
      <c r="C71" s="7">
        <v>2.1761249946783603</v>
      </c>
      <c r="D71" s="7">
        <v>0.41772560844281714</v>
      </c>
      <c r="G71" s="7">
        <v>162.0</v>
      </c>
      <c r="H71" s="7" t="s">
        <v>895</v>
      </c>
      <c r="I71" s="7">
        <v>8.720677764059774</v>
      </c>
      <c r="J71" s="7">
        <v>1.2341158733577429</v>
      </c>
      <c r="M71" s="7"/>
    </row>
    <row r="72" ht="15.75" customHeight="1">
      <c r="A72" s="7">
        <v>813.0</v>
      </c>
      <c r="B72" s="7" t="s">
        <v>894</v>
      </c>
      <c r="C72" s="7">
        <v>2.179542824074074</v>
      </c>
      <c r="D72" s="7">
        <v>0.25931429200374223</v>
      </c>
      <c r="G72" s="7">
        <v>162.0</v>
      </c>
      <c r="H72" s="7" t="s">
        <v>895</v>
      </c>
      <c r="I72" s="7">
        <v>8.437566520498956</v>
      </c>
      <c r="J72" s="7">
        <v>1.2804221408572045</v>
      </c>
      <c r="M72" s="7"/>
    </row>
    <row r="73" ht="15.75" customHeight="1">
      <c r="A73" s="7">
        <v>165.0</v>
      </c>
      <c r="B73" s="7" t="s">
        <v>894</v>
      </c>
      <c r="C73" s="7">
        <v>2.1818723657882413</v>
      </c>
      <c r="D73" s="7">
        <v>0.44389403402972216</v>
      </c>
      <c r="G73" s="7">
        <v>162.0</v>
      </c>
      <c r="H73" s="7" t="s">
        <v>895</v>
      </c>
      <c r="I73" s="7">
        <v>8.533356038996978</v>
      </c>
      <c r="J73" s="7">
        <v>1.2513461124273098</v>
      </c>
      <c r="M73" s="7"/>
    </row>
    <row r="74" ht="15.75" customHeight="1">
      <c r="A74" s="7">
        <v>165.0</v>
      </c>
      <c r="B74" s="7" t="s">
        <v>894</v>
      </c>
      <c r="C74" s="7">
        <v>2.1946443015879775</v>
      </c>
      <c r="D74" s="7">
        <v>0.4490631057505923</v>
      </c>
      <c r="G74" s="7">
        <v>164.0</v>
      </c>
      <c r="H74" s="7" t="s">
        <v>895</v>
      </c>
      <c r="I74" s="7">
        <v>6.334454425475754</v>
      </c>
      <c r="J74" s="7">
        <v>1.0477062244238637</v>
      </c>
      <c r="M74" s="7"/>
    </row>
    <row r="75" ht="15.75" customHeight="1">
      <c r="A75" s="7">
        <v>167.0</v>
      </c>
      <c r="B75" s="7" t="s">
        <v>894</v>
      </c>
      <c r="C75" s="7">
        <v>2.202520328664481</v>
      </c>
      <c r="D75" s="7">
        <v>0.3996338574197717</v>
      </c>
      <c r="G75" s="7">
        <v>164.0</v>
      </c>
      <c r="H75" s="7" t="s">
        <v>895</v>
      </c>
      <c r="I75" s="7">
        <v>6.321682489676019</v>
      </c>
      <c r="J75" s="7">
        <v>1.097350850743054</v>
      </c>
      <c r="M75" s="7"/>
    </row>
    <row r="76" ht="15.75" customHeight="1">
      <c r="A76" s="7">
        <v>815.0</v>
      </c>
      <c r="B76" s="7" t="s">
        <v>894</v>
      </c>
      <c r="C76" s="7">
        <v>2.2039310515873014</v>
      </c>
      <c r="D76" s="7">
        <v>0.22505640856309506</v>
      </c>
      <c r="G76" s="7">
        <v>164.0</v>
      </c>
      <c r="H76" s="7" t="s">
        <v>895</v>
      </c>
      <c r="I76" s="7">
        <v>6.519647494571927</v>
      </c>
      <c r="J76" s="7">
        <v>1.0919664010338144</v>
      </c>
      <c r="M76" s="7"/>
    </row>
    <row r="77" ht="15.75" customHeight="1">
      <c r="A77" s="7">
        <v>167.0</v>
      </c>
      <c r="B77" s="7" t="s">
        <v>894</v>
      </c>
      <c r="C77" s="7">
        <v>2.2103963557409854</v>
      </c>
      <c r="D77" s="7">
        <v>0.3974800775360758</v>
      </c>
      <c r="G77" s="7">
        <v>166.0</v>
      </c>
      <c r="H77" s="7" t="s">
        <v>895</v>
      </c>
      <c r="I77" s="7">
        <v>6.474945719272851</v>
      </c>
      <c r="J77" s="7">
        <v>1.0604135257376697</v>
      </c>
      <c r="M77" s="7"/>
    </row>
    <row r="78" ht="15.75" customHeight="1">
      <c r="A78" s="7">
        <v>167.0</v>
      </c>
      <c r="B78" s="7" t="s">
        <v>894</v>
      </c>
      <c r="C78" s="7">
        <v>2.2150793988675552</v>
      </c>
      <c r="D78" s="7">
        <v>0.4431402110704286</v>
      </c>
      <c r="G78" s="7">
        <v>166.0</v>
      </c>
      <c r="H78" s="7" t="s">
        <v>895</v>
      </c>
      <c r="I78" s="7">
        <v>6.6729107241687595</v>
      </c>
      <c r="J78" s="7">
        <v>0.9914925694594012</v>
      </c>
      <c r="M78" s="7"/>
    </row>
    <row r="79" ht="15.75" customHeight="1">
      <c r="A79" s="7">
        <v>175.0</v>
      </c>
      <c r="B79" s="7" t="s">
        <v>894</v>
      </c>
      <c r="C79" s="7">
        <v>2.2189109796074757</v>
      </c>
      <c r="D79" s="7">
        <v>0.3564505707516692</v>
      </c>
      <c r="G79" s="7">
        <v>166.0</v>
      </c>
      <c r="H79" s="7" t="s">
        <v>895</v>
      </c>
      <c r="I79" s="7">
        <v>6.5302907744050405</v>
      </c>
      <c r="J79" s="7">
        <v>0.9940771053198364</v>
      </c>
      <c r="M79" s="7"/>
    </row>
    <row r="80" ht="15.75" customHeight="1">
      <c r="A80" s="7">
        <v>175.0</v>
      </c>
      <c r="B80" s="7" t="s">
        <v>894</v>
      </c>
      <c r="C80" s="7">
        <v>2.219762441994125</v>
      </c>
      <c r="D80" s="7">
        <v>0.3746500107688994</v>
      </c>
      <c r="G80" s="7">
        <v>168.0</v>
      </c>
      <c r="H80" s="7" t="s">
        <v>895</v>
      </c>
      <c r="I80" s="7">
        <v>6.259951466643962</v>
      </c>
      <c r="J80" s="7">
        <v>1.079043721731639</v>
      </c>
      <c r="M80" s="7"/>
    </row>
    <row r="81" ht="15.75" customHeight="1">
      <c r="A81" s="7">
        <v>815.0</v>
      </c>
      <c r="B81" s="7" t="s">
        <v>894</v>
      </c>
      <c r="C81" s="7">
        <v>2.2262524801587302</v>
      </c>
      <c r="D81" s="7">
        <v>0.2716966595124099</v>
      </c>
      <c r="G81" s="7">
        <v>168.0</v>
      </c>
      <c r="H81" s="7" t="s">
        <v>895</v>
      </c>
      <c r="I81" s="7">
        <v>6.121588828813487</v>
      </c>
      <c r="J81" s="7">
        <v>1.0368296360111997</v>
      </c>
      <c r="M81" s="7"/>
    </row>
    <row r="82" ht="15.75" customHeight="1">
      <c r="A82" s="7">
        <v>811.0</v>
      </c>
      <c r="B82" s="7" t="s">
        <v>894</v>
      </c>
      <c r="C82" s="7">
        <v>2.2483672288359786</v>
      </c>
      <c r="D82" s="7">
        <v>0.2024241923944747</v>
      </c>
      <c r="G82" s="7">
        <v>168.0</v>
      </c>
      <c r="H82" s="7" t="s">
        <v>895</v>
      </c>
      <c r="I82" s="7">
        <v>6.311039209842905</v>
      </c>
      <c r="J82" s="7">
        <v>1.0511522722377773</v>
      </c>
      <c r="M82" s="7"/>
    </row>
    <row r="83" ht="15.75" customHeight="1">
      <c r="A83" s="7">
        <v>811.0</v>
      </c>
      <c r="B83" s="7" t="s">
        <v>894</v>
      </c>
      <c r="C83" s="7">
        <v>2.2620081018518516</v>
      </c>
      <c r="D83" s="7">
        <v>0.26390035404398954</v>
      </c>
      <c r="G83" s="7">
        <v>170.0</v>
      </c>
      <c r="H83" s="7" t="s">
        <v>895</v>
      </c>
      <c r="I83" s="7">
        <v>26.75738076</v>
      </c>
      <c r="J83" s="8">
        <v>6.7192793</v>
      </c>
      <c r="M83" s="7"/>
    </row>
    <row r="84" ht="15.75" customHeight="1">
      <c r="A84" s="7">
        <v>175.0</v>
      </c>
      <c r="B84" s="7" t="s">
        <v>894</v>
      </c>
      <c r="C84" s="7">
        <v>2.2761718251096257</v>
      </c>
      <c r="D84" s="7">
        <v>0.33997415464139563</v>
      </c>
      <c r="G84" s="7">
        <v>170.0</v>
      </c>
      <c r="H84" s="7" t="s">
        <v>895</v>
      </c>
      <c r="I84" s="7">
        <v>26.67514391</v>
      </c>
      <c r="J84" s="8">
        <v>6.84785367</v>
      </c>
      <c r="M84" s="7"/>
    </row>
    <row r="85" ht="15.75" customHeight="1">
      <c r="A85" s="7">
        <v>811.0</v>
      </c>
      <c r="B85" s="7" t="s">
        <v>894</v>
      </c>
      <c r="C85" s="7">
        <v>2.3134713955026456</v>
      </c>
      <c r="D85" s="7">
        <v>0.22372645057142332</v>
      </c>
      <c r="G85" s="7">
        <v>170.0</v>
      </c>
      <c r="H85" s="7" t="s">
        <v>895</v>
      </c>
      <c r="I85" s="7">
        <v>26.57234786</v>
      </c>
      <c r="J85" s="8">
        <v>6.7604231</v>
      </c>
      <c r="M85" s="7"/>
    </row>
    <row r="86" ht="15.75" customHeight="1">
      <c r="A86" s="7">
        <v>1107.0</v>
      </c>
      <c r="B86" s="7" t="s">
        <v>894</v>
      </c>
      <c r="C86" s="7">
        <v>2.3534859946841133</v>
      </c>
      <c r="D86" s="7">
        <v>0.154401439354046</v>
      </c>
      <c r="G86" s="7">
        <v>172.0</v>
      </c>
      <c r="H86" s="7" t="s">
        <v>895</v>
      </c>
      <c r="I86" s="7">
        <v>26.92185444</v>
      </c>
      <c r="J86" s="8">
        <v>7.47358225</v>
      </c>
      <c r="M86" s="7"/>
    </row>
    <row r="87" ht="15.75" customHeight="1">
      <c r="A87" s="7">
        <v>1107.0</v>
      </c>
      <c r="B87" s="7" t="s">
        <v>894</v>
      </c>
      <c r="C87" s="7">
        <v>2.369842567982008</v>
      </c>
      <c r="D87" s="7">
        <v>0.154401439354046</v>
      </c>
      <c r="G87" s="7">
        <v>172.0</v>
      </c>
      <c r="H87" s="7" t="s">
        <v>895</v>
      </c>
      <c r="I87" s="7">
        <v>27.72366365</v>
      </c>
      <c r="J87" s="8">
        <v>7.5112974</v>
      </c>
      <c r="M87" s="7"/>
    </row>
    <row r="88" ht="15.75" customHeight="1">
      <c r="A88" s="7">
        <v>1107.0</v>
      </c>
      <c r="B88" s="7" t="s">
        <v>894</v>
      </c>
      <c r="C88" s="7">
        <v>2.369842567982008</v>
      </c>
      <c r="D88" s="7">
        <v>0.154401439354046</v>
      </c>
      <c r="G88" s="7">
        <v>172.0</v>
      </c>
      <c r="H88" s="7" t="s">
        <v>895</v>
      </c>
      <c r="I88" s="7">
        <v>27.10688734</v>
      </c>
      <c r="J88" s="8">
        <v>7.24900569</v>
      </c>
      <c r="M88" s="7"/>
    </row>
    <row r="89" ht="15.75" customHeight="1">
      <c r="A89" s="7">
        <v>947.0</v>
      </c>
      <c r="B89" s="7" t="s">
        <v>894</v>
      </c>
      <c r="C89" s="7">
        <v>2.4068907076719577</v>
      </c>
      <c r="D89" s="7">
        <v>0.92533676703645</v>
      </c>
      <c r="G89" s="7">
        <v>174.0</v>
      </c>
      <c r="H89" s="7" t="s">
        <v>895</v>
      </c>
      <c r="I89" s="7">
        <v>26.8396176</v>
      </c>
      <c r="J89" s="8">
        <v>7.56787012</v>
      </c>
      <c r="M89" s="7"/>
    </row>
    <row r="90" ht="15.75" customHeight="1">
      <c r="A90" s="7">
        <v>947.0</v>
      </c>
      <c r="B90" s="7" t="s">
        <v>894</v>
      </c>
      <c r="C90" s="7">
        <v>2.4230117394179893</v>
      </c>
      <c r="D90" s="7">
        <v>0.9555467511885894</v>
      </c>
      <c r="G90" s="7">
        <v>174.0</v>
      </c>
      <c r="H90" s="7" t="s">
        <v>895</v>
      </c>
      <c r="I90" s="7">
        <v>27.02465049</v>
      </c>
      <c r="J90" s="8">
        <v>7.42900981</v>
      </c>
      <c r="M90" s="7"/>
    </row>
    <row r="91" ht="15.75" customHeight="1">
      <c r="A91" s="7">
        <v>947.0</v>
      </c>
      <c r="B91" s="7" t="s">
        <v>894</v>
      </c>
      <c r="C91" s="7">
        <v>2.429212136243386</v>
      </c>
      <c r="D91" s="7">
        <v>0.9408131933438985</v>
      </c>
      <c r="G91" s="7">
        <v>174.0</v>
      </c>
      <c r="H91" s="7" t="s">
        <v>895</v>
      </c>
      <c r="I91" s="7">
        <v>27.57974918</v>
      </c>
      <c r="J91" s="8">
        <v>7.4770109</v>
      </c>
      <c r="M91" s="7"/>
    </row>
    <row r="92" ht="15.75" customHeight="1">
      <c r="A92" s="7">
        <v>933.0</v>
      </c>
      <c r="B92" s="7" t="s">
        <v>894</v>
      </c>
      <c r="C92" s="7">
        <v>2.44119957010582</v>
      </c>
      <c r="D92" s="7">
        <v>0.21218304278922345</v>
      </c>
      <c r="G92" s="7">
        <v>176.0</v>
      </c>
      <c r="H92" s="7" t="s">
        <v>895</v>
      </c>
      <c r="I92" s="7">
        <v>4.26965813785176</v>
      </c>
      <c r="J92" s="7">
        <v>0.7657764376480724</v>
      </c>
      <c r="M92" s="7"/>
    </row>
    <row r="93" ht="15.75" customHeight="1">
      <c r="A93" s="7">
        <v>933.0</v>
      </c>
      <c r="B93" s="7" t="s">
        <v>894</v>
      </c>
      <c r="C93" s="7">
        <v>2.457733961640211</v>
      </c>
      <c r="D93" s="7">
        <v>0.22344988114104594</v>
      </c>
      <c r="G93" s="7">
        <v>176.0</v>
      </c>
      <c r="H93" s="7" t="s">
        <v>895</v>
      </c>
      <c r="I93" s="7">
        <v>4.2760441057516285</v>
      </c>
      <c r="J93" s="7">
        <v>0.7235623519276331</v>
      </c>
      <c r="M93" s="7"/>
    </row>
    <row r="94" ht="15.75" customHeight="1">
      <c r="A94" s="7">
        <v>931.0</v>
      </c>
      <c r="B94" s="7" t="s">
        <v>894</v>
      </c>
      <c r="C94" s="7">
        <v>2.46042080026455</v>
      </c>
      <c r="D94" s="7">
        <v>0.217135499207607</v>
      </c>
      <c r="G94" s="7">
        <v>176.0</v>
      </c>
      <c r="H94" s="7" t="s">
        <v>895</v>
      </c>
      <c r="I94" s="7">
        <v>4.180254587253608</v>
      </c>
      <c r="J94" s="7">
        <v>0.7559767391772559</v>
      </c>
      <c r="M94" s="7"/>
    </row>
    <row r="95" ht="15.75" customHeight="1">
      <c r="A95" s="7">
        <v>933.0</v>
      </c>
      <c r="B95" s="7" t="s">
        <v>894</v>
      </c>
      <c r="C95" s="7">
        <v>2.4796420304232805</v>
      </c>
      <c r="D95" s="7">
        <v>0.2329833597464342</v>
      </c>
      <c r="G95" s="7">
        <v>178.0</v>
      </c>
      <c r="H95" s="7" t="s">
        <v>895</v>
      </c>
      <c r="I95" s="7">
        <v>5.0338456298693</v>
      </c>
      <c r="J95" s="7">
        <v>0.8750807667456386</v>
      </c>
      <c r="M95" s="7"/>
    </row>
    <row r="96" ht="15.75" customHeight="1">
      <c r="A96" s="7">
        <v>931.0</v>
      </c>
      <c r="B96" s="7" t="s">
        <v>894</v>
      </c>
      <c r="C96" s="7">
        <v>2.4877025462962963</v>
      </c>
      <c r="D96" s="7">
        <v>0.23508815372424724</v>
      </c>
      <c r="G96" s="7">
        <v>178.0</v>
      </c>
      <c r="H96" s="7" t="s">
        <v>895</v>
      </c>
      <c r="I96" s="7">
        <v>5.099833964834604</v>
      </c>
      <c r="J96" s="7">
        <v>0.9354942924833083</v>
      </c>
      <c r="M96" s="7"/>
    </row>
    <row r="97" ht="15.75" customHeight="1">
      <c r="A97" s="7">
        <v>935.0</v>
      </c>
      <c r="B97" s="7" t="s">
        <v>894</v>
      </c>
      <c r="C97" s="7">
        <v>2.5207713293650795</v>
      </c>
      <c r="D97" s="7">
        <v>0.26814580031695723</v>
      </c>
      <c r="G97" s="7">
        <v>178.0</v>
      </c>
      <c r="H97" s="7" t="s">
        <v>895</v>
      </c>
      <c r="I97" s="7">
        <v>5.095576652901358</v>
      </c>
      <c r="J97" s="7">
        <v>0.8784191255653672</v>
      </c>
      <c r="M97" s="7"/>
    </row>
    <row r="98" ht="15.75" customHeight="1">
      <c r="A98" s="7">
        <v>931.0</v>
      </c>
      <c r="B98" s="7" t="s">
        <v>894</v>
      </c>
      <c r="C98" s="7">
        <v>2.5269717261904763</v>
      </c>
      <c r="D98" s="7">
        <v>0.22765946909667195</v>
      </c>
      <c r="G98" s="7">
        <v>180.0</v>
      </c>
      <c r="H98" s="7" t="s">
        <v>895</v>
      </c>
      <c r="I98" s="7">
        <v>5.5958108050576865</v>
      </c>
      <c r="J98" s="7">
        <v>0.9371096273960801</v>
      </c>
      <c r="M98" s="7"/>
    </row>
    <row r="99" ht="15.75" customHeight="1">
      <c r="A99" s="7">
        <v>935.0</v>
      </c>
      <c r="B99" s="7" t="s">
        <v>894</v>
      </c>
      <c r="C99" s="7">
        <v>2.5435061177248675</v>
      </c>
      <c r="D99" s="7">
        <v>0.25923137876386687</v>
      </c>
      <c r="G99" s="7">
        <v>180.0</v>
      </c>
      <c r="H99" s="7" t="s">
        <v>895</v>
      </c>
      <c r="I99" s="7">
        <v>5.59793946102431</v>
      </c>
      <c r="J99" s="7">
        <v>0.9492784837389618</v>
      </c>
      <c r="M99" s="7"/>
    </row>
    <row r="100" ht="15.75" customHeight="1">
      <c r="A100" s="7">
        <v>945.0</v>
      </c>
      <c r="B100" s="7" t="s">
        <v>894</v>
      </c>
      <c r="C100" s="7">
        <v>2.5476397156084656</v>
      </c>
      <c r="D100" s="7">
        <v>0.9103555863708399</v>
      </c>
      <c r="G100" s="7">
        <v>180.0</v>
      </c>
      <c r="H100" s="7" t="s">
        <v>895</v>
      </c>
      <c r="I100" s="7">
        <v>5.69372897952233</v>
      </c>
      <c r="J100" s="7">
        <v>0.9086797329312943</v>
      </c>
      <c r="M100" s="7"/>
    </row>
    <row r="101" ht="15.75" customHeight="1">
      <c r="A101" s="7">
        <v>883.0</v>
      </c>
      <c r="B101" s="7" t="s">
        <v>894</v>
      </c>
      <c r="C101" s="7">
        <v>2.568307705026455</v>
      </c>
      <c r="D101" s="7">
        <v>1.3235294117647058</v>
      </c>
      <c r="G101" s="7">
        <v>182.0</v>
      </c>
      <c r="H101" s="7" t="s">
        <v>895</v>
      </c>
      <c r="I101" s="7">
        <v>2.990335901911533</v>
      </c>
      <c r="J101" s="7">
        <v>0.47200086151195353</v>
      </c>
      <c r="M101" s="7"/>
    </row>
    <row r="102" ht="15.75" customHeight="1">
      <c r="A102" s="7">
        <v>883.0</v>
      </c>
      <c r="B102" s="7" t="s">
        <v>894</v>
      </c>
      <c r="C102" s="7">
        <v>2.5765749007936507</v>
      </c>
      <c r="D102" s="7">
        <v>1.338680926916221</v>
      </c>
      <c r="G102" s="7">
        <v>182.0</v>
      </c>
      <c r="H102" s="7" t="s">
        <v>895</v>
      </c>
      <c r="I102" s="7">
        <v>3.024394397377496</v>
      </c>
      <c r="J102" s="7">
        <v>0.4652164548783115</v>
      </c>
      <c r="M102" s="7"/>
    </row>
    <row r="103" ht="15.75" customHeight="1">
      <c r="A103" s="7">
        <v>935.0</v>
      </c>
      <c r="B103" s="7" t="s">
        <v>894</v>
      </c>
      <c r="C103" s="7">
        <v>2.5931092923280423</v>
      </c>
      <c r="D103" s="7">
        <v>0.27086965134706814</v>
      </c>
      <c r="G103" s="7">
        <v>182.0</v>
      </c>
      <c r="H103" s="7" t="s">
        <v>895</v>
      </c>
      <c r="I103" s="7">
        <v>3.071224828643195</v>
      </c>
      <c r="J103" s="7">
        <v>0.4913848804652164</v>
      </c>
      <c r="M103" s="7"/>
    </row>
    <row r="104" ht="15.75" customHeight="1">
      <c r="A104" s="7">
        <v>945.0</v>
      </c>
      <c r="B104" s="7" t="s">
        <v>894</v>
      </c>
      <c r="C104" s="7">
        <v>2.5931092923280423</v>
      </c>
      <c r="D104" s="7">
        <v>0.9146889857369255</v>
      </c>
      <c r="G104" s="7">
        <v>184.0</v>
      </c>
      <c r="H104" s="7" t="s">
        <v>895</v>
      </c>
      <c r="I104" s="7">
        <v>2.905189663246626</v>
      </c>
      <c r="J104" s="7">
        <v>0.5120611673486969</v>
      </c>
      <c r="M104" s="7"/>
    </row>
    <row r="105" ht="15.75" customHeight="1">
      <c r="A105" s="7">
        <v>1105.0</v>
      </c>
      <c r="B105" s="7" t="s">
        <v>894</v>
      </c>
      <c r="C105" s="7">
        <v>2.598834594152525</v>
      </c>
      <c r="D105" s="7">
        <v>0.154401439354046</v>
      </c>
      <c r="G105" s="7">
        <v>184.0</v>
      </c>
      <c r="H105" s="7" t="s">
        <v>895</v>
      </c>
      <c r="I105" s="7">
        <v>2.8881604155136444</v>
      </c>
      <c r="J105" s="7">
        <v>0.5007538229592936</v>
      </c>
      <c r="M105" s="7"/>
    </row>
    <row r="106" ht="15.75" customHeight="1">
      <c r="A106" s="7">
        <v>883.0</v>
      </c>
      <c r="B106" s="7" t="s">
        <v>894</v>
      </c>
      <c r="C106" s="7">
        <v>2.6117104828042326</v>
      </c>
      <c r="D106" s="7">
        <v>1.322638146167558</v>
      </c>
      <c r="G106" s="7">
        <v>184.0</v>
      </c>
      <c r="H106" s="7" t="s">
        <v>895</v>
      </c>
      <c r="I106" s="7">
        <v>2.9541487504789474</v>
      </c>
      <c r="J106" s="7">
        <v>0.5171225500753823</v>
      </c>
      <c r="M106" s="7"/>
    </row>
    <row r="107" ht="15.75" customHeight="1">
      <c r="A107" s="7">
        <v>945.0</v>
      </c>
      <c r="B107" s="7" t="s">
        <v>894</v>
      </c>
      <c r="C107" s="7">
        <v>2.6117104828042326</v>
      </c>
      <c r="D107" s="7">
        <v>0.9257082012678287</v>
      </c>
      <c r="G107" s="7">
        <v>186.0</v>
      </c>
      <c r="H107" s="7" t="s">
        <v>895</v>
      </c>
      <c r="I107" s="7">
        <v>2.928604878879476</v>
      </c>
      <c r="J107" s="7">
        <v>0.4298944647856989</v>
      </c>
      <c r="M107" s="7"/>
    </row>
    <row r="108" ht="15.75" customHeight="1">
      <c r="A108" s="7">
        <v>907.0</v>
      </c>
      <c r="B108" s="7" t="s">
        <v>894</v>
      </c>
      <c r="C108" s="7">
        <v>2.6179108796296293</v>
      </c>
      <c r="D108" s="7">
        <v>0.21007824881141043</v>
      </c>
      <c r="G108" s="7">
        <v>186.0</v>
      </c>
      <c r="H108" s="7" t="s">
        <v>895</v>
      </c>
      <c r="I108" s="7">
        <v>2.9009323513133807</v>
      </c>
      <c r="J108" s="7">
        <v>0.46435494292483315</v>
      </c>
      <c r="M108" s="7"/>
    </row>
    <row r="109" ht="15.75" customHeight="1">
      <c r="A109" s="7">
        <v>943.0</v>
      </c>
      <c r="B109" s="7" t="s">
        <v>894</v>
      </c>
      <c r="C109" s="7">
        <v>2.6220444775132274</v>
      </c>
      <c r="D109" s="7">
        <v>0.9248415213946116</v>
      </c>
      <c r="G109" s="7">
        <v>186.0</v>
      </c>
      <c r="H109" s="7" t="s">
        <v>895</v>
      </c>
      <c r="I109" s="7">
        <v>2.9775639661117967</v>
      </c>
      <c r="J109" s="7">
        <v>0.43646349343097135</v>
      </c>
      <c r="M109" s="7"/>
    </row>
    <row r="110" ht="15.75" customHeight="1">
      <c r="A110" s="7">
        <v>1105.0</v>
      </c>
      <c r="B110" s="7" t="s">
        <v>894</v>
      </c>
      <c r="C110" s="7">
        <v>2.63359231241055</v>
      </c>
      <c r="D110" s="7">
        <v>0.154401439354046</v>
      </c>
      <c r="G110" s="7">
        <v>188.0</v>
      </c>
      <c r="H110" s="7" t="s">
        <v>895</v>
      </c>
      <c r="I110" s="7">
        <v>74.14066158627443</v>
      </c>
      <c r="J110" s="7">
        <v>13.27805298298514</v>
      </c>
      <c r="M110" s="7"/>
    </row>
    <row r="111" ht="15.75" customHeight="1">
      <c r="A111" s="7">
        <v>909.0</v>
      </c>
      <c r="B111" s="7" t="s">
        <v>894</v>
      </c>
      <c r="C111" s="7">
        <v>2.63651207010582</v>
      </c>
      <c r="D111" s="7">
        <v>0.23385003961965134</v>
      </c>
      <c r="G111" s="7">
        <v>188.0</v>
      </c>
      <c r="H111" s="7" t="s">
        <v>895</v>
      </c>
      <c r="I111" s="7">
        <v>73.05504704329685</v>
      </c>
      <c r="J111" s="7">
        <v>13.27805298298514</v>
      </c>
      <c r="M111" s="7"/>
    </row>
    <row r="112" ht="15.75" customHeight="1">
      <c r="A112" s="7">
        <v>885.0</v>
      </c>
      <c r="B112" s="7" t="s">
        <v>894</v>
      </c>
      <c r="C112" s="7">
        <v>2.6385788690476186</v>
      </c>
      <c r="D112" s="7">
        <v>1.3475935828877004</v>
      </c>
      <c r="G112" s="7">
        <v>188.0</v>
      </c>
      <c r="H112" s="7" t="s">
        <v>895</v>
      </c>
      <c r="I112" s="7">
        <v>71.75656690365702</v>
      </c>
      <c r="J112" s="7">
        <v>13.310359681240577</v>
      </c>
      <c r="M112" s="7"/>
    </row>
    <row r="113" ht="15.75" customHeight="1">
      <c r="A113" s="7">
        <v>509.0</v>
      </c>
      <c r="B113" s="7" t="s">
        <v>894</v>
      </c>
      <c r="C113" s="7">
        <v>2.6418359512792313</v>
      </c>
      <c r="D113" s="7">
        <v>0.7762412040656763</v>
      </c>
      <c r="G113" s="7">
        <v>190.0</v>
      </c>
      <c r="H113" s="7" t="s">
        <v>895</v>
      </c>
      <c r="I113" s="7">
        <v>78.6534122355145</v>
      </c>
      <c r="J113" s="7">
        <v>15.571828559121258</v>
      </c>
      <c r="M113" s="7"/>
    </row>
    <row r="114" ht="15.75" customHeight="1">
      <c r="A114" s="7">
        <v>907.0</v>
      </c>
      <c r="B114" s="7" t="s">
        <v>894</v>
      </c>
      <c r="C114" s="7">
        <v>2.6427124669312168</v>
      </c>
      <c r="D114" s="7">
        <v>0.22382131537242472</v>
      </c>
      <c r="G114" s="7">
        <v>190.0</v>
      </c>
      <c r="H114" s="7" t="s">
        <v>895</v>
      </c>
      <c r="I114" s="7">
        <v>76.9930605815488</v>
      </c>
      <c r="J114" s="7">
        <v>15.054921387034245</v>
      </c>
      <c r="M114" s="7"/>
    </row>
    <row r="115" ht="15.75" customHeight="1">
      <c r="A115" s="7">
        <v>1093.0</v>
      </c>
      <c r="B115" s="7" t="s">
        <v>894</v>
      </c>
      <c r="C115" s="7">
        <v>2.649506129741052</v>
      </c>
      <c r="D115" s="7">
        <v>0.355991887153981</v>
      </c>
      <c r="G115" s="7">
        <v>190.0</v>
      </c>
      <c r="H115" s="7" t="s">
        <v>895</v>
      </c>
      <c r="I115" s="7">
        <v>78.39797351951978</v>
      </c>
      <c r="J115" s="7">
        <v>14.93646349343097</v>
      </c>
      <c r="M115" s="7"/>
    </row>
    <row r="116" ht="15.75" customHeight="1">
      <c r="A116" s="7">
        <v>907.0</v>
      </c>
      <c r="B116" s="7" t="s">
        <v>894</v>
      </c>
      <c r="C116" s="7">
        <v>2.6551132605820102</v>
      </c>
      <c r="D116" s="7">
        <v>0.21849742472266243</v>
      </c>
      <c r="G116" s="7">
        <v>192.0</v>
      </c>
      <c r="H116" s="7" t="s">
        <v>895</v>
      </c>
      <c r="I116" s="7">
        <v>104.62301502831112</v>
      </c>
      <c r="J116" s="7">
        <v>18.167133318974802</v>
      </c>
      <c r="M116" s="7"/>
    </row>
    <row r="117" ht="15.75" customHeight="1">
      <c r="A117" s="7">
        <v>509.0</v>
      </c>
      <c r="B117" s="7" t="s">
        <v>894</v>
      </c>
      <c r="C117" s="7">
        <v>2.657605876372087</v>
      </c>
      <c r="D117" s="7">
        <v>0.7873827208756843</v>
      </c>
      <c r="G117" s="7">
        <v>192.0</v>
      </c>
      <c r="H117" s="7" t="s">
        <v>895</v>
      </c>
      <c r="I117" s="7">
        <v>105.07003278130188</v>
      </c>
      <c r="J117" s="7">
        <v>17.84406633642042</v>
      </c>
      <c r="M117" s="7"/>
    </row>
    <row r="118" ht="15.75" customHeight="1">
      <c r="A118" s="7">
        <v>1093.0</v>
      </c>
      <c r="B118" s="7" t="s">
        <v>894</v>
      </c>
      <c r="C118" s="7">
        <v>2.6618272172823785</v>
      </c>
      <c r="D118" s="7">
        <v>0.27017509886257085</v>
      </c>
      <c r="G118" s="7">
        <v>192.0</v>
      </c>
      <c r="H118" s="7" t="s">
        <v>895</v>
      </c>
      <c r="I118" s="7">
        <v>108.24173017156967</v>
      </c>
      <c r="J118" s="7">
        <v>17.99483092827913</v>
      </c>
      <c r="M118" s="7"/>
    </row>
    <row r="119" ht="15.75" customHeight="1">
      <c r="A119" s="7">
        <v>943.0</v>
      </c>
      <c r="B119" s="7" t="s">
        <v>894</v>
      </c>
      <c r="C119" s="7">
        <v>2.669580853174603</v>
      </c>
      <c r="D119" s="7">
        <v>0.9284320522979397</v>
      </c>
      <c r="G119" s="7">
        <v>194.0</v>
      </c>
      <c r="H119" s="7" t="s">
        <v>895</v>
      </c>
      <c r="I119" s="7">
        <v>14.829920388266848</v>
      </c>
      <c r="J119" s="7">
        <v>1.2395003230669825</v>
      </c>
      <c r="M119" s="7"/>
    </row>
    <row r="120" ht="15.75" customHeight="1">
      <c r="A120" s="7">
        <v>887.0</v>
      </c>
      <c r="B120" s="7" t="s">
        <v>894</v>
      </c>
      <c r="C120" s="7">
        <v>2.677848048941799</v>
      </c>
      <c r="D120" s="7">
        <v>0.6824187797147384</v>
      </c>
      <c r="G120" s="7">
        <v>194.0</v>
      </c>
      <c r="H120" s="7" t="s">
        <v>895</v>
      </c>
      <c r="I120" s="7">
        <v>14.423347098641917</v>
      </c>
      <c r="J120" s="7">
        <v>1.2621150118457893</v>
      </c>
      <c r="M120" s="7"/>
    </row>
    <row r="121" ht="15.75" customHeight="1">
      <c r="A121" s="7">
        <v>909.0</v>
      </c>
      <c r="B121" s="7" t="s">
        <v>894</v>
      </c>
      <c r="C121" s="7">
        <v>2.677848048941799</v>
      </c>
      <c r="D121" s="7">
        <v>0.21849742472266243</v>
      </c>
      <c r="G121" s="7">
        <v>194.0</v>
      </c>
      <c r="H121" s="7" t="s">
        <v>895</v>
      </c>
      <c r="I121" s="7">
        <v>14.546809144706032</v>
      </c>
      <c r="J121" s="7">
        <v>1.231962093474047</v>
      </c>
      <c r="M121" s="7"/>
    </row>
    <row r="122" ht="15.75" customHeight="1">
      <c r="A122" s="7">
        <v>885.0</v>
      </c>
      <c r="B122" s="7" t="s">
        <v>894</v>
      </c>
      <c r="C122" s="7">
        <v>2.6943824404761907</v>
      </c>
      <c r="D122" s="7">
        <v>1.3707664884135473</v>
      </c>
      <c r="G122" s="7">
        <v>196.0</v>
      </c>
      <c r="H122" s="7" t="s">
        <v>895</v>
      </c>
      <c r="I122" s="7">
        <v>14.470177529907616</v>
      </c>
      <c r="J122" s="7">
        <v>1.09412018091751</v>
      </c>
      <c r="M122" s="7"/>
    </row>
    <row r="123" ht="15.75" customHeight="1">
      <c r="A123" s="7">
        <v>887.0</v>
      </c>
      <c r="B123" s="7" t="s">
        <v>894</v>
      </c>
      <c r="C123" s="7">
        <v>2.6985160383597884</v>
      </c>
      <c r="D123" s="7">
        <v>0.6902188985736925</v>
      </c>
      <c r="G123" s="7">
        <v>196.0</v>
      </c>
      <c r="H123" s="7" t="s">
        <v>895</v>
      </c>
      <c r="I123" s="7">
        <v>14.148750478947594</v>
      </c>
      <c r="J123" s="7">
        <v>1.1576566874865388</v>
      </c>
      <c r="M123" s="7"/>
    </row>
    <row r="124" ht="15.75" customHeight="1">
      <c r="A124" s="7">
        <v>1105.0</v>
      </c>
      <c r="B124" s="7" t="s">
        <v>894</v>
      </c>
      <c r="C124" s="7">
        <v>2.701063177264363</v>
      </c>
      <c r="D124" s="7">
        <v>0.154401439354046</v>
      </c>
      <c r="G124" s="7">
        <v>196.0</v>
      </c>
      <c r="H124" s="7" t="s">
        <v>895</v>
      </c>
      <c r="I124" s="7">
        <v>14.602154199838221</v>
      </c>
      <c r="J124" s="7">
        <v>1.1339651087658842</v>
      </c>
      <c r="M124" s="7"/>
    </row>
    <row r="125" ht="15.75" customHeight="1">
      <c r="A125" s="7">
        <v>943.0</v>
      </c>
      <c r="B125" s="7" t="s">
        <v>894</v>
      </c>
      <c r="C125" s="7">
        <v>2.712983630952381</v>
      </c>
      <c r="D125" s="7">
        <v>0.9248415213946116</v>
      </c>
      <c r="G125" s="7">
        <v>198.0</v>
      </c>
      <c r="H125" s="7" t="s">
        <v>895</v>
      </c>
      <c r="I125" s="7">
        <v>15.085359104261569</v>
      </c>
      <c r="J125" s="7">
        <v>1.2599612319620934</v>
      </c>
      <c r="M125" s="7"/>
    </row>
    <row r="126" ht="15.75" customHeight="1">
      <c r="A126" s="7">
        <v>885.0</v>
      </c>
      <c r="B126" s="7" t="s">
        <v>894</v>
      </c>
      <c r="C126" s="7">
        <v>2.7191840277777777</v>
      </c>
      <c r="D126" s="7">
        <v>1.32174688057041</v>
      </c>
      <c r="G126" s="7">
        <v>198.0</v>
      </c>
      <c r="H126" s="7" t="s">
        <v>895</v>
      </c>
      <c r="I126" s="7">
        <v>14.79373323683426</v>
      </c>
      <c r="J126" s="7">
        <v>1.2610381219039415</v>
      </c>
      <c r="M126" s="7"/>
    </row>
    <row r="127" ht="15.75" customHeight="1">
      <c r="A127" s="7">
        <v>505.0</v>
      </c>
      <c r="B127" s="7" t="s">
        <v>894</v>
      </c>
      <c r="C127" s="7">
        <v>2.7231755649160663</v>
      </c>
      <c r="D127" s="7">
        <v>0.8139171227521502</v>
      </c>
      <c r="G127" s="7">
        <v>198.0</v>
      </c>
      <c r="H127" s="7" t="s">
        <v>895</v>
      </c>
      <c r="I127" s="7">
        <v>14.468048873940992</v>
      </c>
      <c r="J127" s="7">
        <v>1.2954986000430757</v>
      </c>
      <c r="M127" s="7"/>
    </row>
    <row r="128" ht="15.75" customHeight="1">
      <c r="A128" s="7">
        <v>887.0</v>
      </c>
      <c r="B128" s="7" t="s">
        <v>894</v>
      </c>
      <c r="C128" s="7">
        <v>2.7233176256613754</v>
      </c>
      <c r="D128" s="7">
        <v>0.687371236133122</v>
      </c>
      <c r="G128" s="7">
        <v>200.0</v>
      </c>
      <c r="H128" s="7" t="s">
        <v>895</v>
      </c>
      <c r="I128" s="7">
        <v>26.080250329941677</v>
      </c>
      <c r="J128" s="7">
        <v>3.863839285714285</v>
      </c>
      <c r="M128" s="7"/>
    </row>
    <row r="129" ht="15.75" customHeight="1">
      <c r="A129" s="7">
        <v>509.0</v>
      </c>
      <c r="B129" s="7" t="s">
        <v>894</v>
      </c>
      <c r="C129" s="7">
        <v>2.7252505550598634</v>
      </c>
      <c r="D129" s="7">
        <v>0.8253518373729477</v>
      </c>
      <c r="G129" s="7">
        <v>200.0</v>
      </c>
      <c r="H129" s="7" t="s">
        <v>895</v>
      </c>
      <c r="I129" s="7">
        <v>25.84609817361318</v>
      </c>
      <c r="J129" s="7">
        <v>3.846619897959183</v>
      </c>
      <c r="M129" s="7"/>
    </row>
    <row r="130" ht="15.75" customHeight="1">
      <c r="A130" s="7">
        <v>1093.0</v>
      </c>
      <c r="B130" s="7" t="s">
        <v>894</v>
      </c>
      <c r="C130" s="7">
        <v>2.727539684169456</v>
      </c>
      <c r="D130" s="7">
        <v>0.30161747319499366</v>
      </c>
      <c r="G130" s="7">
        <v>200.0</v>
      </c>
      <c r="H130" s="7" t="s">
        <v>895</v>
      </c>
      <c r="I130" s="7">
        <v>26.612414321597345</v>
      </c>
      <c r="J130" s="7">
        <v>3.8801020408163263</v>
      </c>
      <c r="M130" s="7"/>
    </row>
    <row r="131" ht="15.75" customHeight="1">
      <c r="A131" s="7">
        <v>909.0</v>
      </c>
      <c r="B131" s="7" t="s">
        <v>894</v>
      </c>
      <c r="C131" s="7">
        <v>2.731584821428571</v>
      </c>
      <c r="D131" s="7">
        <v>0.21144017432646592</v>
      </c>
      <c r="G131" s="7">
        <v>202.0</v>
      </c>
      <c r="H131" s="7" t="s">
        <v>895</v>
      </c>
      <c r="I131" s="7">
        <v>28.443058452892842</v>
      </c>
      <c r="J131" s="7">
        <v>3.991071428571428</v>
      </c>
      <c r="M131" s="7"/>
    </row>
    <row r="132" ht="15.75" customHeight="1">
      <c r="A132" s="7">
        <v>925.0</v>
      </c>
      <c r="B132" s="7" t="s">
        <v>894</v>
      </c>
      <c r="C132" s="7">
        <v>2.746052414021164</v>
      </c>
      <c r="D132" s="7">
        <v>1.734815768621236</v>
      </c>
      <c r="G132" s="7">
        <v>202.0</v>
      </c>
      <c r="H132" s="7" t="s">
        <v>895</v>
      </c>
      <c r="I132" s="7">
        <v>29.7628251521989</v>
      </c>
      <c r="J132" s="7">
        <v>4.040816326530612</v>
      </c>
      <c r="M132" s="7"/>
    </row>
    <row r="133" ht="15.75" customHeight="1">
      <c r="A133" s="7">
        <v>507.0</v>
      </c>
      <c r="B133" s="7" t="s">
        <v>894</v>
      </c>
      <c r="C133" s="7">
        <v>2.7688253480795963</v>
      </c>
      <c r="D133" s="7">
        <v>0.7170152462861611</v>
      </c>
      <c r="G133" s="7">
        <v>202.0</v>
      </c>
      <c r="H133" s="7" t="s">
        <v>895</v>
      </c>
      <c r="I133" s="7">
        <v>28.91136276554983</v>
      </c>
      <c r="J133" s="7">
        <v>4.049426020408163</v>
      </c>
      <c r="M133" s="7"/>
    </row>
    <row r="134" ht="15.75" customHeight="1">
      <c r="A134" s="7">
        <v>505.0</v>
      </c>
      <c r="B134" s="7" t="s">
        <v>894</v>
      </c>
      <c r="C134" s="7">
        <v>2.7792002987985804</v>
      </c>
      <c r="D134" s="7">
        <v>0.7755082095387023</v>
      </c>
      <c r="G134" s="7">
        <v>204.0</v>
      </c>
      <c r="H134" s="7" t="s">
        <v>895</v>
      </c>
      <c r="I134" s="7">
        <v>28.102473498233216</v>
      </c>
      <c r="J134" s="7">
        <v>4.089604591836735</v>
      </c>
      <c r="M134" s="7"/>
    </row>
    <row r="135" ht="15.75" customHeight="1">
      <c r="A135" s="7">
        <v>891.0</v>
      </c>
      <c r="B135" s="7" t="s">
        <v>894</v>
      </c>
      <c r="C135" s="7">
        <v>2.8018559854497354</v>
      </c>
      <c r="D135" s="7">
        <v>0.4879110538827259</v>
      </c>
      <c r="G135" s="7">
        <v>204.0</v>
      </c>
      <c r="H135" s="7" t="s">
        <v>895</v>
      </c>
      <c r="I135" s="7">
        <v>28.59206437055643</v>
      </c>
      <c r="J135" s="7">
        <v>3.997767857142857</v>
      </c>
      <c r="M135" s="7"/>
    </row>
    <row r="136" ht="15.75" customHeight="1">
      <c r="A136" s="7">
        <v>1097.0</v>
      </c>
      <c r="B136" s="7" t="s">
        <v>894</v>
      </c>
      <c r="C136" s="7">
        <v>2.80557323859786</v>
      </c>
      <c r="D136" s="7">
        <v>0.16089119001997634</v>
      </c>
      <c r="G136" s="7">
        <v>204.0</v>
      </c>
      <c r="H136" s="7" t="s">
        <v>895</v>
      </c>
      <c r="I136" s="7">
        <v>28.272765975563026</v>
      </c>
      <c r="J136" s="7">
        <v>4.097257653061224</v>
      </c>
      <c r="M136" s="7"/>
    </row>
    <row r="137" ht="15.75" customHeight="1">
      <c r="A137" s="7">
        <v>507.0</v>
      </c>
      <c r="B137" s="7" t="s">
        <v>894</v>
      </c>
      <c r="C137" s="7">
        <v>2.816550121386923</v>
      </c>
      <c r="D137" s="7">
        <v>0.7549843627834246</v>
      </c>
      <c r="G137" s="7">
        <v>206.0</v>
      </c>
      <c r="H137" s="7" t="s">
        <v>895</v>
      </c>
      <c r="I137" s="7">
        <v>18.63421175869556</v>
      </c>
      <c r="J137" s="7">
        <v>3.4438775510204076</v>
      </c>
      <c r="M137" s="7"/>
    </row>
    <row r="138" ht="15.75" customHeight="1">
      <c r="A138" s="7">
        <v>505.0</v>
      </c>
      <c r="B138" s="7" t="s">
        <v>894</v>
      </c>
      <c r="C138" s="7">
        <v>2.822775091818314</v>
      </c>
      <c r="D138" s="7">
        <v>0.8055609851446442</v>
      </c>
      <c r="G138" s="7">
        <v>206.0</v>
      </c>
      <c r="H138" s="7" t="s">
        <v>895</v>
      </c>
      <c r="I138" s="7">
        <v>18.610796543062712</v>
      </c>
      <c r="J138" s="7">
        <v>3.330994897959184</v>
      </c>
      <c r="M138" s="7"/>
    </row>
    <row r="139" ht="15.75" customHeight="1">
      <c r="A139" s="7">
        <v>925.0</v>
      </c>
      <c r="B139" s="7" t="s">
        <v>894</v>
      </c>
      <c r="C139" s="7">
        <v>2.8245907738095237</v>
      </c>
      <c r="D139" s="7">
        <v>1.7471969096671949</v>
      </c>
      <c r="G139" s="7">
        <v>206.0</v>
      </c>
      <c r="H139" s="7" t="s">
        <v>895</v>
      </c>
      <c r="I139" s="7">
        <v>19.108902039252417</v>
      </c>
      <c r="J139" s="7">
        <v>3.3683035714285707</v>
      </c>
      <c r="M139" s="7"/>
    </row>
    <row r="140" ht="15.75" customHeight="1">
      <c r="A140" s="7">
        <v>925.0</v>
      </c>
      <c r="B140" s="7" t="s">
        <v>894</v>
      </c>
      <c r="C140" s="7">
        <v>2.8287243716931214</v>
      </c>
      <c r="D140" s="7">
        <v>1.7484350237717907</v>
      </c>
      <c r="G140" s="7">
        <v>208.0</v>
      </c>
      <c r="H140" s="7" t="s">
        <v>895</v>
      </c>
      <c r="I140" s="7">
        <v>19.196176933883947</v>
      </c>
      <c r="J140" s="7">
        <v>3.5978954081632653</v>
      </c>
      <c r="M140" s="7"/>
    </row>
    <row r="141" ht="15.75" customHeight="1">
      <c r="A141" s="7">
        <v>865.0</v>
      </c>
      <c r="B141" s="7" t="s">
        <v>894</v>
      </c>
      <c r="C141" s="7">
        <v>2.8390583664021163</v>
      </c>
      <c r="D141" s="7">
        <v>1.0579322638146167</v>
      </c>
      <c r="G141" s="7">
        <v>208.0</v>
      </c>
      <c r="H141" s="7" t="s">
        <v>895</v>
      </c>
      <c r="I141" s="7">
        <v>18.702328749627483</v>
      </c>
      <c r="J141" s="7">
        <v>3.649553571428571</v>
      </c>
      <c r="M141" s="7"/>
    </row>
    <row r="142" ht="15.75" customHeight="1">
      <c r="A142" s="7">
        <v>471.0</v>
      </c>
      <c r="B142" s="7" t="s">
        <v>894</v>
      </c>
      <c r="C142" s="7">
        <v>2.843524993256282</v>
      </c>
      <c r="D142" s="7">
        <v>0.13926896012509776</v>
      </c>
      <c r="G142" s="7">
        <v>208.0</v>
      </c>
      <c r="H142" s="7" t="s">
        <v>895</v>
      </c>
      <c r="I142" s="7">
        <v>19.09187279151943</v>
      </c>
      <c r="J142" s="7">
        <v>3.474489795918367</v>
      </c>
      <c r="M142" s="7"/>
    </row>
    <row r="143" ht="15.75" customHeight="1">
      <c r="A143" s="7">
        <v>507.0</v>
      </c>
      <c r="B143" s="7" t="s">
        <v>894</v>
      </c>
      <c r="C143" s="7">
        <v>2.8455999834000787</v>
      </c>
      <c r="D143" s="7">
        <v>0.6737685691946834</v>
      </c>
      <c r="G143" s="7">
        <v>210.0</v>
      </c>
      <c r="H143" s="7" t="s">
        <v>895</v>
      </c>
      <c r="I143" s="7">
        <v>18.629954446762316</v>
      </c>
      <c r="J143" s="7">
        <v>3.277423469387755</v>
      </c>
      <c r="M143" s="7"/>
    </row>
    <row r="144" ht="15.75" customHeight="1">
      <c r="A144" s="7">
        <v>471.0</v>
      </c>
      <c r="B144" s="7" t="s">
        <v>894</v>
      </c>
      <c r="C144" s="7">
        <v>2.855974934119063</v>
      </c>
      <c r="D144" s="7">
        <v>0.13926896012509776</v>
      </c>
      <c r="G144" s="7">
        <v>210.0</v>
      </c>
      <c r="H144" s="7" t="s">
        <v>895</v>
      </c>
      <c r="I144" s="7">
        <v>18.257439652603345</v>
      </c>
      <c r="J144" s="7">
        <v>3.303252551020408</v>
      </c>
      <c r="M144" s="7"/>
    </row>
    <row r="145" ht="15.75" customHeight="1">
      <c r="A145" s="7">
        <v>865.0</v>
      </c>
      <c r="B145" s="7" t="s">
        <v>894</v>
      </c>
      <c r="C145" s="7">
        <v>2.8597263558201056</v>
      </c>
      <c r="D145" s="7">
        <v>1.0766488413547237</v>
      </c>
      <c r="G145" s="7">
        <v>210.0</v>
      </c>
      <c r="H145" s="7" t="s">
        <v>895</v>
      </c>
      <c r="I145" s="7">
        <v>18.768317084592788</v>
      </c>
      <c r="J145" s="7">
        <v>3.2649872448979584</v>
      </c>
      <c r="M145" s="7"/>
    </row>
    <row r="146" ht="15.75" customHeight="1">
      <c r="A146" s="7">
        <v>1097.0</v>
      </c>
      <c r="B146" s="7" t="s">
        <v>894</v>
      </c>
      <c r="C146" s="7">
        <v>2.861018132533832</v>
      </c>
      <c r="D146" s="7">
        <v>0.16089119001997634</v>
      </c>
      <c r="G146" s="7">
        <v>212.0</v>
      </c>
      <c r="H146" s="7" t="s">
        <v>895</v>
      </c>
      <c r="I146" s="7">
        <v>56.520030652645914</v>
      </c>
      <c r="J146" s="7">
        <v>8.672831632653061</v>
      </c>
      <c r="M146" s="7"/>
    </row>
    <row r="147" ht="15.75" customHeight="1">
      <c r="A147" s="7">
        <v>891.0</v>
      </c>
      <c r="B147" s="7" t="s">
        <v>894</v>
      </c>
      <c r="C147" s="7">
        <v>2.8679935515873014</v>
      </c>
      <c r="D147" s="7">
        <v>0.4718155705229794</v>
      </c>
      <c r="G147" s="7">
        <v>212.0</v>
      </c>
      <c r="H147" s="7" t="s">
        <v>895</v>
      </c>
      <c r="I147" s="7">
        <v>56.520030652645914</v>
      </c>
      <c r="J147" s="7">
        <v>8.481505102040815</v>
      </c>
      <c r="M147" s="7"/>
    </row>
    <row r="148" ht="15.75" customHeight="1">
      <c r="A148" s="7">
        <v>865.0</v>
      </c>
      <c r="B148" s="7" t="s">
        <v>894</v>
      </c>
      <c r="C148" s="7">
        <v>2.8721271494708995</v>
      </c>
      <c r="D148" s="7">
        <v>1.0204991087344029</v>
      </c>
      <c r="G148" s="7">
        <v>212.0</v>
      </c>
      <c r="H148" s="7" t="s">
        <v>895</v>
      </c>
      <c r="I148" s="7">
        <v>56.24330537698498</v>
      </c>
      <c r="J148" s="7">
        <v>8.288265306122447</v>
      </c>
      <c r="M148" s="7"/>
    </row>
    <row r="149" ht="15.75" customHeight="1">
      <c r="A149" s="7">
        <v>1097.0</v>
      </c>
      <c r="B149" s="7" t="s">
        <v>894</v>
      </c>
      <c r="C149" s="7">
        <v>2.8733392200751586</v>
      </c>
      <c r="D149" s="7">
        <v>0.16089119001997634</v>
      </c>
      <c r="G149" s="7">
        <v>214.0</v>
      </c>
      <c r="H149" s="7" t="s">
        <v>895</v>
      </c>
      <c r="I149" s="7">
        <v>62.24611520286091</v>
      </c>
      <c r="J149" s="7">
        <v>8.621173469387754</v>
      </c>
      <c r="M149" s="7"/>
    </row>
    <row r="150" ht="15.75" customHeight="1">
      <c r="A150" s="7">
        <v>471.0</v>
      </c>
      <c r="B150" s="7" t="s">
        <v>894</v>
      </c>
      <c r="C150" s="7">
        <v>2.8746498454132343</v>
      </c>
      <c r="D150" s="7">
        <v>0.13926896012509776</v>
      </c>
      <c r="G150" s="7">
        <v>214.0</v>
      </c>
      <c r="H150" s="7" t="s">
        <v>895</v>
      </c>
      <c r="I150" s="7">
        <v>64.11933245348887</v>
      </c>
      <c r="J150" s="7">
        <v>8.830676020408163</v>
      </c>
      <c r="M150" s="7"/>
    </row>
    <row r="151" ht="15.75" customHeight="1">
      <c r="A151" s="7">
        <v>431.0</v>
      </c>
      <c r="B151" s="7" t="s">
        <v>894</v>
      </c>
      <c r="C151" s="7">
        <v>2.8787998257008276</v>
      </c>
      <c r="D151" s="7">
        <v>0.21453401829799593</v>
      </c>
      <c r="G151" s="7">
        <v>214.0</v>
      </c>
      <c r="H151" s="7" t="s">
        <v>895</v>
      </c>
      <c r="I151" s="7">
        <v>61.90553024820128</v>
      </c>
      <c r="J151" s="7">
        <v>8.395408163265305</v>
      </c>
      <c r="M151" s="7"/>
    </row>
    <row r="152" ht="15.75" customHeight="1">
      <c r="A152" s="7">
        <v>893.0</v>
      </c>
      <c r="B152" s="7" t="s">
        <v>894</v>
      </c>
      <c r="C152" s="7">
        <v>2.8824611441798944</v>
      </c>
      <c r="D152" s="7">
        <v>0.47466323296354995</v>
      </c>
      <c r="G152" s="7">
        <v>216.0</v>
      </c>
      <c r="H152" s="7" t="s">
        <v>895</v>
      </c>
      <c r="I152" s="7">
        <v>59.35114308825408</v>
      </c>
      <c r="J152" s="7">
        <v>8.425063775510203</v>
      </c>
      <c r="M152" s="7"/>
    </row>
    <row r="153" ht="15.75" customHeight="1">
      <c r="A153" s="7">
        <v>1095.0</v>
      </c>
      <c r="B153" s="7" t="s">
        <v>894</v>
      </c>
      <c r="C153" s="7">
        <v>2.904141938928476</v>
      </c>
      <c r="D153" s="7">
        <v>0.31392433446124995</v>
      </c>
      <c r="G153" s="7">
        <v>216.0</v>
      </c>
      <c r="H153" s="7" t="s">
        <v>895</v>
      </c>
      <c r="I153" s="7">
        <v>60.11745923623824</v>
      </c>
      <c r="J153" s="7">
        <v>8.66517857142857</v>
      </c>
      <c r="M153" s="7"/>
    </row>
    <row r="154" ht="15.75" customHeight="1">
      <c r="A154" s="7">
        <v>893.0</v>
      </c>
      <c r="B154" s="7" t="s">
        <v>894</v>
      </c>
      <c r="C154" s="7">
        <v>2.9051959325396823</v>
      </c>
      <c r="D154" s="7">
        <v>0.4994255150554675</v>
      </c>
      <c r="G154" s="7">
        <v>216.0</v>
      </c>
      <c r="H154" s="7" t="s">
        <v>895</v>
      </c>
      <c r="I154" s="7">
        <v>60.18131891523692</v>
      </c>
      <c r="J154" s="7">
        <v>8.411670918367346</v>
      </c>
      <c r="M154" s="7"/>
    </row>
    <row r="155" ht="15.75" customHeight="1">
      <c r="A155" s="7">
        <v>929.0</v>
      </c>
      <c r="B155" s="7" t="s">
        <v>894</v>
      </c>
      <c r="C155" s="7">
        <v>2.9051959325396823</v>
      </c>
      <c r="D155" s="7">
        <v>1.8710083201267829</v>
      </c>
      <c r="G155" s="7">
        <v>218.0</v>
      </c>
      <c r="H155" s="7" t="s">
        <v>895</v>
      </c>
      <c r="I155" s="7">
        <v>16.301204819277107</v>
      </c>
      <c r="J155" s="7">
        <v>1.538265306122449</v>
      </c>
      <c r="M155" s="7"/>
    </row>
    <row r="156" ht="15.75" customHeight="1">
      <c r="A156" s="7">
        <v>891.0</v>
      </c>
      <c r="B156" s="7" t="s">
        <v>894</v>
      </c>
      <c r="C156" s="7">
        <v>2.923797123015873</v>
      </c>
      <c r="D156" s="7">
        <v>0.4775108954041204</v>
      </c>
      <c r="G156" s="7">
        <v>218.0</v>
      </c>
      <c r="H156" s="7" t="s">
        <v>895</v>
      </c>
      <c r="I156" s="7">
        <v>16.626889182170377</v>
      </c>
      <c r="J156" s="7">
        <v>1.5487882653061222</v>
      </c>
      <c r="M156" s="7"/>
    </row>
    <row r="157" ht="15.75" customHeight="1">
      <c r="A157" s="7">
        <v>927.0</v>
      </c>
      <c r="B157" s="7" t="s">
        <v>894</v>
      </c>
      <c r="C157" s="7">
        <v>2.923797123015873</v>
      </c>
      <c r="D157" s="7">
        <v>1.931675911251981</v>
      </c>
      <c r="G157" s="7">
        <v>218.0</v>
      </c>
      <c r="H157" s="7" t="s">
        <v>895</v>
      </c>
      <c r="I157" s="7">
        <v>16.092596534548086</v>
      </c>
      <c r="J157" s="7">
        <v>1.5286989795918366</v>
      </c>
      <c r="M157" s="7"/>
    </row>
    <row r="158" ht="15.75" customHeight="1">
      <c r="A158" s="7">
        <v>1095.0</v>
      </c>
      <c r="B158" s="7" t="s">
        <v>894</v>
      </c>
      <c r="C158" s="7">
        <v>2.9267305994209094</v>
      </c>
      <c r="D158" s="7">
        <v>0.34572342941008605</v>
      </c>
      <c r="G158" s="7">
        <v>220.0</v>
      </c>
      <c r="H158" s="7" t="s">
        <v>895</v>
      </c>
      <c r="I158" s="7">
        <v>16.592830686704414</v>
      </c>
      <c r="J158" s="7">
        <v>1.6291454081632653</v>
      </c>
      <c r="M158" s="7"/>
    </row>
    <row r="159" ht="15.75" customHeight="1">
      <c r="A159" s="7">
        <v>431.0</v>
      </c>
      <c r="B159" s="7" t="s">
        <v>894</v>
      </c>
      <c r="C159" s="7">
        <v>2.930674579295748</v>
      </c>
      <c r="D159" s="7">
        <v>0.23198337205925063</v>
      </c>
      <c r="G159" s="7">
        <v>220.0</v>
      </c>
      <c r="H159" s="7" t="s">
        <v>895</v>
      </c>
      <c r="I159" s="7">
        <v>16.963216824896758</v>
      </c>
      <c r="J159" s="7">
        <v>1.6358418367346936</v>
      </c>
      <c r="M159" s="7"/>
    </row>
    <row r="160" ht="15.75" customHeight="1">
      <c r="A160" s="7">
        <v>893.0</v>
      </c>
      <c r="B160" s="7" t="s">
        <v>894</v>
      </c>
      <c r="C160" s="7">
        <v>2.9361979166666665</v>
      </c>
      <c r="D160" s="7">
        <v>0.5151495641838352</v>
      </c>
      <c r="G160" s="7">
        <v>220.0</v>
      </c>
      <c r="H160" s="7" t="s">
        <v>895</v>
      </c>
      <c r="I160" s="7">
        <v>17.14628123802631</v>
      </c>
      <c r="J160" s="7">
        <v>1.6214923469387754</v>
      </c>
      <c r="M160" s="7"/>
    </row>
    <row r="161" ht="15.75" customHeight="1">
      <c r="A161" s="7">
        <v>927.0</v>
      </c>
      <c r="B161" s="7" t="s">
        <v>894</v>
      </c>
      <c r="C161" s="7">
        <v>2.956865906084656</v>
      </c>
      <c r="D161" s="7">
        <v>1.9131041996830427</v>
      </c>
      <c r="G161" s="7">
        <v>222.0</v>
      </c>
      <c r="H161" s="7" t="s">
        <v>895</v>
      </c>
      <c r="I161" s="7">
        <v>16.435310145174338</v>
      </c>
      <c r="J161" s="7">
        <v>1.6243622448979589</v>
      </c>
      <c r="M161" s="7"/>
    </row>
    <row r="162" ht="15.75" customHeight="1">
      <c r="A162" s="7">
        <v>905.0</v>
      </c>
      <c r="B162" s="7" t="s">
        <v>894</v>
      </c>
      <c r="C162" s="7">
        <v>2.958932705026455</v>
      </c>
      <c r="D162" s="7">
        <v>0.5487024564183834</v>
      </c>
      <c r="G162" s="7">
        <v>222.0</v>
      </c>
      <c r="H162" s="7" t="s">
        <v>895</v>
      </c>
      <c r="I162" s="7">
        <v>16.04576610328239</v>
      </c>
      <c r="J162" s="7">
        <v>1.5994897959183672</v>
      </c>
      <c r="M162" s="7"/>
    </row>
    <row r="163" ht="15.75" customHeight="1">
      <c r="A163" s="7">
        <v>929.0</v>
      </c>
      <c r="B163" s="7" t="s">
        <v>894</v>
      </c>
      <c r="C163" s="7">
        <v>2.958932705026455</v>
      </c>
      <c r="D163" s="7">
        <v>1.9131041996830427</v>
      </c>
      <c r="G163" s="7">
        <v>222.0</v>
      </c>
      <c r="H163" s="7" t="s">
        <v>895</v>
      </c>
      <c r="I163" s="7">
        <v>16.448082080974075</v>
      </c>
      <c r="J163" s="7">
        <v>1.5880102040816324</v>
      </c>
      <c r="M163" s="7"/>
    </row>
    <row r="164" ht="15.75" customHeight="1">
      <c r="A164" s="7">
        <v>889.0</v>
      </c>
      <c r="B164" s="7" t="s">
        <v>894</v>
      </c>
      <c r="C164" s="7">
        <v>2.960999503968254</v>
      </c>
      <c r="D164" s="7">
        <v>0.48506339144215527</v>
      </c>
      <c r="G164" s="7">
        <v>224.0</v>
      </c>
      <c r="H164" s="7" t="s">
        <v>895</v>
      </c>
      <c r="I164" s="7">
        <v>6.053854995955554</v>
      </c>
      <c r="J164" s="7">
        <v>0.8102678571428571</v>
      </c>
      <c r="M164" s="7"/>
    </row>
    <row r="165" ht="15.75" customHeight="1">
      <c r="A165" s="7">
        <v>927.0</v>
      </c>
      <c r="B165" s="7" t="s">
        <v>894</v>
      </c>
      <c r="C165" s="7">
        <v>2.960999503968254</v>
      </c>
      <c r="D165" s="7">
        <v>1.8660558637083993</v>
      </c>
      <c r="G165" s="7">
        <v>224.0</v>
      </c>
      <c r="H165" s="7" t="s">
        <v>895</v>
      </c>
      <c r="I165" s="7">
        <v>6.1326152667205935</v>
      </c>
      <c r="J165" s="7">
        <v>0.8102678571428571</v>
      </c>
      <c r="M165" s="7"/>
    </row>
    <row r="166" ht="15.75" customHeight="1">
      <c r="A166" s="7">
        <v>431.0</v>
      </c>
      <c r="B166" s="7" t="s">
        <v>894</v>
      </c>
      <c r="C166" s="7">
        <v>2.9659494117402945</v>
      </c>
      <c r="D166" s="7">
        <v>0.22270276648271856</v>
      </c>
      <c r="G166" s="7">
        <v>224.0</v>
      </c>
      <c r="H166" s="7" t="s">
        <v>895</v>
      </c>
      <c r="I166" s="7">
        <v>6.2433053769849725</v>
      </c>
      <c r="J166" s="7">
        <v>0.7987882653061223</v>
      </c>
      <c r="M166" s="7"/>
    </row>
    <row r="167" ht="15.75" customHeight="1">
      <c r="A167" s="7">
        <v>929.0</v>
      </c>
      <c r="B167" s="7" t="s">
        <v>894</v>
      </c>
      <c r="C167" s="7">
        <v>2.9692666997354498</v>
      </c>
      <c r="D167" s="7">
        <v>1.9254853407290013</v>
      </c>
      <c r="G167" s="7">
        <v>226.0</v>
      </c>
      <c r="H167" s="7" t="s">
        <v>895</v>
      </c>
      <c r="I167" s="7">
        <v>6.24969134488484</v>
      </c>
      <c r="J167" s="7">
        <v>0.8237563775510203</v>
      </c>
      <c r="M167" s="7"/>
    </row>
    <row r="168" ht="15.75" customHeight="1">
      <c r="A168" s="7">
        <v>905.0</v>
      </c>
      <c r="B168" s="7" t="s">
        <v>894</v>
      </c>
      <c r="C168" s="7">
        <v>2.9734002976190474</v>
      </c>
      <c r="D168" s="7">
        <v>0.5354546354992075</v>
      </c>
      <c r="G168" s="7">
        <v>226.0</v>
      </c>
      <c r="H168" s="7" t="s">
        <v>895</v>
      </c>
      <c r="I168" s="7">
        <v>6.107071395121121</v>
      </c>
      <c r="J168" s="7">
        <v>0.8180165816326529</v>
      </c>
      <c r="M168" s="7"/>
    </row>
    <row r="169" ht="15.75" customHeight="1">
      <c r="A169" s="7">
        <v>669.0</v>
      </c>
      <c r="B169" s="7" t="s">
        <v>894</v>
      </c>
      <c r="C169" s="7">
        <v>2.9745935587562586</v>
      </c>
      <c r="D169" s="7">
        <v>0.2238551552566111</v>
      </c>
      <c r="G169" s="7">
        <v>226.0</v>
      </c>
      <c r="H169" s="7" t="s">
        <v>895</v>
      </c>
      <c r="I169" s="7">
        <v>6.279492528417557</v>
      </c>
      <c r="J169" s="7">
        <v>0.7748724489795917</v>
      </c>
      <c r="M169" s="7"/>
    </row>
    <row r="170" ht="15.75" customHeight="1">
      <c r="A170" s="7">
        <v>889.0</v>
      </c>
      <c r="B170" s="7" t="s">
        <v>894</v>
      </c>
      <c r="C170" s="7">
        <v>2.9775338955026456</v>
      </c>
      <c r="D170" s="7">
        <v>0.49484449286846277</v>
      </c>
      <c r="G170" s="7">
        <v>228.0</v>
      </c>
      <c r="H170" s="7" t="s">
        <v>895</v>
      </c>
      <c r="I170" s="7">
        <v>6.309293711950275</v>
      </c>
      <c r="J170" s="7">
        <v>0.8302614795918367</v>
      </c>
      <c r="M170" s="7"/>
    </row>
    <row r="171" ht="15.75" customHeight="1">
      <c r="A171" s="7">
        <v>667.0</v>
      </c>
      <c r="B171" s="7" t="s">
        <v>894</v>
      </c>
      <c r="C171" s="7">
        <v>2.986956790505038</v>
      </c>
      <c r="D171" s="7">
        <v>0.17216437851285363</v>
      </c>
      <c r="G171" s="7">
        <v>228.0</v>
      </c>
      <c r="H171" s="7" t="s">
        <v>895</v>
      </c>
      <c r="I171" s="7">
        <v>6.268849248584444</v>
      </c>
      <c r="J171" s="7">
        <v>0.8208864795918367</v>
      </c>
      <c r="M171" s="7"/>
    </row>
    <row r="172" ht="15.75" customHeight="1">
      <c r="A172" s="7">
        <v>669.0</v>
      </c>
      <c r="B172" s="7" t="s">
        <v>894</v>
      </c>
      <c r="C172" s="7">
        <v>2.9890173291298345</v>
      </c>
      <c r="D172" s="7">
        <v>0.18563991523081178</v>
      </c>
      <c r="G172" s="7">
        <v>228.0</v>
      </c>
      <c r="H172" s="7" t="s">
        <v>895</v>
      </c>
      <c r="I172" s="7">
        <v>6.234790753118482</v>
      </c>
      <c r="J172" s="7">
        <v>0.8418367346938774</v>
      </c>
      <c r="M172" s="7"/>
    </row>
    <row r="173" ht="15.75" customHeight="1">
      <c r="A173" s="7">
        <v>429.0</v>
      </c>
      <c r="B173" s="7" t="s">
        <v>894</v>
      </c>
      <c r="C173" s="7">
        <v>2.9908492934658555</v>
      </c>
      <c r="D173" s="7">
        <v>0.27437009875108914</v>
      </c>
      <c r="G173" s="7">
        <v>230.0</v>
      </c>
      <c r="H173" s="7" t="s">
        <v>895</v>
      </c>
      <c r="I173" s="7">
        <v>23.972880922985226</v>
      </c>
      <c r="J173" s="7">
        <v>3.015306122448979</v>
      </c>
      <c r="M173" s="7"/>
    </row>
    <row r="174" ht="15.75" customHeight="1">
      <c r="A174" s="7">
        <v>667.0</v>
      </c>
      <c r="B174" s="7" t="s">
        <v>894</v>
      </c>
      <c r="C174" s="7">
        <v>2.991077867754631</v>
      </c>
      <c r="D174" s="7">
        <v>0.20183359439786236</v>
      </c>
      <c r="G174" s="7">
        <v>230.0</v>
      </c>
      <c r="H174" s="7" t="s">
        <v>895</v>
      </c>
      <c r="I174" s="7">
        <v>24.717910511303163</v>
      </c>
      <c r="J174" s="7">
        <v>3.1616709183673466</v>
      </c>
      <c r="M174" s="7"/>
    </row>
    <row r="175" ht="15.75" customHeight="1">
      <c r="A175" s="7">
        <v>669.0</v>
      </c>
      <c r="B175" s="7" t="s">
        <v>894</v>
      </c>
      <c r="C175" s="7">
        <v>2.99725948362902</v>
      </c>
      <c r="D175" s="7">
        <v>0.2261817009121902</v>
      </c>
      <c r="G175" s="7">
        <v>230.0</v>
      </c>
      <c r="H175" s="7" t="s">
        <v>895</v>
      </c>
      <c r="I175" s="7">
        <v>24.100600280982587</v>
      </c>
      <c r="J175" s="7">
        <v>3.0908801020408156</v>
      </c>
      <c r="M175" s="7"/>
    </row>
    <row r="176" ht="15.75" customHeight="1">
      <c r="A176" s="7">
        <v>905.0</v>
      </c>
      <c r="B176" s="7" t="s">
        <v>894</v>
      </c>
      <c r="C176" s="7">
        <v>3.0064690806878307</v>
      </c>
      <c r="D176" s="7">
        <v>0.5175019809825673</v>
      </c>
      <c r="G176" s="7">
        <v>232.0</v>
      </c>
      <c r="H176" s="7" t="s">
        <v>895</v>
      </c>
      <c r="I176" s="7">
        <v>25.037208906296563</v>
      </c>
      <c r="J176" s="7">
        <v>3.1540178571428568</v>
      </c>
      <c r="M176" s="7"/>
    </row>
    <row r="177" ht="15.75" customHeight="1">
      <c r="A177" s="7">
        <v>429.0</v>
      </c>
      <c r="B177" s="7" t="s">
        <v>894</v>
      </c>
      <c r="C177" s="7">
        <v>3.0074492146162304</v>
      </c>
      <c r="D177" s="7">
        <v>0.278817528318327</v>
      </c>
      <c r="G177" s="7">
        <v>232.0</v>
      </c>
      <c r="H177" s="7" t="s">
        <v>895</v>
      </c>
      <c r="I177" s="7">
        <v>25.33522074162374</v>
      </c>
      <c r="J177" s="7">
        <v>3.221938775510204</v>
      </c>
      <c r="M177" s="7"/>
    </row>
    <row r="178" ht="15.75" customHeight="1">
      <c r="A178" s="7">
        <v>869.0</v>
      </c>
      <c r="B178" s="7" t="s">
        <v>894</v>
      </c>
      <c r="C178" s="7">
        <v>3.0106026785714284</v>
      </c>
      <c r="D178" s="7">
        <v>1.197860962566845</v>
      </c>
      <c r="G178" s="7">
        <v>232.0</v>
      </c>
      <c r="H178" s="7" t="s">
        <v>895</v>
      </c>
      <c r="I178" s="7">
        <v>24.99463578696411</v>
      </c>
      <c r="J178" s="7">
        <v>3.1052295918367347</v>
      </c>
      <c r="M178" s="7"/>
    </row>
    <row r="179" ht="15.75" customHeight="1">
      <c r="A179" s="7">
        <v>1095.0</v>
      </c>
      <c r="B179" s="7" t="s">
        <v>894</v>
      </c>
      <c r="C179" s="7">
        <v>3.010924697619976</v>
      </c>
      <c r="D179" s="7">
        <v>0.3435576256675771</v>
      </c>
      <c r="G179" s="7">
        <v>234.0</v>
      </c>
      <c r="H179" s="7" t="s">
        <v>895</v>
      </c>
      <c r="I179" s="7">
        <v>25.164928264293923</v>
      </c>
      <c r="J179" s="7">
        <v>3.165497448979592</v>
      </c>
      <c r="M179" s="7"/>
    </row>
    <row r="180" ht="15.75" customHeight="1">
      <c r="A180" s="7">
        <v>667.0</v>
      </c>
      <c r="B180" s="7" t="s">
        <v>894</v>
      </c>
      <c r="C180" s="7">
        <v>3.0137437926273924</v>
      </c>
      <c r="D180" s="7">
        <v>0.15958721090942599</v>
      </c>
      <c r="G180" s="7">
        <v>234.0</v>
      </c>
      <c r="H180" s="7" t="s">
        <v>895</v>
      </c>
      <c r="I180" s="7">
        <v>24.419898675975986</v>
      </c>
      <c r="J180" s="7">
        <v>3.221938775510204</v>
      </c>
      <c r="M180" s="7"/>
    </row>
    <row r="181" ht="15.75" customHeight="1">
      <c r="A181" s="7">
        <v>889.0</v>
      </c>
      <c r="B181" s="7" t="s">
        <v>894</v>
      </c>
      <c r="C181" s="7">
        <v>3.0188698743386246</v>
      </c>
      <c r="D181" s="7">
        <v>0.49088252773375596</v>
      </c>
      <c r="G181" s="7">
        <v>234.0</v>
      </c>
      <c r="H181" s="7" t="s">
        <v>895</v>
      </c>
      <c r="I181" s="7">
        <v>25.25007450295883</v>
      </c>
      <c r="J181" s="7">
        <v>3.0593112244897958</v>
      </c>
      <c r="M181" s="7"/>
    </row>
    <row r="182" ht="15.75" customHeight="1">
      <c r="A182" s="7">
        <v>869.0</v>
      </c>
      <c r="B182" s="7" t="s">
        <v>894</v>
      </c>
      <c r="C182" s="7">
        <v>3.0209366732804233</v>
      </c>
      <c r="D182" s="7">
        <v>1.2040998217468806</v>
      </c>
      <c r="G182" s="7">
        <v>236.0</v>
      </c>
      <c r="H182" s="7" t="s">
        <v>895</v>
      </c>
      <c r="I182" s="7">
        <v>12.416407680190728</v>
      </c>
      <c r="J182" s="7">
        <v>0.7046556122448978</v>
      </c>
      <c r="M182" s="7"/>
    </row>
    <row r="183" ht="15.75" customHeight="1">
      <c r="A183" s="7">
        <v>901.0</v>
      </c>
      <c r="B183" s="7" t="s">
        <v>894</v>
      </c>
      <c r="C183" s="7">
        <v>3.025070271164021</v>
      </c>
      <c r="D183" s="7">
        <v>0.5516739302694136</v>
      </c>
      <c r="G183" s="7">
        <v>236.0</v>
      </c>
      <c r="H183" s="7" t="s">
        <v>895</v>
      </c>
      <c r="I183" s="7">
        <v>12.337647409425688</v>
      </c>
      <c r="J183" s="7">
        <v>0.7478954081632653</v>
      </c>
      <c r="M183" s="7"/>
    </row>
    <row r="184" ht="15.75" customHeight="1">
      <c r="A184" s="7">
        <v>435.0</v>
      </c>
      <c r="B184" s="7" t="s">
        <v>894</v>
      </c>
      <c r="C184" s="7">
        <v>3.0323490963417927</v>
      </c>
      <c r="D184" s="7">
        <v>0.23459283328492592</v>
      </c>
      <c r="G184" s="7">
        <v>236.0</v>
      </c>
      <c r="H184" s="7" t="s">
        <v>895</v>
      </c>
      <c r="I184" s="7">
        <v>12.784665162416449</v>
      </c>
      <c r="J184" s="7">
        <v>0.7051339285714284</v>
      </c>
      <c r="M184" s="7"/>
    </row>
    <row r="185" ht="15.75" customHeight="1">
      <c r="A185" s="7">
        <v>473.0</v>
      </c>
      <c r="B185" s="7" t="s">
        <v>894</v>
      </c>
      <c r="C185" s="7">
        <v>3.0323490963417927</v>
      </c>
      <c r="D185" s="7">
        <v>0.2766321344800626</v>
      </c>
      <c r="G185" s="7">
        <v>238.0</v>
      </c>
      <c r="H185" s="7" t="s">
        <v>895</v>
      </c>
      <c r="I185" s="7">
        <v>11.90978756013453</v>
      </c>
      <c r="J185" s="7">
        <v>0.6710778061224489</v>
      </c>
      <c r="M185" s="7"/>
    </row>
    <row r="186" ht="15.75" customHeight="1">
      <c r="A186" s="7">
        <v>473.0</v>
      </c>
      <c r="B186" s="7" t="s">
        <v>894</v>
      </c>
      <c r="C186" s="7">
        <v>3.0323490963417927</v>
      </c>
      <c r="D186" s="7">
        <v>0.25464229867083665</v>
      </c>
      <c r="G186" s="7">
        <v>238.0</v>
      </c>
      <c r="H186" s="7" t="s">
        <v>895</v>
      </c>
      <c r="I186" s="7">
        <v>11.54365873387543</v>
      </c>
      <c r="J186" s="7">
        <v>0.6959502551020408</v>
      </c>
      <c r="M186" s="7"/>
    </row>
    <row r="187" ht="15.75" customHeight="1">
      <c r="A187" s="7">
        <v>869.0</v>
      </c>
      <c r="B187" s="7" t="s">
        <v>894</v>
      </c>
      <c r="C187" s="7">
        <v>3.035404265873016</v>
      </c>
      <c r="D187" s="7">
        <v>1.1889483065953654</v>
      </c>
      <c r="G187" s="7">
        <v>238.0</v>
      </c>
      <c r="H187" s="7" t="s">
        <v>895</v>
      </c>
      <c r="I187" s="7">
        <v>11.562816637575036</v>
      </c>
      <c r="J187" s="7">
        <v>0.6886798469387754</v>
      </c>
      <c r="M187" s="7"/>
    </row>
    <row r="188" ht="15.75" customHeight="1">
      <c r="A188" s="7">
        <v>407.0</v>
      </c>
      <c r="B188" s="7" t="s">
        <v>894</v>
      </c>
      <c r="C188" s="7">
        <v>3.0385740667731826</v>
      </c>
      <c r="D188" s="7">
        <v>0.2538801553877433</v>
      </c>
      <c r="G188" s="7">
        <v>240.0</v>
      </c>
      <c r="H188" s="7" t="s">
        <v>895</v>
      </c>
      <c r="I188" s="7">
        <v>12.93579973604666</v>
      </c>
      <c r="J188" s="7">
        <v>0.6686862244897958</v>
      </c>
      <c r="M188" s="7"/>
    </row>
    <row r="189" ht="15.75" customHeight="1">
      <c r="A189" s="7">
        <v>1123.0</v>
      </c>
      <c r="B189" s="7" t="s">
        <v>894</v>
      </c>
      <c r="C189" s="7">
        <v>3.0404620731956657</v>
      </c>
      <c r="D189" s="7">
        <v>0.5397467965595928</v>
      </c>
      <c r="G189" s="7">
        <v>240.0</v>
      </c>
      <c r="H189" s="7" t="s">
        <v>895</v>
      </c>
      <c r="I189" s="7">
        <v>13.157179956575417</v>
      </c>
      <c r="J189" s="7">
        <v>0.6926977040816326</v>
      </c>
      <c r="M189" s="7"/>
    </row>
    <row r="190" ht="15.75" customHeight="1">
      <c r="A190" s="7">
        <v>429.0</v>
      </c>
      <c r="B190" s="7" t="s">
        <v>894</v>
      </c>
      <c r="C190" s="7">
        <v>3.042724047060776</v>
      </c>
      <c r="D190" s="7">
        <v>0.27611730322393263</v>
      </c>
      <c r="G190" s="7">
        <v>240.0</v>
      </c>
      <c r="H190" s="7" t="s">
        <v>895</v>
      </c>
      <c r="I190" s="7">
        <v>13.080548341777002</v>
      </c>
      <c r="J190" s="7">
        <v>0.6670599489795918</v>
      </c>
      <c r="M190" s="7"/>
    </row>
    <row r="191" ht="15.75" customHeight="1">
      <c r="A191" s="7">
        <v>407.0</v>
      </c>
      <c r="B191" s="7" t="s">
        <v>894</v>
      </c>
      <c r="C191" s="7">
        <v>3.0468740273483705</v>
      </c>
      <c r="D191" s="7">
        <v>0.29007224803950044</v>
      </c>
      <c r="G191" s="7">
        <v>242.0</v>
      </c>
      <c r="H191" s="7" t="s">
        <v>895</v>
      </c>
      <c r="I191" s="7">
        <v>16.409766273574864</v>
      </c>
      <c r="J191" s="7">
        <v>1.6406249999999998</v>
      </c>
      <c r="M191" s="7"/>
    </row>
    <row r="192" ht="15.75" customHeight="1">
      <c r="A192" s="7">
        <v>435.0</v>
      </c>
      <c r="B192" s="7" t="s">
        <v>894</v>
      </c>
      <c r="C192" s="7">
        <v>3.0489490174921667</v>
      </c>
      <c r="D192" s="7">
        <v>0.19744772001161778</v>
      </c>
      <c r="G192" s="7">
        <v>242.0</v>
      </c>
      <c r="H192" s="7" t="s">
        <v>895</v>
      </c>
      <c r="I192" s="7">
        <v>16.26927497977777</v>
      </c>
      <c r="J192" s="7">
        <v>1.6894132653061222</v>
      </c>
      <c r="M192" s="7"/>
    </row>
    <row r="193" ht="15.75" customHeight="1">
      <c r="A193" s="7">
        <v>407.0</v>
      </c>
      <c r="B193" s="7" t="s">
        <v>894</v>
      </c>
      <c r="C193" s="7">
        <v>3.0551739879235575</v>
      </c>
      <c r="D193" s="7">
        <v>0.2700361240197502</v>
      </c>
      <c r="G193" s="7">
        <v>242.0</v>
      </c>
      <c r="H193" s="7" t="s">
        <v>895</v>
      </c>
      <c r="I193" s="7">
        <v>16.82698284303291</v>
      </c>
      <c r="J193" s="7">
        <v>1.72672193877551</v>
      </c>
      <c r="M193" s="7"/>
    </row>
    <row r="194" ht="15.75" customHeight="1">
      <c r="A194" s="7">
        <v>1123.0</v>
      </c>
      <c r="B194" s="7" t="s">
        <v>894</v>
      </c>
      <c r="C194" s="7">
        <v>3.060907789818033</v>
      </c>
      <c r="D194" s="7">
        <v>0.58692074776198</v>
      </c>
      <c r="G194" s="7">
        <v>244.0</v>
      </c>
      <c r="H194" s="7" t="s">
        <v>895</v>
      </c>
      <c r="I194" s="7">
        <v>16.47788326450679</v>
      </c>
      <c r="J194" s="7">
        <v>1.7525510204081631</v>
      </c>
      <c r="M194" s="7"/>
    </row>
    <row r="195" ht="15.75" customHeight="1">
      <c r="A195" s="7">
        <v>919.0</v>
      </c>
      <c r="B195" s="7" t="s">
        <v>894</v>
      </c>
      <c r="C195" s="7">
        <v>3.064339451058201</v>
      </c>
      <c r="D195" s="7">
        <v>1.2853803486529318</v>
      </c>
      <c r="G195" s="7">
        <v>244.0</v>
      </c>
      <c r="H195" s="7" t="s">
        <v>895</v>
      </c>
      <c r="I195" s="7">
        <v>16.373579122142278</v>
      </c>
      <c r="J195" s="7">
        <v>1.7171556122448977</v>
      </c>
      <c r="M195" s="7"/>
    </row>
    <row r="196" ht="15.75" customHeight="1">
      <c r="A196" s="7">
        <v>405.0</v>
      </c>
      <c r="B196" s="7" t="s">
        <v>894</v>
      </c>
      <c r="C196" s="7">
        <v>3.067623928786338</v>
      </c>
      <c r="D196" s="7">
        <v>0.24203547051989546</v>
      </c>
      <c r="G196" s="7">
        <v>244.0</v>
      </c>
      <c r="H196" s="7" t="s">
        <v>895</v>
      </c>
      <c r="I196" s="7">
        <v>16.92490101749755</v>
      </c>
      <c r="J196" s="7">
        <v>1.6922831632653057</v>
      </c>
      <c r="M196" s="7"/>
    </row>
    <row r="197" ht="15.75" customHeight="1">
      <c r="A197" s="7">
        <v>901.0</v>
      </c>
      <c r="B197" s="7" t="s">
        <v>894</v>
      </c>
      <c r="C197" s="7">
        <v>3.0726066468253967</v>
      </c>
      <c r="D197" s="7">
        <v>0.5808934231378763</v>
      </c>
      <c r="G197" s="7">
        <v>246.0</v>
      </c>
      <c r="H197" s="7" t="s">
        <v>895</v>
      </c>
      <c r="I197" s="7">
        <v>16.831240154966153</v>
      </c>
      <c r="J197" s="7">
        <v>1.7669005102040813</v>
      </c>
      <c r="M197" s="7"/>
    </row>
    <row r="198" ht="15.75" customHeight="1">
      <c r="A198" s="7">
        <v>473.0</v>
      </c>
      <c r="B198" s="7" t="s">
        <v>894</v>
      </c>
      <c r="C198" s="7">
        <v>3.0738488992177286</v>
      </c>
      <c r="D198" s="7">
        <v>0.2750195465207193</v>
      </c>
      <c r="G198" s="7">
        <v>246.0</v>
      </c>
      <c r="H198" s="7" t="s">
        <v>895</v>
      </c>
      <c r="I198" s="7">
        <v>17.333602963089106</v>
      </c>
      <c r="J198" s="7">
        <v>1.778380102040816</v>
      </c>
      <c r="M198" s="7"/>
    </row>
    <row r="199" ht="15.75" customHeight="1">
      <c r="A199" s="7">
        <v>405.0</v>
      </c>
      <c r="B199" s="7" t="s">
        <v>894</v>
      </c>
      <c r="C199" s="7">
        <v>3.0779988795053224</v>
      </c>
      <c r="D199" s="7">
        <v>0.28321957595120534</v>
      </c>
      <c r="G199" s="7">
        <v>246.0</v>
      </c>
      <c r="H199" s="7" t="s">
        <v>895</v>
      </c>
      <c r="I199" s="7">
        <v>17.278257907956917</v>
      </c>
      <c r="J199" s="7">
        <v>1.7563775510204078</v>
      </c>
      <c r="M199" s="7"/>
    </row>
    <row r="200" ht="15.75" customHeight="1">
      <c r="A200" s="7">
        <v>469.0</v>
      </c>
      <c r="B200" s="7" t="s">
        <v>894</v>
      </c>
      <c r="C200" s="7">
        <v>3.0800738696491186</v>
      </c>
      <c r="D200" s="7">
        <v>0.3006743549648163</v>
      </c>
      <c r="G200" s="7">
        <v>248.0</v>
      </c>
      <c r="H200" s="7" t="s">
        <v>895</v>
      </c>
      <c r="I200" s="7">
        <v>42.896632466260805</v>
      </c>
      <c r="J200" s="7">
        <v>4.424426020408163</v>
      </c>
      <c r="M200" s="7"/>
    </row>
    <row r="201" ht="15.75" customHeight="1">
      <c r="A201" s="7">
        <v>681.0</v>
      </c>
      <c r="B201" s="7" t="s">
        <v>894</v>
      </c>
      <c r="C201" s="7">
        <v>3.0817415672456776</v>
      </c>
      <c r="D201" s="7">
        <v>0.2570717773887405</v>
      </c>
      <c r="G201" s="7">
        <v>248.0</v>
      </c>
      <c r="H201" s="7" t="s">
        <v>895</v>
      </c>
      <c r="I201" s="7">
        <v>42.87534590659458</v>
      </c>
      <c r="J201" s="7">
        <v>4.327806122448979</v>
      </c>
      <c r="M201" s="7"/>
    </row>
    <row r="202" ht="15.75" customHeight="1">
      <c r="A202" s="7">
        <v>913.0</v>
      </c>
      <c r="B202" s="7" t="s">
        <v>894</v>
      </c>
      <c r="C202" s="7">
        <v>3.082940641534391</v>
      </c>
      <c r="D202" s="7">
        <v>0.33562301901743263</v>
      </c>
      <c r="G202" s="7">
        <v>248.0</v>
      </c>
      <c r="H202" s="7" t="s">
        <v>895</v>
      </c>
      <c r="I202" s="7">
        <v>43.535229256247604</v>
      </c>
      <c r="J202" s="7">
        <v>4.366071428571428</v>
      </c>
      <c r="M202" s="7"/>
    </row>
    <row r="203" ht="15.75" customHeight="1">
      <c r="A203" s="7">
        <v>681.0</v>
      </c>
      <c r="B203" s="7" t="s">
        <v>894</v>
      </c>
      <c r="C203" s="7">
        <v>3.083802105870474</v>
      </c>
      <c r="D203" s="7">
        <v>0.25937528793881875</v>
      </c>
      <c r="G203" s="7">
        <v>250.0</v>
      </c>
      <c r="H203" s="7" t="s">
        <v>895</v>
      </c>
      <c r="I203" s="7">
        <v>46.51534760951935</v>
      </c>
      <c r="J203" s="7">
        <v>4.567920918367347</v>
      </c>
      <c r="M203" s="7"/>
    </row>
    <row r="204" ht="15.75" customHeight="1">
      <c r="A204" s="7">
        <v>403.0</v>
      </c>
      <c r="B204" s="7" t="s">
        <v>894</v>
      </c>
      <c r="C204" s="7">
        <v>3.084223849936713</v>
      </c>
      <c r="D204" s="7">
        <v>0.30275649869300025</v>
      </c>
      <c r="G204" s="7">
        <v>250.0</v>
      </c>
      <c r="H204" s="7" t="s">
        <v>895</v>
      </c>
      <c r="I204" s="7">
        <v>46.96236536251011</v>
      </c>
      <c r="J204" s="7">
        <v>4.474170918367346</v>
      </c>
      <c r="M204" s="7"/>
    </row>
    <row r="205" ht="15.75" customHeight="1">
      <c r="A205" s="7">
        <v>435.0</v>
      </c>
      <c r="B205" s="7" t="s">
        <v>894</v>
      </c>
      <c r="C205" s="7">
        <v>3.084223849936713</v>
      </c>
      <c r="D205" s="7">
        <v>0.23579545454545456</v>
      </c>
      <c r="G205" s="7">
        <v>250.0</v>
      </c>
      <c r="H205" s="7" t="s">
        <v>895</v>
      </c>
      <c r="I205" s="7">
        <v>46.259908893524624</v>
      </c>
      <c r="J205" s="7">
        <v>4.334502551020408</v>
      </c>
      <c r="M205" s="7"/>
    </row>
    <row r="206" ht="15.75" customHeight="1">
      <c r="A206" s="7">
        <v>403.0</v>
      </c>
      <c r="B206" s="7" t="s">
        <v>894</v>
      </c>
      <c r="C206" s="7">
        <v>3.0862988400805094</v>
      </c>
      <c r="D206" s="7">
        <v>0.2650441112401975</v>
      </c>
      <c r="G206" s="7">
        <v>252.0</v>
      </c>
      <c r="H206" s="7" t="s">
        <v>895</v>
      </c>
      <c r="I206" s="7">
        <v>45.25944058921197</v>
      </c>
      <c r="J206" s="7">
        <v>4.822385204081632</v>
      </c>
      <c r="M206" s="7"/>
    </row>
    <row r="207" ht="15.75" customHeight="1">
      <c r="A207" s="7">
        <v>403.0</v>
      </c>
      <c r="B207" s="7" t="s">
        <v>894</v>
      </c>
      <c r="C207" s="7">
        <v>3.090448820368103</v>
      </c>
      <c r="D207" s="7">
        <v>0.2897318835318037</v>
      </c>
      <c r="G207" s="7">
        <v>252.0</v>
      </c>
      <c r="H207" s="7" t="s">
        <v>895</v>
      </c>
      <c r="I207" s="7">
        <v>46.8772191238452</v>
      </c>
      <c r="J207" s="7">
        <v>4.697066326530612</v>
      </c>
      <c r="M207" s="7"/>
    </row>
    <row r="208" ht="15.75" customHeight="1">
      <c r="A208" s="7">
        <v>469.0</v>
      </c>
      <c r="B208" s="7" t="s">
        <v>894</v>
      </c>
      <c r="C208" s="7">
        <v>3.0987487809432905</v>
      </c>
      <c r="D208" s="7">
        <v>0.2949569976544175</v>
      </c>
      <c r="G208" s="7">
        <v>252.0</v>
      </c>
      <c r="H208" s="7" t="s">
        <v>895</v>
      </c>
      <c r="I208" s="7">
        <v>45.70645834220273</v>
      </c>
      <c r="J208" s="7">
        <v>4.575573979591836</v>
      </c>
      <c r="M208" s="7"/>
    </row>
    <row r="209" ht="15.75" customHeight="1">
      <c r="A209" s="7">
        <v>903.0</v>
      </c>
      <c r="B209" s="7" t="s">
        <v>894</v>
      </c>
      <c r="C209" s="7">
        <v>3.1036086309523805</v>
      </c>
      <c r="D209" s="7">
        <v>0.5561311410459587</v>
      </c>
      <c r="G209" s="7">
        <v>254.0</v>
      </c>
      <c r="H209" s="7" t="s">
        <v>895</v>
      </c>
      <c r="I209" s="7">
        <v>4.823491847247648</v>
      </c>
      <c r="J209" s="7">
        <v>0.5440369897959183</v>
      </c>
      <c r="M209" s="7"/>
    </row>
    <row r="210" ht="15.75" customHeight="1">
      <c r="A210" s="7">
        <v>405.0</v>
      </c>
      <c r="B210" s="7" t="s">
        <v>894</v>
      </c>
      <c r="C210" s="7">
        <v>3.109123731662274</v>
      </c>
      <c r="D210" s="7">
        <v>0.2548331760092942</v>
      </c>
      <c r="G210" s="7">
        <v>254.0</v>
      </c>
      <c r="H210" s="7" t="s">
        <v>895</v>
      </c>
      <c r="I210" s="7">
        <v>4.957597173144877</v>
      </c>
      <c r="J210" s="7">
        <v>0.514094387755102</v>
      </c>
      <c r="M210" s="7"/>
    </row>
    <row r="211" ht="15.75" customHeight="1">
      <c r="A211" s="7">
        <v>411.0</v>
      </c>
      <c r="B211" s="7" t="s">
        <v>894</v>
      </c>
      <c r="C211" s="7">
        <v>3.109123731662274</v>
      </c>
      <c r="D211" s="7">
        <v>0.2567845991867557</v>
      </c>
      <c r="G211" s="7">
        <v>254.0</v>
      </c>
      <c r="H211" s="7" t="s">
        <v>895</v>
      </c>
      <c r="I211" s="7">
        <v>4.921410021712291</v>
      </c>
      <c r="J211" s="7">
        <v>0.5392538265306122</v>
      </c>
      <c r="M211" s="7"/>
    </row>
    <row r="212" ht="15.75" customHeight="1">
      <c r="A212" s="7">
        <v>919.0</v>
      </c>
      <c r="B212" s="7" t="s">
        <v>894</v>
      </c>
      <c r="C212" s="7">
        <v>3.1139426256613754</v>
      </c>
      <c r="D212" s="7">
        <v>1.2457606973058637</v>
      </c>
      <c r="G212" s="7">
        <v>256.0</v>
      </c>
      <c r="H212" s="7" t="s">
        <v>895</v>
      </c>
      <c r="I212" s="7">
        <v>4.723445016816383</v>
      </c>
      <c r="J212" s="7">
        <v>0.5517857142857142</v>
      </c>
      <c r="M212" s="7"/>
    </row>
    <row r="213" ht="15.75" customHeight="1">
      <c r="A213" s="7">
        <v>681.0</v>
      </c>
      <c r="B213" s="7" t="s">
        <v>894</v>
      </c>
      <c r="C213" s="7">
        <v>3.1167707238672184</v>
      </c>
      <c r="D213" s="7">
        <v>0.25760158481525847</v>
      </c>
      <c r="G213" s="7">
        <v>256.0</v>
      </c>
      <c r="H213" s="7" t="s">
        <v>895</v>
      </c>
      <c r="I213" s="7">
        <v>4.714930392949892</v>
      </c>
      <c r="J213" s="7">
        <v>0.5353316326530612</v>
      </c>
      <c r="M213" s="7"/>
    </row>
    <row r="214" ht="15.75" customHeight="1">
      <c r="A214" s="7">
        <v>903.0</v>
      </c>
      <c r="B214" s="7" t="s">
        <v>894</v>
      </c>
      <c r="C214" s="7">
        <v>3.1180762235449735</v>
      </c>
      <c r="D214" s="7">
        <v>0.5605883518225039</v>
      </c>
      <c r="G214" s="7">
        <v>256.0</v>
      </c>
      <c r="H214" s="7" t="s">
        <v>895</v>
      </c>
      <c r="I214" s="7">
        <v>4.806462599514667</v>
      </c>
      <c r="J214" s="7">
        <v>0.5485331632653061</v>
      </c>
      <c r="M214" s="7"/>
    </row>
    <row r="215" ht="15.75" customHeight="1">
      <c r="A215" s="7">
        <v>1123.0</v>
      </c>
      <c r="B215" s="7" t="s">
        <v>894</v>
      </c>
      <c r="C215" s="7">
        <v>3.1181557963606625</v>
      </c>
      <c r="D215" s="7">
        <v>0.5493461470949622</v>
      </c>
      <c r="G215" s="7">
        <v>258.0</v>
      </c>
      <c r="H215" s="7" t="s">
        <v>895</v>
      </c>
      <c r="I215" s="7">
        <v>4.691515177317043</v>
      </c>
      <c r="J215" s="7">
        <v>0.5868941326530611</v>
      </c>
      <c r="M215" s="7"/>
    </row>
    <row r="216" ht="15.75" customHeight="1">
      <c r="A216" s="7">
        <v>901.0</v>
      </c>
      <c r="B216" s="7" t="s">
        <v>894</v>
      </c>
      <c r="C216" s="7">
        <v>3.1222098214285716</v>
      </c>
      <c r="D216" s="7">
        <v>0.5607121632329635</v>
      </c>
      <c r="G216" s="7">
        <v>258.0</v>
      </c>
      <c r="H216" s="7" t="s">
        <v>895</v>
      </c>
      <c r="I216" s="7">
        <v>4.619140874451871</v>
      </c>
      <c r="J216" s="7">
        <v>0.6307079081632653</v>
      </c>
      <c r="M216" s="7"/>
    </row>
    <row r="217" ht="15.75" customHeight="1">
      <c r="A217" s="7">
        <v>913.0</v>
      </c>
      <c r="B217" s="7" t="s">
        <v>894</v>
      </c>
      <c r="C217" s="7">
        <v>3.1263434193121693</v>
      </c>
      <c r="D217" s="7">
        <v>0.34243264659271</v>
      </c>
      <c r="G217" s="7">
        <v>258.0</v>
      </c>
      <c r="H217" s="7" t="s">
        <v>895</v>
      </c>
      <c r="I217" s="7">
        <v>4.748988888415854</v>
      </c>
      <c r="J217" s="7">
        <v>0.6043048469387755</v>
      </c>
      <c r="M217" s="7"/>
    </row>
    <row r="218" ht="15.75" customHeight="1">
      <c r="A218" s="7">
        <v>411.0</v>
      </c>
      <c r="B218" s="7" t="s">
        <v>894</v>
      </c>
      <c r="C218" s="7">
        <v>3.129873633100243</v>
      </c>
      <c r="D218" s="7">
        <v>0.2685158292187046</v>
      </c>
      <c r="G218" s="7">
        <v>260.0</v>
      </c>
      <c r="H218" s="7" t="s">
        <v>895</v>
      </c>
      <c r="I218" s="7">
        <v>61.01149474221976</v>
      </c>
      <c r="J218" s="7">
        <v>7.76594387755102</v>
      </c>
      <c r="M218" s="7"/>
    </row>
    <row r="219" ht="15.75" customHeight="1">
      <c r="A219" s="7">
        <v>1125.0</v>
      </c>
      <c r="B219" s="7" t="s">
        <v>894</v>
      </c>
      <c r="C219" s="7">
        <v>3.1386015129830303</v>
      </c>
      <c r="D219" s="7">
        <v>0.4038199929787608</v>
      </c>
      <c r="G219" s="7">
        <v>260.0</v>
      </c>
      <c r="H219" s="7" t="s">
        <v>895</v>
      </c>
      <c r="I219" s="7">
        <v>60.03231299757333</v>
      </c>
      <c r="J219" s="7">
        <v>7.6645408163265305</v>
      </c>
      <c r="M219" s="7"/>
    </row>
    <row r="220" ht="15.75" customHeight="1">
      <c r="A220" s="7">
        <v>923.0</v>
      </c>
      <c r="B220" s="7" t="s">
        <v>894</v>
      </c>
      <c r="C220" s="7">
        <v>3.140811011904762</v>
      </c>
      <c r="D220" s="7">
        <v>1.4005249603803485</v>
      </c>
      <c r="G220" s="7">
        <v>260.0</v>
      </c>
      <c r="H220" s="7" t="s">
        <v>895</v>
      </c>
      <c r="I220" s="7">
        <v>58.499680701605</v>
      </c>
      <c r="J220" s="7">
        <v>7.5794005102040805</v>
      </c>
      <c r="M220" s="7"/>
    </row>
    <row r="221" ht="15.75" customHeight="1">
      <c r="A221" s="7">
        <v>1115.0</v>
      </c>
      <c r="B221" s="7" t="s">
        <v>894</v>
      </c>
      <c r="C221" s="7">
        <v>3.142690656307504</v>
      </c>
      <c r="D221" s="7">
        <v>0.6724921011058452</v>
      </c>
      <c r="G221" s="7">
        <v>262.0</v>
      </c>
      <c r="H221" s="7" t="s">
        <v>895</v>
      </c>
      <c r="I221" s="7">
        <v>65.84354378645322</v>
      </c>
      <c r="J221" s="7">
        <v>8.371492346938775</v>
      </c>
      <c r="M221" s="7"/>
    </row>
    <row r="222" ht="15.75" customHeight="1">
      <c r="A222" s="7">
        <v>1127.0</v>
      </c>
      <c r="B222" s="7" t="s">
        <v>894</v>
      </c>
      <c r="C222" s="7">
        <v>3.142690656307504</v>
      </c>
      <c r="D222" s="7">
        <v>0.37507679480428296</v>
      </c>
      <c r="G222" s="7">
        <v>262.0</v>
      </c>
      <c r="H222" s="7" t="s">
        <v>895</v>
      </c>
      <c r="I222" s="7">
        <v>67.29102984375665</v>
      </c>
      <c r="J222" s="7">
        <v>8.394451530612244</v>
      </c>
      <c r="M222" s="7"/>
    </row>
    <row r="223" ht="15.75" customHeight="1">
      <c r="A223" s="7">
        <v>411.0</v>
      </c>
      <c r="B223" s="7" t="s">
        <v>894</v>
      </c>
      <c r="C223" s="7">
        <v>3.1443985641068206</v>
      </c>
      <c r="D223" s="7">
        <v>0.25308597153645074</v>
      </c>
      <c r="G223" s="7">
        <v>262.0</v>
      </c>
      <c r="H223" s="7" t="s">
        <v>895</v>
      </c>
      <c r="I223" s="7">
        <v>66.73757929243475</v>
      </c>
      <c r="J223" s="7">
        <v>8.495854591836734</v>
      </c>
      <c r="M223" s="7"/>
    </row>
    <row r="224" ht="15.75" customHeight="1">
      <c r="A224" s="7">
        <v>409.0</v>
      </c>
      <c r="B224" s="7" t="s">
        <v>894</v>
      </c>
      <c r="C224" s="7">
        <v>3.148548544394414</v>
      </c>
      <c r="D224" s="7">
        <v>0.2444407130409526</v>
      </c>
      <c r="G224" s="7">
        <v>264.0</v>
      </c>
      <c r="H224" s="7" t="s">
        <v>895</v>
      </c>
      <c r="I224" s="7">
        <v>64.82178892247434</v>
      </c>
      <c r="J224" s="7">
        <v>8.516900510204081</v>
      </c>
      <c r="M224" s="7"/>
    </row>
    <row r="225" ht="15.75" customHeight="1">
      <c r="A225" s="7">
        <v>913.0</v>
      </c>
      <c r="B225" s="7" t="s">
        <v>894</v>
      </c>
      <c r="C225" s="7">
        <v>3.1635458002645502</v>
      </c>
      <c r="D225" s="7">
        <v>0.3267085974643423</v>
      </c>
      <c r="G225" s="7">
        <v>264.0</v>
      </c>
      <c r="H225" s="7" t="s">
        <v>895</v>
      </c>
      <c r="I225" s="7">
        <v>66.31184809911022</v>
      </c>
      <c r="J225" s="7">
        <v>8.527423469387754</v>
      </c>
      <c r="M225" s="7"/>
    </row>
    <row r="226" ht="15.75" customHeight="1">
      <c r="A226" s="7">
        <v>1115.0</v>
      </c>
      <c r="B226" s="7" t="s">
        <v>894</v>
      </c>
      <c r="C226" s="7">
        <v>3.165180944592108</v>
      </c>
      <c r="D226" s="7">
        <v>0.6255924170616114</v>
      </c>
      <c r="G226" s="7">
        <v>264.0</v>
      </c>
      <c r="H226" s="7" t="s">
        <v>895</v>
      </c>
      <c r="I226" s="7">
        <v>64.50249052748094</v>
      </c>
      <c r="J226" s="7">
        <v>8.357142857142856</v>
      </c>
      <c r="M226" s="7"/>
    </row>
    <row r="227" ht="15.75" customHeight="1">
      <c r="A227" s="7">
        <v>923.0</v>
      </c>
      <c r="B227" s="7" t="s">
        <v>894</v>
      </c>
      <c r="C227" s="7">
        <v>3.1656125992063493</v>
      </c>
      <c r="D227" s="7">
        <v>1.3930962757527732</v>
      </c>
      <c r="G227" s="7">
        <v>266.0</v>
      </c>
      <c r="H227" s="7" t="s">
        <v>895</v>
      </c>
      <c r="I227" s="7">
        <v>16.03641042949962</v>
      </c>
      <c r="J227" s="7">
        <v>1.1088026823988792</v>
      </c>
      <c r="M227" s="7"/>
    </row>
    <row r="228" ht="15.75" customHeight="1">
      <c r="A228" s="7">
        <v>919.0</v>
      </c>
      <c r="B228" s="7" t="s">
        <v>894</v>
      </c>
      <c r="C228" s="7">
        <v>3.167679398148148</v>
      </c>
      <c r="D228" s="7">
        <v>1.2742373217115688</v>
      </c>
      <c r="G228" s="7">
        <v>266.0</v>
      </c>
      <c r="H228" s="7" t="s">
        <v>895</v>
      </c>
      <c r="I228" s="7">
        <v>16.14610581385537</v>
      </c>
      <c r="J228" s="7">
        <v>1.1185292078717655</v>
      </c>
      <c r="M228" s="7"/>
    </row>
    <row r="229" ht="15.75" customHeight="1">
      <c r="A229" s="7">
        <v>605.0</v>
      </c>
      <c r="B229" s="7" t="s">
        <v>894</v>
      </c>
      <c r="C229" s="7">
        <v>3.1700959937511564</v>
      </c>
      <c r="D229" s="7">
        <v>0.34972714754432793</v>
      </c>
      <c r="G229" s="7">
        <v>266.0</v>
      </c>
      <c r="H229" s="7" t="s">
        <v>895</v>
      </c>
      <c r="I229" s="7">
        <v>16.07438190869969</v>
      </c>
      <c r="J229" s="7">
        <v>1.0591089795283164</v>
      </c>
      <c r="M229" s="7"/>
    </row>
    <row r="230" ht="15.75" customHeight="1">
      <c r="A230" s="7">
        <v>469.0</v>
      </c>
      <c r="B230" s="7" t="s">
        <v>894</v>
      </c>
      <c r="C230" s="7">
        <v>3.1713734359761787</v>
      </c>
      <c r="D230" s="7">
        <v>0.309177091477717</v>
      </c>
      <c r="G230" s="7">
        <v>268.0</v>
      </c>
      <c r="H230" s="7" t="s">
        <v>895</v>
      </c>
      <c r="I230" s="7">
        <v>16.034300902877394</v>
      </c>
      <c r="J230" s="7">
        <v>1.1059731477158579</v>
      </c>
      <c r="M230" s="7"/>
    </row>
    <row r="231" ht="15.75" customHeight="1">
      <c r="A231" s="7">
        <v>647.0</v>
      </c>
      <c r="B231" s="7" t="s">
        <v>894</v>
      </c>
      <c r="C231" s="7">
        <v>3.174207075171124</v>
      </c>
      <c r="D231" s="7">
        <v>3.816483348350135</v>
      </c>
      <c r="G231" s="7">
        <v>268.0</v>
      </c>
      <c r="H231" s="7" t="s">
        <v>895</v>
      </c>
      <c r="I231" s="7">
        <v>15.971015104210615</v>
      </c>
      <c r="J231" s="7">
        <v>1.1252493527439411</v>
      </c>
      <c r="M231" s="7"/>
    </row>
    <row r="232" ht="15.75" customHeight="1">
      <c r="A232" s="7">
        <v>413.0</v>
      </c>
      <c r="B232" s="7" t="s">
        <v>894</v>
      </c>
      <c r="C232" s="7">
        <v>3.1755234162637724</v>
      </c>
      <c r="D232" s="7">
        <v>0.30858807725820503</v>
      </c>
      <c r="G232" s="7">
        <v>268.0</v>
      </c>
      <c r="H232" s="7" t="s">
        <v>895</v>
      </c>
      <c r="I232" s="7">
        <v>15.907729305543837</v>
      </c>
      <c r="J232" s="7">
        <v>1.1066805313866135</v>
      </c>
      <c r="M232" s="7"/>
    </row>
    <row r="233" ht="15.75" customHeight="1">
      <c r="A233" s="7">
        <v>413.0</v>
      </c>
      <c r="B233" s="7" t="s">
        <v>894</v>
      </c>
      <c r="C233" s="7">
        <v>3.1775984064075695</v>
      </c>
      <c r="D233" s="7">
        <v>0.29973860005808883</v>
      </c>
      <c r="G233" s="7">
        <v>270.0</v>
      </c>
      <c r="H233" s="7" t="s">
        <v>895</v>
      </c>
      <c r="I233" s="7">
        <v>16.02164374314404</v>
      </c>
      <c r="J233" s="7">
        <v>1.0253314092497487</v>
      </c>
      <c r="M233" s="7"/>
    </row>
    <row r="234" ht="15.75" customHeight="1">
      <c r="A234" s="7">
        <v>683.0</v>
      </c>
      <c r="B234" s="7" t="s">
        <v>894</v>
      </c>
      <c r="C234" s="7">
        <v>3.178586882611114</v>
      </c>
      <c r="D234" s="7">
        <v>0.29378973555698884</v>
      </c>
      <c r="G234" s="7">
        <v>270.0</v>
      </c>
      <c r="H234" s="7" t="s">
        <v>895</v>
      </c>
      <c r="I234" s="7">
        <v>15.715762382921273</v>
      </c>
      <c r="J234" s="7">
        <v>1.0030488236209554</v>
      </c>
      <c r="M234" s="7"/>
    </row>
    <row r="235" ht="15.75" customHeight="1">
      <c r="A235" s="7">
        <v>409.0</v>
      </c>
      <c r="B235" s="7" t="s">
        <v>894</v>
      </c>
      <c r="C235" s="7">
        <v>3.1838233768389594</v>
      </c>
      <c r="D235" s="7">
        <v>0.24398689369735696</v>
      </c>
      <c r="G235" s="7">
        <v>270.0</v>
      </c>
      <c r="H235" s="7" t="s">
        <v>895</v>
      </c>
      <c r="I235" s="7">
        <v>16.101805754788625</v>
      </c>
      <c r="J235" s="7">
        <v>1.0092384307400646</v>
      </c>
      <c r="M235" s="7"/>
    </row>
    <row r="236" ht="15.75" customHeight="1">
      <c r="A236" s="7">
        <v>911.0</v>
      </c>
      <c r="B236" s="7" t="s">
        <v>894</v>
      </c>
      <c r="C236" s="7">
        <v>3.1883473875661372</v>
      </c>
      <c r="D236" s="7">
        <v>0.23112618858954043</v>
      </c>
      <c r="G236" s="7">
        <v>272.0</v>
      </c>
      <c r="H236" s="7" t="s">
        <v>895</v>
      </c>
      <c r="I236" s="7">
        <v>87.2751244620707</v>
      </c>
      <c r="J236" s="7">
        <v>8.423326683926827</v>
      </c>
      <c r="M236" s="7"/>
    </row>
    <row r="237" ht="15.75" customHeight="1">
      <c r="A237" s="7">
        <v>647.0</v>
      </c>
      <c r="B237" s="7" t="s">
        <v>894</v>
      </c>
      <c r="C237" s="7">
        <v>3.1885958601410103</v>
      </c>
      <c r="D237" s="7">
        <v>3.7102323920915286</v>
      </c>
      <c r="G237" s="7">
        <v>272.0</v>
      </c>
      <c r="H237" s="7" t="s">
        <v>895</v>
      </c>
      <c r="I237" s="7">
        <v>85.06012150873343</v>
      </c>
      <c r="J237" s="7">
        <v>8.18281623587001</v>
      </c>
      <c r="M237" s="7"/>
    </row>
    <row r="238" ht="15.75" customHeight="1">
      <c r="A238" s="7">
        <v>455.0</v>
      </c>
      <c r="B238" s="7" t="s">
        <v>894</v>
      </c>
      <c r="C238" s="7">
        <v>3.1900483472703502</v>
      </c>
      <c r="D238" s="7">
        <v>0.4426916932907349</v>
      </c>
      <c r="G238" s="7">
        <v>272.0</v>
      </c>
      <c r="H238" s="7" t="s">
        <v>895</v>
      </c>
      <c r="I238" s="7">
        <v>86.36802801451354</v>
      </c>
      <c r="J238" s="7">
        <v>8.412715928865497</v>
      </c>
      <c r="M238" s="7"/>
    </row>
    <row r="239" ht="15.75" customHeight="1">
      <c r="A239" s="7">
        <v>903.0</v>
      </c>
      <c r="B239" s="7" t="s">
        <v>894</v>
      </c>
      <c r="C239" s="7">
        <v>3.1924809854497354</v>
      </c>
      <c r="D239" s="7">
        <v>0.5739599841521393</v>
      </c>
      <c r="G239" s="7">
        <v>274.0</v>
      </c>
      <c r="H239" s="7" t="s">
        <v>895</v>
      </c>
      <c r="I239" s="7">
        <v>94.57408657497258</v>
      </c>
      <c r="J239" s="7">
        <v>8.922032171809345</v>
      </c>
      <c r="M239" s="7"/>
    </row>
    <row r="240" ht="15.75" customHeight="1">
      <c r="A240" s="7">
        <v>643.0</v>
      </c>
      <c r="B240" s="7" t="s">
        <v>894</v>
      </c>
      <c r="C240" s="7">
        <v>3.1947624822709617</v>
      </c>
      <c r="D240" s="7">
        <v>3.50198051782466</v>
      </c>
      <c r="G240" s="7">
        <v>274.0</v>
      </c>
      <c r="H240" s="7" t="s">
        <v>895</v>
      </c>
      <c r="I240" s="7">
        <v>96.1351362754198</v>
      </c>
      <c r="J240" s="7">
        <v>8.945022141108893</v>
      </c>
      <c r="M240" s="7"/>
    </row>
    <row r="241" ht="15.75" customHeight="1">
      <c r="A241" s="7">
        <v>921.0</v>
      </c>
      <c r="B241" s="7" t="s">
        <v>894</v>
      </c>
      <c r="C241" s="7">
        <v>3.1966145833333335</v>
      </c>
      <c r="D241" s="7">
        <v>1.395572503961965</v>
      </c>
      <c r="G241" s="7">
        <v>274.0</v>
      </c>
      <c r="H241" s="7" t="s">
        <v>895</v>
      </c>
      <c r="I241" s="7">
        <v>95.8187072820859</v>
      </c>
      <c r="J241" s="7">
        <v>8.922032171809345</v>
      </c>
      <c r="M241" s="7"/>
    </row>
    <row r="242" ht="15.75" customHeight="1">
      <c r="A242" s="7">
        <v>605.0</v>
      </c>
      <c r="B242" s="7" t="s">
        <v>894</v>
      </c>
      <c r="C242" s="7">
        <v>3.196818022980945</v>
      </c>
      <c r="D242" s="7">
        <v>0.35716471448243026</v>
      </c>
      <c r="G242" s="7">
        <v>276.0</v>
      </c>
      <c r="H242" s="7" t="s">
        <v>895</v>
      </c>
      <c r="I242" s="7">
        <v>95.75542148341911</v>
      </c>
      <c r="J242" s="7">
        <v>9.090035793613739</v>
      </c>
      <c r="M242" s="7"/>
    </row>
    <row r="243" ht="15.75" customHeight="1">
      <c r="A243" s="7">
        <v>409.0</v>
      </c>
      <c r="B243" s="7" t="s">
        <v>894</v>
      </c>
      <c r="C243" s="7">
        <v>3.2004232979893343</v>
      </c>
      <c r="D243" s="7">
        <v>0.27629883096137087</v>
      </c>
      <c r="G243" s="7">
        <v>276.0</v>
      </c>
      <c r="H243" s="7" t="s">
        <v>895</v>
      </c>
      <c r="I243" s="7">
        <v>98.16028183275672</v>
      </c>
      <c r="J243" s="7">
        <v>9.330546241670556</v>
      </c>
      <c r="M243" s="7"/>
    </row>
    <row r="244" ht="15.75" customHeight="1">
      <c r="A244" s="7">
        <v>463.0</v>
      </c>
      <c r="B244" s="7" t="s">
        <v>894</v>
      </c>
      <c r="C244" s="7">
        <v>3.2024982881331314</v>
      </c>
      <c r="D244" s="7">
        <v>0.13926896012509776</v>
      </c>
      <c r="G244" s="7">
        <v>276.0</v>
      </c>
      <c r="H244" s="7" t="s">
        <v>895</v>
      </c>
      <c r="I244" s="7">
        <v>97.65399544342249</v>
      </c>
      <c r="J244" s="7">
        <v>9.159005701512385</v>
      </c>
      <c r="M244" s="7"/>
    </row>
    <row r="245" ht="15.75" customHeight="1">
      <c r="A245" s="7">
        <v>679.0</v>
      </c>
      <c r="B245" s="7" t="s">
        <v>894</v>
      </c>
      <c r="C245" s="7">
        <v>3.2033133461086725</v>
      </c>
      <c r="D245" s="7">
        <v>0.2924076292269419</v>
      </c>
      <c r="G245" s="7">
        <v>278.0</v>
      </c>
      <c r="H245" s="7" t="s">
        <v>895</v>
      </c>
      <c r="I245" s="7">
        <v>71.98105645093241</v>
      </c>
      <c r="J245" s="7">
        <v>8.060792552664713</v>
      </c>
      <c r="M245" s="7"/>
    </row>
    <row r="246" ht="15.75" customHeight="1">
      <c r="A246" s="7">
        <v>915.0</v>
      </c>
      <c r="B246" s="7" t="s">
        <v>894</v>
      </c>
      <c r="C246" s="7">
        <v>3.206948578042328</v>
      </c>
      <c r="D246" s="7">
        <v>0.3800713153724247</v>
      </c>
      <c r="G246" s="7">
        <v>278.0</v>
      </c>
      <c r="H246" s="7" t="s">
        <v>895</v>
      </c>
      <c r="I246" s="7">
        <v>74.0272972744916</v>
      </c>
      <c r="J246" s="7">
        <v>8.334903725082409</v>
      </c>
      <c r="M246" s="7"/>
    </row>
    <row r="247" ht="15.75" customHeight="1">
      <c r="A247" s="7">
        <v>413.0</v>
      </c>
      <c r="B247" s="7" t="s">
        <v>894</v>
      </c>
      <c r="C247" s="7">
        <v>3.2087232585645213</v>
      </c>
      <c r="D247" s="7">
        <v>0.2932036015103108</v>
      </c>
      <c r="G247" s="7">
        <v>278.0</v>
      </c>
      <c r="H247" s="7" t="s">
        <v>895</v>
      </c>
      <c r="I247" s="7">
        <v>72.14981858071049</v>
      </c>
      <c r="J247" s="7">
        <v>8.016581073242504</v>
      </c>
      <c r="M247" s="7"/>
    </row>
    <row r="248" ht="15.75" customHeight="1">
      <c r="A248" s="7">
        <v>601.0</v>
      </c>
      <c r="B248" s="7" t="s">
        <v>894</v>
      </c>
      <c r="C248" s="7">
        <v>3.2091512672408484</v>
      </c>
      <c r="D248" s="7">
        <v>0.32465192186729674</v>
      </c>
      <c r="G248" s="7">
        <v>280.0</v>
      </c>
      <c r="H248" s="7" t="s">
        <v>895</v>
      </c>
      <c r="I248" s="7">
        <v>76.93844401316345</v>
      </c>
      <c r="J248" s="7">
        <v>8.437474357341934</v>
      </c>
      <c r="M248" s="7"/>
    </row>
    <row r="249" ht="15.75" customHeight="1">
      <c r="A249" s="7">
        <v>331.0</v>
      </c>
      <c r="B249" s="7" t="s">
        <v>894</v>
      </c>
      <c r="C249" s="7">
        <v>3.2104885663657075</v>
      </c>
      <c r="D249" s="7">
        <v>-0.02370405558526018</v>
      </c>
      <c r="G249" s="7">
        <v>280.0</v>
      </c>
      <c r="H249" s="7" t="s">
        <v>895</v>
      </c>
      <c r="I249" s="7">
        <v>79.51206649227913</v>
      </c>
      <c r="J249" s="7">
        <v>8.48522275511792</v>
      </c>
      <c r="M249" s="7"/>
    </row>
    <row r="250" ht="15.75" customHeight="1">
      <c r="A250" s="7">
        <v>911.0</v>
      </c>
      <c r="B250" s="7" t="s">
        <v>894</v>
      </c>
      <c r="C250" s="7">
        <v>3.2131489748677247</v>
      </c>
      <c r="D250" s="7">
        <v>0.23385003961965134</v>
      </c>
      <c r="G250" s="7">
        <v>280.0</v>
      </c>
      <c r="H250" s="7" t="s">
        <v>895</v>
      </c>
      <c r="I250" s="7">
        <v>76.95953927938571</v>
      </c>
      <c r="J250" s="7">
        <v>8.497601969356138</v>
      </c>
      <c r="M250" s="7"/>
    </row>
    <row r="251" ht="15.75" customHeight="1">
      <c r="A251" s="7">
        <v>647.0</v>
      </c>
      <c r="B251" s="7" t="s">
        <v>894</v>
      </c>
      <c r="C251" s="7">
        <v>3.2132623486608156</v>
      </c>
      <c r="D251" s="7">
        <v>3.7973581762235855</v>
      </c>
      <c r="G251" s="7">
        <v>282.0</v>
      </c>
      <c r="H251" s="7" t="s">
        <v>895</v>
      </c>
      <c r="I251" s="7">
        <v>75.37739431271623</v>
      </c>
      <c r="J251" s="7">
        <v>8.486991214294807</v>
      </c>
      <c r="M251" s="7"/>
    </row>
    <row r="252" ht="15.75" customHeight="1">
      <c r="A252" s="7">
        <v>683.0</v>
      </c>
      <c r="B252" s="7" t="s">
        <v>894</v>
      </c>
      <c r="C252" s="7">
        <v>3.2136160392326554</v>
      </c>
      <c r="D252" s="7">
        <v>0.31267852206763114</v>
      </c>
      <c r="G252" s="7">
        <v>282.0</v>
      </c>
      <c r="H252" s="7" t="s">
        <v>895</v>
      </c>
      <c r="I252" s="7">
        <v>76.43215762382921</v>
      </c>
      <c r="J252" s="7">
        <v>8.656763295276091</v>
      </c>
      <c r="M252" s="7"/>
    </row>
    <row r="253" ht="15.75" customHeight="1">
      <c r="A253" s="7">
        <v>923.0</v>
      </c>
      <c r="B253" s="7" t="s">
        <v>894</v>
      </c>
      <c r="C253" s="7">
        <v>3.2152157738095237</v>
      </c>
      <c r="D253" s="7">
        <v>1.3881438193343898</v>
      </c>
      <c r="G253" s="7">
        <v>282.0</v>
      </c>
      <c r="H253" s="7" t="s">
        <v>895</v>
      </c>
      <c r="I253" s="7">
        <v>76.0735380980508</v>
      </c>
      <c r="J253" s="7">
        <v>8.52943423454013</v>
      </c>
      <c r="M253" s="7"/>
    </row>
    <row r="254" ht="15.75" customHeight="1">
      <c r="A254" s="7">
        <v>645.0</v>
      </c>
      <c r="B254" s="7" t="s">
        <v>894</v>
      </c>
      <c r="C254" s="7">
        <v>3.215317889370799</v>
      </c>
      <c r="D254" s="7">
        <v>3.6656069904629143</v>
      </c>
      <c r="G254" s="7">
        <v>284.0</v>
      </c>
      <c r="H254" s="7" t="s">
        <v>895</v>
      </c>
      <c r="I254" s="7">
        <v>12.547253396337862</v>
      </c>
      <c r="J254" s="7">
        <v>1.0612311305405826</v>
      </c>
      <c r="M254" s="7"/>
    </row>
    <row r="255" ht="15.75" customHeight="1">
      <c r="A255" s="7">
        <v>1127.0</v>
      </c>
      <c r="B255" s="7" t="s">
        <v>894</v>
      </c>
      <c r="C255" s="7">
        <v>3.216295236148027</v>
      </c>
      <c r="D255" s="7">
        <v>0.4189321133930139</v>
      </c>
      <c r="G255" s="7">
        <v>284.0</v>
      </c>
      <c r="H255" s="7" t="s">
        <v>895</v>
      </c>
      <c r="I255" s="7">
        <v>12.810944224116108</v>
      </c>
      <c r="J255" s="7">
        <v>1.0205565694721501</v>
      </c>
      <c r="M255" s="7"/>
    </row>
    <row r="256" ht="15.75" customHeight="1">
      <c r="A256" s="7">
        <v>679.0</v>
      </c>
      <c r="B256" s="7" t="s">
        <v>894</v>
      </c>
      <c r="C256" s="7">
        <v>3.221858193731841</v>
      </c>
      <c r="D256" s="7">
        <v>0.28065972542154244</v>
      </c>
      <c r="G256" s="7">
        <v>284.0</v>
      </c>
      <c r="H256" s="7" t="s">
        <v>895</v>
      </c>
      <c r="I256" s="7">
        <v>12.62108682811577</v>
      </c>
      <c r="J256" s="7">
        <v>1.0400096204179223</v>
      </c>
      <c r="M256" s="7"/>
    </row>
    <row r="257" ht="15.75" customHeight="1">
      <c r="A257" s="7">
        <v>683.0</v>
      </c>
      <c r="B257" s="7" t="s">
        <v>894</v>
      </c>
      <c r="C257" s="7">
        <v>3.221858193731841</v>
      </c>
      <c r="D257" s="7">
        <v>0.29402008661199674</v>
      </c>
      <c r="G257" s="7">
        <v>286.0</v>
      </c>
      <c r="H257" s="7" t="s">
        <v>895</v>
      </c>
      <c r="I257" s="7">
        <v>12.27512446207071</v>
      </c>
      <c r="J257" s="7">
        <v>1.0286914816858368</v>
      </c>
      <c r="M257" s="7"/>
    </row>
    <row r="258" ht="15.75" customHeight="1">
      <c r="A258" s="7">
        <v>679.0</v>
      </c>
      <c r="B258" s="7" t="s">
        <v>894</v>
      </c>
      <c r="C258" s="7">
        <v>3.223918732356638</v>
      </c>
      <c r="D258" s="7">
        <v>0.27665161706440616</v>
      </c>
      <c r="G258" s="7">
        <v>286.0</v>
      </c>
      <c r="H258" s="7" t="s">
        <v>895</v>
      </c>
      <c r="I258" s="7">
        <v>11.977681208336849</v>
      </c>
      <c r="J258" s="7">
        <v>0.9984508297610457</v>
      </c>
      <c r="M258" s="7"/>
    </row>
    <row r="259" ht="15.75" customHeight="1">
      <c r="A259" s="7">
        <v>911.0</v>
      </c>
      <c r="B259" s="7" t="s">
        <v>894</v>
      </c>
      <c r="C259" s="7">
        <v>3.2276165674603177</v>
      </c>
      <c r="D259" s="7">
        <v>0.23075475435816165</v>
      </c>
      <c r="G259" s="7">
        <v>286.0</v>
      </c>
      <c r="H259" s="7" t="s">
        <v>895</v>
      </c>
      <c r="I259" s="7">
        <v>12.308876888026326</v>
      </c>
      <c r="J259" s="7">
        <v>0.9936759899834471</v>
      </c>
      <c r="M259" s="7"/>
    </row>
    <row r="260" ht="15.75" customHeight="1">
      <c r="A260" s="7">
        <v>1125.0</v>
      </c>
      <c r="B260" s="7" t="s">
        <v>894</v>
      </c>
      <c r="C260" s="7">
        <v>3.2285626661214475</v>
      </c>
      <c r="D260" s="7">
        <v>0.4225798665964543</v>
      </c>
      <c r="G260" s="7">
        <v>288.0</v>
      </c>
      <c r="H260" s="7" t="s">
        <v>895</v>
      </c>
      <c r="I260" s="7">
        <v>13.49021179647287</v>
      </c>
      <c r="J260" s="7">
        <v>0.987309536946649</v>
      </c>
      <c r="M260" s="7"/>
    </row>
    <row r="261" ht="15.75" customHeight="1">
      <c r="A261" s="7">
        <v>455.0</v>
      </c>
      <c r="B261" s="7" t="s">
        <v>894</v>
      </c>
      <c r="C261" s="7">
        <v>3.22947316000249</v>
      </c>
      <c r="D261" s="7">
        <v>0.45154117049085096</v>
      </c>
      <c r="G261" s="7">
        <v>288.0</v>
      </c>
      <c r="H261" s="7" t="s">
        <v>895</v>
      </c>
      <c r="I261" s="7">
        <v>13.133701797316682</v>
      </c>
      <c r="J261" s="7">
        <v>0.9984508297610457</v>
      </c>
      <c r="M261" s="7"/>
    </row>
    <row r="262" ht="15.75" customHeight="1">
      <c r="A262" s="7">
        <v>331.0</v>
      </c>
      <c r="B262" s="7" t="s">
        <v>894</v>
      </c>
      <c r="C262" s="7">
        <v>3.231583832587967</v>
      </c>
      <c r="D262" s="7">
        <v>-0.06161894384194469</v>
      </c>
      <c r="G262" s="7">
        <v>288.0</v>
      </c>
      <c r="H262" s="7" t="s">
        <v>895</v>
      </c>
      <c r="I262" s="7">
        <v>13.53240232891739</v>
      </c>
      <c r="J262" s="7">
        <v>1.0322284000396134</v>
      </c>
      <c r="M262" s="7"/>
    </row>
    <row r="263" ht="15.75" customHeight="1">
      <c r="A263" s="7">
        <v>437.0</v>
      </c>
      <c r="B263" s="7" t="s">
        <v>894</v>
      </c>
      <c r="C263" s="7">
        <v>3.2336231402900837</v>
      </c>
      <c r="D263" s="7">
        <v>0.21162957449898345</v>
      </c>
      <c r="G263" s="7">
        <v>290.0</v>
      </c>
      <c r="H263" s="7" t="s">
        <v>895</v>
      </c>
      <c r="I263" s="7">
        <v>41.89920681799004</v>
      </c>
      <c r="J263" s="7">
        <v>3.507010172177185</v>
      </c>
      <c r="M263" s="7"/>
    </row>
    <row r="264" ht="15.75" customHeight="1">
      <c r="A264" s="7">
        <v>601.0</v>
      </c>
      <c r="B264" s="7" t="s">
        <v>894</v>
      </c>
      <c r="C264" s="7">
        <v>3.2420399186005886</v>
      </c>
      <c r="D264" s="7">
        <v>0.29638916750250754</v>
      </c>
      <c r="G264" s="7">
        <v>290.0</v>
      </c>
      <c r="H264" s="7" t="s">
        <v>895</v>
      </c>
      <c r="I264" s="7">
        <v>41.20306303265547</v>
      </c>
      <c r="J264" s="7">
        <v>3.4751779069931947</v>
      </c>
      <c r="M264" s="7"/>
    </row>
    <row r="265" ht="15.75" customHeight="1">
      <c r="A265" s="7">
        <v>463.0</v>
      </c>
      <c r="B265" s="7" t="s">
        <v>894</v>
      </c>
      <c r="C265" s="7">
        <v>3.246073081152864</v>
      </c>
      <c r="D265" s="7">
        <v>0.13926896012509776</v>
      </c>
      <c r="G265" s="7">
        <v>290.0</v>
      </c>
      <c r="H265" s="7" t="s">
        <v>895</v>
      </c>
      <c r="I265" s="7">
        <v>41.89920681799004</v>
      </c>
      <c r="J265" s="7">
        <v>3.6201915594980405</v>
      </c>
      <c r="M265" s="7"/>
    </row>
    <row r="266" ht="15.75" customHeight="1">
      <c r="A266" s="7">
        <v>601.0</v>
      </c>
      <c r="B266" s="7" t="s">
        <v>894</v>
      </c>
      <c r="C266" s="7">
        <v>3.246151000020556</v>
      </c>
      <c r="D266" s="7">
        <v>0.3167893511041599</v>
      </c>
      <c r="G266" s="7">
        <v>292.0</v>
      </c>
      <c r="H266" s="7" t="s">
        <v>895</v>
      </c>
      <c r="I266" s="7">
        <v>42.806303265547214</v>
      </c>
      <c r="J266" s="7">
        <v>3.68562454904291</v>
      </c>
      <c r="M266" s="7"/>
    </row>
    <row r="267" ht="15.75" customHeight="1">
      <c r="A267" s="7">
        <v>455.0</v>
      </c>
      <c r="B267" s="7" t="s">
        <v>894</v>
      </c>
      <c r="C267" s="7">
        <v>3.252298051584255</v>
      </c>
      <c r="D267" s="7">
        <v>0.4054785071158873</v>
      </c>
      <c r="G267" s="7">
        <v>292.0</v>
      </c>
      <c r="H267" s="7" t="s">
        <v>895</v>
      </c>
      <c r="I267" s="7">
        <v>41.98358788287908</v>
      </c>
      <c r="J267" s="7">
        <v>3.5582954883069475</v>
      </c>
      <c r="M267" s="7"/>
    </row>
    <row r="268" ht="15.75" customHeight="1">
      <c r="A268" s="7">
        <v>643.0</v>
      </c>
      <c r="B268" s="7" t="s">
        <v>894</v>
      </c>
      <c r="C268" s="7">
        <v>3.2584842442804582</v>
      </c>
      <c r="D268" s="7">
        <v>3.4361049249443245</v>
      </c>
      <c r="G268" s="7">
        <v>292.0</v>
      </c>
      <c r="H268" s="7" t="s">
        <v>895</v>
      </c>
      <c r="I268" s="7">
        <v>41.56168255843389</v>
      </c>
      <c r="J268" s="7">
        <v>3.650255365505142</v>
      </c>
      <c r="M268" s="7"/>
    </row>
    <row r="269" ht="15.75" customHeight="1">
      <c r="A269" s="7">
        <v>1127.0</v>
      </c>
      <c r="B269" s="7" t="s">
        <v>894</v>
      </c>
      <c r="C269" s="7">
        <v>3.2592312410549993</v>
      </c>
      <c r="D269" s="7">
        <v>0.41256911532385465</v>
      </c>
      <c r="G269" s="7">
        <v>294.0</v>
      </c>
      <c r="H269" s="7" t="s">
        <v>895</v>
      </c>
      <c r="I269" s="7">
        <v>42.36330267487976</v>
      </c>
      <c r="J269" s="7">
        <v>3.6644030389202493</v>
      </c>
      <c r="M269" s="7"/>
    </row>
    <row r="270" ht="15.75" customHeight="1">
      <c r="A270" s="7">
        <v>1111.0</v>
      </c>
      <c r="B270" s="7" t="s">
        <v>894</v>
      </c>
      <c r="C270" s="7">
        <v>3.2612758127172357</v>
      </c>
      <c r="D270" s="7">
        <v>0.653841934351413</v>
      </c>
      <c r="G270" s="7">
        <v>294.0</v>
      </c>
      <c r="H270" s="7" t="s">
        <v>895</v>
      </c>
      <c r="I270" s="7">
        <v>43.50244705088178</v>
      </c>
      <c r="J270" s="7">
        <v>3.729836028465119</v>
      </c>
      <c r="M270" s="7"/>
    </row>
    <row r="271" ht="15.75" customHeight="1">
      <c r="A271" s="7">
        <v>133.0</v>
      </c>
      <c r="B271" s="7" t="s">
        <v>894</v>
      </c>
      <c r="C271" s="7">
        <v>3.266426809</v>
      </c>
      <c r="D271" s="8">
        <v>0.0</v>
      </c>
      <c r="G271" s="7">
        <v>294.0</v>
      </c>
      <c r="H271" s="7" t="s">
        <v>895</v>
      </c>
      <c r="I271" s="7">
        <v>42.89068433043625</v>
      </c>
      <c r="J271" s="7">
        <v>3.692698385750463</v>
      </c>
      <c r="M271" s="7"/>
    </row>
    <row r="272" ht="15.75" customHeight="1">
      <c r="A272" s="7">
        <v>643.0</v>
      </c>
      <c r="B272" s="7" t="s">
        <v>894</v>
      </c>
      <c r="C272" s="7">
        <v>3.266706407120393</v>
      </c>
      <c r="D272" s="7">
        <v>3.5147306325756933</v>
      </c>
      <c r="G272" s="7">
        <v>296.0</v>
      </c>
      <c r="H272" s="7" t="s">
        <v>895</v>
      </c>
      <c r="I272" s="7">
        <v>57.65737068601806</v>
      </c>
      <c r="J272" s="7">
        <v>5.103928808907375</v>
      </c>
      <c r="M272" s="7"/>
    </row>
    <row r="273" ht="15.75" customHeight="1">
      <c r="A273" s="7">
        <v>331.0</v>
      </c>
      <c r="B273" s="7" t="s">
        <v>894</v>
      </c>
      <c r="C273" s="7">
        <v>3.2674457851658087</v>
      </c>
      <c r="D273" s="7">
        <v>-0.04017702080438064</v>
      </c>
      <c r="G273" s="7">
        <v>296.0</v>
      </c>
      <c r="H273" s="7" t="s">
        <v>895</v>
      </c>
      <c r="I273" s="7">
        <v>58.33241920513037</v>
      </c>
      <c r="J273" s="7">
        <v>5.084475757961603</v>
      </c>
      <c r="M273" s="7"/>
    </row>
    <row r="274" ht="15.75" customHeight="1">
      <c r="A274" s="7">
        <v>1087.0</v>
      </c>
      <c r="B274" s="7" t="s">
        <v>894</v>
      </c>
      <c r="C274" s="7">
        <v>3.267614021397622</v>
      </c>
      <c r="D274" s="7">
        <v>0.34136634188103876</v>
      </c>
      <c r="G274" s="7">
        <v>296.0</v>
      </c>
      <c r="H274" s="7" t="s">
        <v>895</v>
      </c>
      <c r="I274" s="7">
        <v>58.8387055944646</v>
      </c>
      <c r="J274" s="7">
        <v>5.075633462077161</v>
      </c>
      <c r="M274" s="7"/>
    </row>
    <row r="275" ht="15.75" customHeight="1">
      <c r="A275" s="7">
        <v>603.0</v>
      </c>
      <c r="B275" s="7" t="s">
        <v>894</v>
      </c>
      <c r="C275" s="7">
        <v>3.2687619478303773</v>
      </c>
      <c r="D275" s="7">
        <v>0.24751372762354856</v>
      </c>
      <c r="G275" s="7">
        <v>298.0</v>
      </c>
      <c r="H275" s="7" t="s">
        <v>895</v>
      </c>
      <c r="I275" s="7">
        <v>58.4168002700194</v>
      </c>
      <c r="J275" s="7">
        <v>5.215341737051341</v>
      </c>
      <c r="M275" s="7"/>
    </row>
    <row r="276" ht="15.75" customHeight="1">
      <c r="A276" s="7">
        <v>463.0</v>
      </c>
      <c r="B276" s="7" t="s">
        <v>894</v>
      </c>
      <c r="C276" s="7">
        <v>3.2688979727346292</v>
      </c>
      <c r="D276" s="7">
        <v>0.13926896012509776</v>
      </c>
      <c r="G276" s="7">
        <v>298.0</v>
      </c>
      <c r="H276" s="7" t="s">
        <v>895</v>
      </c>
      <c r="I276" s="7">
        <v>57.04560796557252</v>
      </c>
      <c r="J276" s="7">
        <v>5.455852185108158</v>
      </c>
      <c r="M276" s="7"/>
    </row>
    <row r="277" ht="15.75" customHeight="1">
      <c r="A277" s="7">
        <v>133.0</v>
      </c>
      <c r="B277" s="7" t="s">
        <v>894</v>
      </c>
      <c r="C277" s="7">
        <v>3.270538651</v>
      </c>
      <c r="D277" s="8">
        <v>0.0</v>
      </c>
      <c r="G277" s="7">
        <v>298.0</v>
      </c>
      <c r="H277" s="7" t="s">
        <v>895</v>
      </c>
      <c r="I277" s="7">
        <v>59.070753522909456</v>
      </c>
      <c r="J277" s="7">
        <v>5.222415573758894</v>
      </c>
      <c r="M277" s="7"/>
    </row>
    <row r="278" ht="15.75" customHeight="1">
      <c r="A278" s="7">
        <v>645.0</v>
      </c>
      <c r="B278" s="7" t="s">
        <v>894</v>
      </c>
      <c r="C278" s="7">
        <v>3.2708174885403607</v>
      </c>
      <c r="D278" s="7">
        <v>3.7399826598439385</v>
      </c>
      <c r="G278" s="7">
        <v>300.0</v>
      </c>
      <c r="H278" s="7" t="s">
        <v>895</v>
      </c>
      <c r="I278" s="7">
        <v>58.96527719179816</v>
      </c>
      <c r="J278" s="7">
        <v>5.233026328820225</v>
      </c>
      <c r="M278" s="7"/>
    </row>
    <row r="279" ht="15.75" customHeight="1">
      <c r="A279" s="7">
        <v>921.0</v>
      </c>
      <c r="B279" s="7" t="s">
        <v>894</v>
      </c>
      <c r="C279" s="7">
        <v>3.271019345238095</v>
      </c>
      <c r="D279" s="7">
        <v>1.4030011885895401</v>
      </c>
      <c r="G279" s="7">
        <v>300.0</v>
      </c>
      <c r="H279" s="7" t="s">
        <v>895</v>
      </c>
      <c r="I279" s="7">
        <v>59.15513458779849</v>
      </c>
      <c r="J279" s="7">
        <v>5.128687237383812</v>
      </c>
      <c r="M279" s="7"/>
    </row>
    <row r="280" ht="15.75" customHeight="1">
      <c r="A280" s="7">
        <v>1115.0</v>
      </c>
      <c r="B280" s="7" t="s">
        <v>894</v>
      </c>
      <c r="C280" s="7">
        <v>3.2714986710284197</v>
      </c>
      <c r="D280" s="7">
        <v>0.5965200982973495</v>
      </c>
      <c r="G280" s="7">
        <v>300.0</v>
      </c>
      <c r="H280" s="7" t="s">
        <v>895</v>
      </c>
      <c r="I280" s="7">
        <v>58.58556239979748</v>
      </c>
      <c r="J280" s="7">
        <v>5.264858594004216</v>
      </c>
      <c r="M280" s="7"/>
    </row>
    <row r="281" ht="15.75" customHeight="1">
      <c r="A281" s="7">
        <v>645.0</v>
      </c>
      <c r="B281" s="7" t="s">
        <v>894</v>
      </c>
      <c r="C281" s="7">
        <v>3.2728730292503445</v>
      </c>
      <c r="D281" s="7">
        <v>3.6209815888342995</v>
      </c>
      <c r="G281" s="7">
        <v>302.0</v>
      </c>
      <c r="H281" s="7" t="s">
        <v>895</v>
      </c>
      <c r="I281" s="7">
        <v>9.517973166821365</v>
      </c>
      <c r="J281" s="7">
        <v>0.7231017359195279</v>
      </c>
      <c r="M281" s="7"/>
    </row>
    <row r="282" ht="15.75" customHeight="1">
      <c r="A282" s="7">
        <v>867.0</v>
      </c>
      <c r="B282" s="7" t="s">
        <v>894</v>
      </c>
      <c r="C282" s="7">
        <v>3.279286541005291</v>
      </c>
      <c r="D282" s="7">
        <v>1.2647058823529411</v>
      </c>
      <c r="G282" s="7">
        <v>302.0</v>
      </c>
      <c r="H282" s="7" t="s">
        <v>895</v>
      </c>
      <c r="I282" s="7">
        <v>9.933549911399881</v>
      </c>
      <c r="J282" s="7">
        <v>0.7354809501577465</v>
      </c>
      <c r="M282" s="7"/>
    </row>
    <row r="283" ht="15.75" customHeight="1">
      <c r="A283" s="7">
        <v>567.0</v>
      </c>
      <c r="B283" s="7" t="s">
        <v>894</v>
      </c>
      <c r="C283" s="7">
        <v>3.281</v>
      </c>
      <c r="D283" s="8">
        <v>0.42293725</v>
      </c>
      <c r="G283" s="7">
        <v>302.0</v>
      </c>
      <c r="H283" s="7" t="s">
        <v>895</v>
      </c>
      <c r="I283" s="7">
        <v>9.600244705088178</v>
      </c>
      <c r="J283" s="7">
        <v>0.6196468740715588</v>
      </c>
      <c r="M283" s="7"/>
    </row>
    <row r="284" ht="15.75" customHeight="1">
      <c r="A284" s="7">
        <v>921.0</v>
      </c>
      <c r="B284" s="7" t="s">
        <v>894</v>
      </c>
      <c r="C284" s="7">
        <v>3.2813533399470898</v>
      </c>
      <c r="D284" s="7">
        <v>1.4017630744849443</v>
      </c>
      <c r="G284" s="7">
        <v>304.0</v>
      </c>
      <c r="H284" s="7" t="s">
        <v>895</v>
      </c>
      <c r="I284" s="7">
        <v>15.960467471099486</v>
      </c>
      <c r="J284" s="7">
        <v>1.336933916217478</v>
      </c>
      <c r="M284" s="7"/>
    </row>
    <row r="285" ht="15.75" customHeight="1">
      <c r="A285" s="7">
        <v>605.0</v>
      </c>
      <c r="B285" s="7" t="s">
        <v>894</v>
      </c>
      <c r="C285" s="7">
        <v>3.2831507328002636</v>
      </c>
      <c r="D285" s="7">
        <v>0.3074392669534025</v>
      </c>
      <c r="G285" s="7">
        <v>304.0</v>
      </c>
      <c r="H285" s="7" t="s">
        <v>895</v>
      </c>
      <c r="I285" s="7">
        <v>15.903510252299386</v>
      </c>
      <c r="J285" s="7">
        <v>1.402720597597725</v>
      </c>
      <c r="M285" s="7"/>
    </row>
    <row r="286" ht="15.75" customHeight="1">
      <c r="A286" s="7">
        <v>603.0</v>
      </c>
      <c r="B286" s="7" t="s">
        <v>894</v>
      </c>
      <c r="C286" s="7">
        <v>3.285206273510247</v>
      </c>
      <c r="D286" s="7">
        <v>0.3055267497407476</v>
      </c>
      <c r="G286" s="7">
        <v>304.0</v>
      </c>
      <c r="H286" s="7" t="s">
        <v>895</v>
      </c>
      <c r="I286" s="7">
        <v>16.43089190785588</v>
      </c>
      <c r="J286" s="7">
        <v>1.3549721998217394</v>
      </c>
      <c r="M286" s="7"/>
    </row>
    <row r="287" ht="15.75" customHeight="1">
      <c r="A287" s="7">
        <v>915.0</v>
      </c>
      <c r="B287" s="7" t="s">
        <v>894</v>
      </c>
      <c r="C287" s="7">
        <v>3.285486937830688</v>
      </c>
      <c r="D287" s="7">
        <v>0.3789570126782884</v>
      </c>
      <c r="G287" s="7">
        <v>306.0</v>
      </c>
      <c r="H287" s="7" t="s">
        <v>895</v>
      </c>
      <c r="I287" s="7">
        <v>16.454096700700365</v>
      </c>
      <c r="J287" s="7">
        <v>1.492204631948276</v>
      </c>
      <c r="M287" s="7"/>
    </row>
    <row r="288" ht="15.75" customHeight="1">
      <c r="A288" s="7">
        <v>1111.0</v>
      </c>
      <c r="B288" s="7" t="s">
        <v>894</v>
      </c>
      <c r="C288" s="7">
        <v>3.291944387650788</v>
      </c>
      <c r="D288" s="7">
        <v>0.6272380200105319</v>
      </c>
      <c r="G288" s="7">
        <v>306.0</v>
      </c>
      <c r="H288" s="7" t="s">
        <v>895</v>
      </c>
      <c r="I288" s="7">
        <v>16.03219137625517</v>
      </c>
      <c r="J288" s="7">
        <v>1.4570122943281976</v>
      </c>
      <c r="M288" s="7"/>
    </row>
    <row r="289" ht="15.75" customHeight="1">
      <c r="A289" s="7">
        <v>1087.0</v>
      </c>
      <c r="B289" s="7" t="s">
        <v>894</v>
      </c>
      <c r="C289" s="7">
        <v>3.296363225660718</v>
      </c>
      <c r="D289" s="7">
        <v>0.3985690407273023</v>
      </c>
      <c r="G289" s="7">
        <v>306.0</v>
      </c>
      <c r="H289" s="7" t="s">
        <v>895</v>
      </c>
      <c r="I289" s="7">
        <v>16.257910724833348</v>
      </c>
      <c r="J289" s="7">
        <v>1.4393277025593136</v>
      </c>
      <c r="M289" s="7"/>
    </row>
    <row r="290" ht="15.75" customHeight="1">
      <c r="A290" s="7">
        <v>129.0</v>
      </c>
      <c r="B290" s="7" t="s">
        <v>894</v>
      </c>
      <c r="C290" s="7">
        <v>3.296862361105198</v>
      </c>
      <c r="D290" s="7">
        <v>0.2574843850958432</v>
      </c>
      <c r="G290" s="7">
        <v>308.0</v>
      </c>
      <c r="H290" s="7" t="s">
        <v>895</v>
      </c>
      <c r="I290" s="7">
        <v>82.40211796472872</v>
      </c>
      <c r="J290" s="7">
        <v>7.477201024291554</v>
      </c>
      <c r="M290" s="7"/>
    </row>
    <row r="291" ht="15.75" customHeight="1">
      <c r="A291" s="7">
        <v>437.0</v>
      </c>
      <c r="B291" s="7" t="s">
        <v>894</v>
      </c>
      <c r="C291" s="7">
        <v>3.2979478347477844</v>
      </c>
      <c r="D291" s="7">
        <v>0.22361040516990996</v>
      </c>
      <c r="G291" s="7">
        <v>308.0</v>
      </c>
      <c r="H291" s="7" t="s">
        <v>895</v>
      </c>
      <c r="I291" s="7">
        <v>84.72259724917728</v>
      </c>
      <c r="J291" s="7">
        <v>7.259680545534286</v>
      </c>
      <c r="M291" s="7"/>
    </row>
    <row r="292" ht="15.75" customHeight="1">
      <c r="A292" s="7">
        <v>129.0</v>
      </c>
      <c r="B292" s="7" t="s">
        <v>894</v>
      </c>
      <c r="C292" s="7">
        <v>3.3032483290050663</v>
      </c>
      <c r="D292" s="7">
        <v>0.2729916002584536</v>
      </c>
      <c r="G292" s="7">
        <v>308.0</v>
      </c>
      <c r="H292" s="7" t="s">
        <v>895</v>
      </c>
      <c r="I292" s="7">
        <v>84.57493038562146</v>
      </c>
      <c r="J292" s="7">
        <v>7.213700606935188</v>
      </c>
      <c r="M292" s="7"/>
    </row>
    <row r="293" ht="15.75" customHeight="1">
      <c r="A293" s="7">
        <v>133.0</v>
      </c>
      <c r="B293" s="7" t="s">
        <v>894</v>
      </c>
      <c r="C293" s="7">
        <v>3.309601151</v>
      </c>
      <c r="D293" s="8">
        <v>0.0</v>
      </c>
      <c r="G293" s="7">
        <v>310.0</v>
      </c>
      <c r="H293" s="7" t="s">
        <v>895</v>
      </c>
      <c r="I293" s="7">
        <v>84.84916884651084</v>
      </c>
      <c r="J293" s="7">
        <v>7.937000410282528</v>
      </c>
      <c r="M293" s="7"/>
    </row>
    <row r="294" ht="15.75" customHeight="1">
      <c r="A294" s="7">
        <v>437.0</v>
      </c>
      <c r="B294" s="7" t="s">
        <v>894</v>
      </c>
      <c r="C294" s="7">
        <v>3.310397775610566</v>
      </c>
      <c r="D294" s="7">
        <v>0.23888142608190532</v>
      </c>
      <c r="G294" s="7">
        <v>310.0</v>
      </c>
      <c r="H294" s="7" t="s">
        <v>895</v>
      </c>
      <c r="I294" s="7">
        <v>86.51569487806937</v>
      </c>
      <c r="J294" s="7">
        <v>8.062561011841602</v>
      </c>
      <c r="M294" s="7"/>
    </row>
    <row r="295" ht="15.75" customHeight="1">
      <c r="A295" s="7">
        <v>1087.0</v>
      </c>
      <c r="B295" s="7" t="s">
        <v>894</v>
      </c>
      <c r="C295" s="7">
        <v>3.312791342382488</v>
      </c>
      <c r="D295" s="7">
        <v>0.39586815606017367</v>
      </c>
      <c r="G295" s="7">
        <v>310.0</v>
      </c>
      <c r="H295" s="7" t="s">
        <v>895</v>
      </c>
      <c r="I295" s="7">
        <v>87.71812505273816</v>
      </c>
      <c r="J295" s="7">
        <v>8.124457083032695</v>
      </c>
      <c r="M295" s="7"/>
    </row>
    <row r="296" ht="15.75" customHeight="1">
      <c r="A296" s="7">
        <v>915.0</v>
      </c>
      <c r="B296" s="7" t="s">
        <v>894</v>
      </c>
      <c r="C296" s="7">
        <v>3.314422123015873</v>
      </c>
      <c r="D296" s="7">
        <v>0.3904714738510301</v>
      </c>
      <c r="G296" s="7">
        <v>312.0</v>
      </c>
      <c r="H296" s="7" t="s">
        <v>895</v>
      </c>
      <c r="I296" s="7">
        <v>85.0812167749557</v>
      </c>
      <c r="J296" s="7">
        <v>7.944074246990081</v>
      </c>
      <c r="M296" s="7"/>
    </row>
    <row r="297" ht="15.75" customHeight="1">
      <c r="A297" s="7">
        <v>671.0</v>
      </c>
      <c r="B297" s="7" t="s">
        <v>894</v>
      </c>
      <c r="C297" s="7">
        <v>3.3187035090972783</v>
      </c>
      <c r="D297" s="7">
        <v>0.20346908688841797</v>
      </c>
      <c r="G297" s="7">
        <v>312.0</v>
      </c>
      <c r="H297" s="7" t="s">
        <v>895</v>
      </c>
      <c r="I297" s="7">
        <v>85.48202683317864</v>
      </c>
      <c r="J297" s="7">
        <v>8.046644879249605</v>
      </c>
      <c r="M297" s="7"/>
    </row>
    <row r="298" ht="15.75" customHeight="1">
      <c r="A298" s="7">
        <v>603.0</v>
      </c>
      <c r="B298" s="7" t="s">
        <v>894</v>
      </c>
      <c r="C298" s="7">
        <v>3.3201504655799714</v>
      </c>
      <c r="D298" s="7">
        <v>0.2541012869115822</v>
      </c>
      <c r="G298" s="7">
        <v>312.0</v>
      </c>
      <c r="H298" s="7" t="s">
        <v>895</v>
      </c>
      <c r="I298" s="7">
        <v>86.72664754029196</v>
      </c>
      <c r="J298" s="7">
        <v>8.177510858339344</v>
      </c>
      <c r="M298" s="7"/>
    </row>
    <row r="299" ht="15.75" customHeight="1">
      <c r="A299" s="7">
        <v>467.0</v>
      </c>
      <c r="B299" s="7" t="s">
        <v>894</v>
      </c>
      <c r="C299" s="7">
        <v>3.3228477164733468</v>
      </c>
      <c r="D299" s="7">
        <v>0.13926896012509776</v>
      </c>
      <c r="G299" s="7">
        <v>314.0</v>
      </c>
      <c r="H299" s="7" t="s">
        <v>895</v>
      </c>
      <c r="I299" s="7">
        <v>33.798624588642305</v>
      </c>
      <c r="J299" s="7">
        <v>3.3655334380261164</v>
      </c>
      <c r="M299" s="7"/>
    </row>
    <row r="300" ht="15.75" customHeight="1">
      <c r="A300" s="7">
        <v>567.0</v>
      </c>
      <c r="B300" s="7" t="s">
        <v>894</v>
      </c>
      <c r="C300" s="7">
        <v>3.323</v>
      </c>
      <c r="D300" s="8">
        <v>0.42369988</v>
      </c>
      <c r="G300" s="7">
        <v>314.0</v>
      </c>
      <c r="H300" s="7" t="s">
        <v>895</v>
      </c>
      <c r="I300" s="7">
        <v>34.389292042865584</v>
      </c>
      <c r="J300" s="7">
        <v>3.4150502949789905</v>
      </c>
      <c r="M300" s="7"/>
    </row>
    <row r="301" ht="15.75" customHeight="1">
      <c r="A301" s="7">
        <v>1125.0</v>
      </c>
      <c r="B301" s="7" t="s">
        <v>894</v>
      </c>
      <c r="C301" s="7">
        <v>3.324657534246576</v>
      </c>
      <c r="D301" s="7">
        <v>0.4563695804809549</v>
      </c>
      <c r="G301" s="7">
        <v>314.0</v>
      </c>
      <c r="H301" s="7" t="s">
        <v>895</v>
      </c>
      <c r="I301" s="7">
        <v>34.115053581976206</v>
      </c>
      <c r="J301" s="7">
        <v>3.4504194785167575</v>
      </c>
      <c r="M301" s="7"/>
    </row>
    <row r="302" ht="15.75" customHeight="1">
      <c r="A302" s="7">
        <v>867.0</v>
      </c>
      <c r="B302" s="7" t="s">
        <v>894</v>
      </c>
      <c r="C302" s="7">
        <v>3.3288897156084656</v>
      </c>
      <c r="D302" s="7">
        <v>1.2531194295900177</v>
      </c>
      <c r="G302" s="7">
        <v>316.0</v>
      </c>
      <c r="H302" s="7" t="s">
        <v>895</v>
      </c>
      <c r="I302" s="7">
        <v>38.14424943042781</v>
      </c>
      <c r="J302" s="7">
        <v>3.8412489566090855</v>
      </c>
      <c r="M302" s="7"/>
    </row>
    <row r="303" ht="15.75" customHeight="1">
      <c r="A303" s="7">
        <v>135.0</v>
      </c>
      <c r="B303" s="7" t="s">
        <v>894</v>
      </c>
      <c r="C303" s="7">
        <v>3.330920856571161</v>
      </c>
      <c r="D303" s="7">
        <v>0.4787852681455955</v>
      </c>
      <c r="G303" s="7">
        <v>316.0</v>
      </c>
      <c r="H303" s="7" t="s">
        <v>895</v>
      </c>
      <c r="I303" s="7">
        <v>38.56615475487301</v>
      </c>
      <c r="J303" s="7">
        <v>3.8341751199015324</v>
      </c>
      <c r="M303" s="7"/>
    </row>
    <row r="304" ht="15.75" customHeight="1">
      <c r="A304" s="7">
        <v>253.0</v>
      </c>
      <c r="B304" s="7" t="s">
        <v>894</v>
      </c>
      <c r="C304" s="7">
        <v>3.3355613265783983</v>
      </c>
      <c r="D304" s="7">
        <v>0.33338647959183665</v>
      </c>
      <c r="G304" s="7">
        <v>316.0</v>
      </c>
      <c r="H304" s="7" t="s">
        <v>895</v>
      </c>
      <c r="I304" s="7">
        <v>38.22863049531685</v>
      </c>
      <c r="J304" s="7">
        <v>3.8960711910926245</v>
      </c>
      <c r="M304" s="7"/>
    </row>
    <row r="305" ht="15.75" customHeight="1">
      <c r="A305" s="7">
        <v>257.0</v>
      </c>
      <c r="B305" s="7" t="s">
        <v>894</v>
      </c>
      <c r="C305" s="7">
        <v>3.3355613265783983</v>
      </c>
      <c r="D305" s="7">
        <v>0.3760522959183673</v>
      </c>
      <c r="G305" s="7">
        <v>318.0</v>
      </c>
      <c r="H305" s="7" t="s">
        <v>895</v>
      </c>
      <c r="I305" s="7">
        <v>37.84891570331618</v>
      </c>
      <c r="J305" s="7">
        <v>3.7528259977646674</v>
      </c>
      <c r="M305" s="7"/>
    </row>
    <row r="306" ht="15.75" customHeight="1">
      <c r="A306" s="7">
        <v>565.0</v>
      </c>
      <c r="B306" s="7" t="s">
        <v>894</v>
      </c>
      <c r="C306" s="7">
        <v>3.337</v>
      </c>
      <c r="D306" s="8">
        <v>0.48035299</v>
      </c>
      <c r="G306" s="7">
        <v>318.0</v>
      </c>
      <c r="H306" s="7" t="s">
        <v>895</v>
      </c>
      <c r="I306" s="7">
        <v>36.94181925575901</v>
      </c>
      <c r="J306" s="7">
        <v>3.811185150601983</v>
      </c>
      <c r="M306" s="7"/>
    </row>
    <row r="307" ht="15.75" customHeight="1">
      <c r="A307" s="7">
        <v>565.0</v>
      </c>
      <c r="B307" s="7" t="s">
        <v>894</v>
      </c>
      <c r="C307" s="7">
        <v>3.337</v>
      </c>
      <c r="D307" s="8">
        <v>0.50355898</v>
      </c>
      <c r="G307" s="7">
        <v>318.0</v>
      </c>
      <c r="H307" s="7" t="s">
        <v>895</v>
      </c>
      <c r="I307" s="7">
        <v>36.64648552864737</v>
      </c>
      <c r="J307" s="7">
        <v>3.908450405330843</v>
      </c>
      <c r="M307" s="7"/>
    </row>
    <row r="308" ht="15.75" customHeight="1">
      <c r="A308" s="7">
        <v>453.0</v>
      </c>
      <c r="B308" s="7" t="s">
        <v>894</v>
      </c>
      <c r="C308" s="7">
        <v>3.341522627767518</v>
      </c>
      <c r="D308" s="7">
        <v>0.6171852309032819</v>
      </c>
      <c r="G308" s="7">
        <v>320.0</v>
      </c>
      <c r="H308" s="7" t="s">
        <v>895</v>
      </c>
      <c r="I308" s="7">
        <v>51.75069614378533</v>
      </c>
      <c r="J308" s="7">
        <v>7.666426156218608</v>
      </c>
      <c r="M308" s="7"/>
    </row>
    <row r="309" ht="15.75" customHeight="1">
      <c r="A309" s="7">
        <v>559.0</v>
      </c>
      <c r="B309" s="7" t="s">
        <v>894</v>
      </c>
      <c r="C309" s="7">
        <v>3.346</v>
      </c>
      <c r="D309" s="8">
        <v>0.36116357</v>
      </c>
      <c r="G309" s="7">
        <v>320.0</v>
      </c>
      <c r="H309" s="7" t="s">
        <v>895</v>
      </c>
      <c r="I309" s="7">
        <v>53.20626951312125</v>
      </c>
      <c r="J309" s="7">
        <v>7.756617574239915</v>
      </c>
      <c r="M309" s="7"/>
    </row>
    <row r="310" ht="15.75" customHeight="1">
      <c r="A310" s="7">
        <v>559.0</v>
      </c>
      <c r="B310" s="7" t="s">
        <v>894</v>
      </c>
      <c r="C310" s="7">
        <v>3.35</v>
      </c>
      <c r="D310" s="8">
        <v>0.38393376</v>
      </c>
      <c r="G310" s="7">
        <v>320.0</v>
      </c>
      <c r="H310" s="7" t="s">
        <v>895</v>
      </c>
      <c r="I310" s="7">
        <v>52.910935786009624</v>
      </c>
      <c r="J310" s="7">
        <v>7.507264830298657</v>
      </c>
      <c r="M310" s="7"/>
    </row>
    <row r="311" ht="15.75" customHeight="1">
      <c r="A311" s="7">
        <v>131.0</v>
      </c>
      <c r="B311" s="7" t="s">
        <v>894</v>
      </c>
      <c r="C311" s="7">
        <v>3.3543360722040108</v>
      </c>
      <c r="D311" s="7">
        <v>0.5511522722377774</v>
      </c>
      <c r="G311" s="7">
        <v>322.0</v>
      </c>
      <c r="H311" s="7" t="s">
        <v>895</v>
      </c>
      <c r="I311" s="7">
        <v>54.3876044215678</v>
      </c>
      <c r="J311" s="7">
        <v>7.528486340421316</v>
      </c>
      <c r="M311" s="7"/>
    </row>
    <row r="312" ht="15.75" customHeight="1">
      <c r="A312" s="7">
        <v>559.0</v>
      </c>
      <c r="B312" s="7" t="s">
        <v>894</v>
      </c>
      <c r="C312" s="7">
        <v>3.36</v>
      </c>
      <c r="D312" s="8">
        <v>0.36072777</v>
      </c>
      <c r="G312" s="7">
        <v>322.0</v>
      </c>
      <c r="H312" s="7" t="s">
        <v>895</v>
      </c>
      <c r="I312" s="7">
        <v>52.467935195342164</v>
      </c>
      <c r="J312" s="7">
        <v>7.24376441294229</v>
      </c>
      <c r="M312" s="7"/>
    </row>
    <row r="313" ht="15.75" customHeight="1">
      <c r="A313" s="7">
        <v>569.0</v>
      </c>
      <c r="B313" s="7" t="s">
        <v>894</v>
      </c>
      <c r="C313" s="7">
        <v>3.36</v>
      </c>
      <c r="D313" s="8">
        <v>0.45366066</v>
      </c>
      <c r="G313" s="7">
        <v>322.0</v>
      </c>
      <c r="H313" s="7" t="s">
        <v>895</v>
      </c>
      <c r="I313" s="7">
        <v>54.09227069445616</v>
      </c>
      <c r="J313" s="7">
        <v>7.595687789143074</v>
      </c>
      <c r="M313" s="7"/>
    </row>
    <row r="314" ht="15.75" customHeight="1">
      <c r="A314" s="7">
        <v>465.0</v>
      </c>
      <c r="B314" s="7" t="s">
        <v>894</v>
      </c>
      <c r="C314" s="7">
        <v>3.3622725292054865</v>
      </c>
      <c r="D314" s="7">
        <v>0.13926896012509776</v>
      </c>
      <c r="G314" s="7">
        <v>324.0</v>
      </c>
      <c r="H314" s="7" t="s">
        <v>895</v>
      </c>
      <c r="I314" s="7">
        <v>50.801409163783646</v>
      </c>
      <c r="J314" s="7">
        <v>6.874156444972623</v>
      </c>
      <c r="M314" s="7"/>
    </row>
    <row r="315" ht="15.75" customHeight="1">
      <c r="A315" s="7">
        <v>567.0</v>
      </c>
      <c r="B315" s="7" t="s">
        <v>894</v>
      </c>
      <c r="C315" s="7">
        <v>3.366</v>
      </c>
      <c r="D315" s="8">
        <v>0.41062609</v>
      </c>
      <c r="G315" s="7">
        <v>324.0</v>
      </c>
      <c r="H315" s="7" t="s">
        <v>895</v>
      </c>
      <c r="I315" s="7">
        <v>50.42169437178297</v>
      </c>
      <c r="J315" s="7">
        <v>6.879461822503289</v>
      </c>
      <c r="M315" s="7"/>
    </row>
    <row r="316" ht="15.75" customHeight="1">
      <c r="A316" s="7">
        <v>569.0</v>
      </c>
      <c r="B316" s="7" t="s">
        <v>894</v>
      </c>
      <c r="C316" s="7">
        <v>3.366</v>
      </c>
      <c r="D316" s="8">
        <v>0.47534137</v>
      </c>
      <c r="G316" s="7">
        <v>324.0</v>
      </c>
      <c r="H316" s="7" t="s">
        <v>895</v>
      </c>
      <c r="I316" s="7">
        <v>49.05050206733609</v>
      </c>
      <c r="J316" s="7">
        <v>6.746827384236662</v>
      </c>
      <c r="M316" s="7"/>
    </row>
    <row r="317" ht="15.75" customHeight="1">
      <c r="A317" s="7">
        <v>427.0</v>
      </c>
      <c r="B317" s="7" t="s">
        <v>894</v>
      </c>
      <c r="C317" s="7">
        <v>3.3664225094930798</v>
      </c>
      <c r="D317" s="7">
        <v>0.25612656113854193</v>
      </c>
      <c r="G317" s="7">
        <v>326.0</v>
      </c>
      <c r="H317" s="7" t="s">
        <v>895</v>
      </c>
      <c r="I317" s="7">
        <v>34.34710151042106</v>
      </c>
      <c r="J317" s="7">
        <v>2.711203542577423</v>
      </c>
      <c r="M317" s="7"/>
    </row>
    <row r="318" ht="15.75" customHeight="1">
      <c r="A318" s="7">
        <v>255.0</v>
      </c>
      <c r="B318" s="7" t="s">
        <v>894</v>
      </c>
      <c r="C318" s="7">
        <v>3.3674911660777385</v>
      </c>
      <c r="D318" s="7">
        <v>0.38447066326530605</v>
      </c>
      <c r="G318" s="7">
        <v>326.0</v>
      </c>
      <c r="H318" s="7" t="s">
        <v>895</v>
      </c>
      <c r="I318" s="7">
        <v>33.86191038730909</v>
      </c>
      <c r="J318" s="7">
        <v>2.7819419096529576</v>
      </c>
      <c r="M318" s="7"/>
    </row>
    <row r="319" ht="15.75" customHeight="1">
      <c r="A319" s="7">
        <v>1113.0</v>
      </c>
      <c r="B319" s="7" t="s">
        <v>894</v>
      </c>
      <c r="C319" s="7">
        <v>3.3675935391535474</v>
      </c>
      <c r="D319" s="7">
        <v>0.6225754783219238</v>
      </c>
      <c r="G319" s="7">
        <v>326.0</v>
      </c>
      <c r="H319" s="7" t="s">
        <v>895</v>
      </c>
      <c r="I319" s="7">
        <v>34.55805417264366</v>
      </c>
      <c r="J319" s="7">
        <v>2.7819419096529576</v>
      </c>
      <c r="M319" s="7"/>
    </row>
    <row r="320" ht="15.75" customHeight="1">
      <c r="A320" s="7">
        <v>129.0</v>
      </c>
      <c r="B320" s="7" t="s">
        <v>894</v>
      </c>
      <c r="C320" s="7">
        <v>3.371365319936992</v>
      </c>
      <c r="D320" s="7">
        <v>0.27234546629334483</v>
      </c>
      <c r="G320" s="7">
        <v>328.0</v>
      </c>
      <c r="H320" s="7" t="s">
        <v>895</v>
      </c>
      <c r="I320" s="7">
        <v>36.73086659353641</v>
      </c>
      <c r="J320" s="7">
        <v>3.0990442524788024</v>
      </c>
      <c r="M320" s="7"/>
    </row>
    <row r="321" ht="15.75" customHeight="1">
      <c r="A321" s="7">
        <v>467.0</v>
      </c>
      <c r="B321" s="7" t="s">
        <v>894</v>
      </c>
      <c r="C321" s="7">
        <v>3.37264747992447</v>
      </c>
      <c r="D321" s="7">
        <v>0.13926896012509776</v>
      </c>
      <c r="G321" s="7">
        <v>328.0</v>
      </c>
      <c r="H321" s="7" t="s">
        <v>895</v>
      </c>
      <c r="I321" s="7">
        <v>37.2582482490929</v>
      </c>
      <c r="J321" s="7">
        <v>3.18991624371104</v>
      </c>
      <c r="M321" s="7"/>
    </row>
    <row r="322" ht="15.75" customHeight="1">
      <c r="A322" s="7">
        <v>135.0</v>
      </c>
      <c r="B322" s="7" t="s">
        <v>894</v>
      </c>
      <c r="C322" s="7">
        <v>3.3734939759036147</v>
      </c>
      <c r="D322" s="7">
        <v>0.4704932155933663</v>
      </c>
      <c r="G322" s="7">
        <v>328.0</v>
      </c>
      <c r="H322" s="7" t="s">
        <v>895</v>
      </c>
      <c r="I322" s="7">
        <v>35.99253227575732</v>
      </c>
      <c r="J322" s="7">
        <v>3.1241790585643145</v>
      </c>
      <c r="M322" s="7"/>
    </row>
    <row r="323" ht="15.75" customHeight="1">
      <c r="A323" s="7">
        <v>1111.0</v>
      </c>
      <c r="B323" s="7" t="s">
        <v>894</v>
      </c>
      <c r="C323" s="7">
        <v>3.373727254140258</v>
      </c>
      <c r="D323" s="7">
        <v>0.6209298753730034</v>
      </c>
      <c r="G323" s="7">
        <v>330.0</v>
      </c>
      <c r="H323" s="7" t="s">
        <v>895</v>
      </c>
      <c r="I323" s="7">
        <v>34.4314825753101</v>
      </c>
      <c r="J323" s="7">
        <v>2.9076330369045156</v>
      </c>
      <c r="M323" s="7"/>
    </row>
    <row r="324" ht="15.75" customHeight="1">
      <c r="A324" s="7">
        <v>257.0</v>
      </c>
      <c r="B324" s="7" t="s">
        <v>894</v>
      </c>
      <c r="C324" s="7">
        <v>3.3738771339776066</v>
      </c>
      <c r="D324" s="7">
        <v>0.3679209183673469</v>
      </c>
      <c r="G324" s="7">
        <v>330.0</v>
      </c>
      <c r="H324" s="7" t="s">
        <v>895</v>
      </c>
      <c r="I324" s="7">
        <v>34.49476837397688</v>
      </c>
      <c r="J324" s="7">
        <v>2.7780921132330287</v>
      </c>
      <c r="M324" s="7"/>
    </row>
    <row r="325" ht="15.75" customHeight="1">
      <c r="A325" s="7">
        <v>1081.0</v>
      </c>
      <c r="B325" s="7" t="s">
        <v>894</v>
      </c>
      <c r="C325" s="7">
        <v>3.374396780089123</v>
      </c>
      <c r="D325" s="7">
        <v>0.7204329569081496</v>
      </c>
      <c r="G325" s="7">
        <v>330.0</v>
      </c>
      <c r="H325" s="7" t="s">
        <v>895</v>
      </c>
      <c r="I325" s="7">
        <v>35.14872162686693</v>
      </c>
      <c r="J325" s="7">
        <v>2.7568242003914407</v>
      </c>
      <c r="M325" s="7"/>
    </row>
    <row r="326" ht="15.75" customHeight="1">
      <c r="A326" s="7">
        <v>867.0</v>
      </c>
      <c r="B326" s="7" t="s">
        <v>894</v>
      </c>
      <c r="C326" s="7">
        <v>3.380559689153439</v>
      </c>
      <c r="D326" s="7">
        <v>1.281639928698752</v>
      </c>
      <c r="G326" s="7">
        <v>332.0</v>
      </c>
      <c r="H326" s="7" t="s">
        <v>895</v>
      </c>
      <c r="I326" s="7">
        <v>20.972702725508398</v>
      </c>
      <c r="J326" s="7">
        <v>1.4273863031300307</v>
      </c>
      <c r="M326" s="7"/>
    </row>
    <row r="327" ht="15.75" customHeight="1">
      <c r="A327" s="7">
        <v>465.0</v>
      </c>
      <c r="B327" s="7" t="s">
        <v>894</v>
      </c>
      <c r="C327" s="7">
        <v>3.3809474404996576</v>
      </c>
      <c r="D327" s="7">
        <v>0.13926896012509776</v>
      </c>
      <c r="G327" s="7">
        <v>332.0</v>
      </c>
      <c r="H327" s="7" t="s">
        <v>895</v>
      </c>
      <c r="I327" s="7">
        <v>20.998017044975107</v>
      </c>
      <c r="J327" s="7">
        <v>1.4169456913714331</v>
      </c>
      <c r="M327" s="7"/>
    </row>
    <row r="328" ht="15.75" customHeight="1">
      <c r="A328" s="7">
        <v>565.0</v>
      </c>
      <c r="B328" s="7" t="s">
        <v>894</v>
      </c>
      <c r="C328" s="7">
        <v>3.383</v>
      </c>
      <c r="D328" s="8">
        <v>0.48699884</v>
      </c>
      <c r="G328" s="7">
        <v>332.0</v>
      </c>
      <c r="H328" s="7" t="s">
        <v>895</v>
      </c>
      <c r="I328" s="7">
        <v>21.240612606531094</v>
      </c>
      <c r="J328" s="7">
        <v>1.4248728225214793</v>
      </c>
      <c r="M328" s="7"/>
    </row>
    <row r="329" ht="15.75" customHeight="1">
      <c r="A329" s="7">
        <v>427.0</v>
      </c>
      <c r="B329" s="7" t="s">
        <v>894</v>
      </c>
      <c r="C329" s="7">
        <v>3.383022430643454</v>
      </c>
      <c r="D329" s="7">
        <v>0.22422306128376415</v>
      </c>
      <c r="G329" s="7">
        <v>334.0</v>
      </c>
      <c r="H329" s="7" t="s">
        <v>895</v>
      </c>
      <c r="I329" s="7">
        <v>21.265926925997807</v>
      </c>
      <c r="J329" s="7">
        <v>1.4473008033362442</v>
      </c>
      <c r="M329" s="7"/>
    </row>
    <row r="330" ht="15.75" customHeight="1">
      <c r="A330" s="7">
        <v>253.0</v>
      </c>
      <c r="B330" s="7" t="s">
        <v>894</v>
      </c>
      <c r="C330" s="7">
        <v>3.3845204138107197</v>
      </c>
      <c r="D330" s="7">
        <v>0.362563775510204</v>
      </c>
      <c r="G330" s="7">
        <v>334.0</v>
      </c>
      <c r="H330" s="7" t="s">
        <v>895</v>
      </c>
      <c r="I330" s="7">
        <v>21.242722133153322</v>
      </c>
      <c r="J330" s="7">
        <v>1.5134246778073615</v>
      </c>
      <c r="M330" s="7"/>
    </row>
    <row r="331" ht="15.75" customHeight="1">
      <c r="A331" s="7">
        <v>131.0</v>
      </c>
      <c r="B331" s="7" t="s">
        <v>894</v>
      </c>
      <c r="C331" s="7">
        <v>3.386265911703351</v>
      </c>
      <c r="D331" s="7">
        <v>0.5548136980400603</v>
      </c>
      <c r="G331" s="7">
        <v>334.0</v>
      </c>
      <c r="H331" s="7" t="s">
        <v>895</v>
      </c>
      <c r="I331" s="7">
        <v>21.491646274575984</v>
      </c>
      <c r="J331" s="7">
        <v>1.4275796477922267</v>
      </c>
      <c r="M331" s="7"/>
    </row>
    <row r="332" ht="15.75" customHeight="1">
      <c r="A332" s="7">
        <v>563.0</v>
      </c>
      <c r="B332" s="7" t="s">
        <v>894</v>
      </c>
      <c r="C332" s="7">
        <v>3.389</v>
      </c>
      <c r="D332" s="8">
        <v>0.38611273</v>
      </c>
      <c r="G332" s="7">
        <v>336.0</v>
      </c>
      <c r="H332" s="7" t="s">
        <v>895</v>
      </c>
      <c r="I332" s="7">
        <v>20.974812252130622</v>
      </c>
      <c r="J332" s="7">
        <v>1.6642335143204359</v>
      </c>
      <c r="M332" s="7"/>
    </row>
    <row r="333" ht="15.75" customHeight="1">
      <c r="A333" s="7">
        <v>563.0</v>
      </c>
      <c r="B333" s="7" t="s">
        <v>894</v>
      </c>
      <c r="C333" s="7">
        <v>3.389</v>
      </c>
      <c r="D333" s="8">
        <v>0.39308542</v>
      </c>
      <c r="G333" s="7">
        <v>336.0</v>
      </c>
      <c r="H333" s="7" t="s">
        <v>895</v>
      </c>
      <c r="I333" s="7">
        <v>20.202725508395915</v>
      </c>
      <c r="J333" s="7">
        <v>1.724557048925666</v>
      </c>
      <c r="M333" s="7"/>
    </row>
    <row r="334" ht="15.75" customHeight="1">
      <c r="A334" s="7">
        <v>467.0</v>
      </c>
      <c r="B334" s="7" t="s">
        <v>894</v>
      </c>
      <c r="C334" s="7">
        <v>3.389247401074845</v>
      </c>
      <c r="D334" s="7">
        <v>0.13926896012509776</v>
      </c>
      <c r="G334" s="7">
        <v>336.0</v>
      </c>
      <c r="H334" s="7" t="s">
        <v>895</v>
      </c>
      <c r="I334" s="7">
        <v>20.040291958484516</v>
      </c>
      <c r="J334" s="7">
        <v>1.6740940920924445</v>
      </c>
      <c r="M334" s="7"/>
    </row>
    <row r="335" ht="15.75" customHeight="1">
      <c r="A335" s="7">
        <v>671.0</v>
      </c>
      <c r="B335" s="7" t="s">
        <v>894</v>
      </c>
      <c r="C335" s="7">
        <v>3.390822360965156</v>
      </c>
      <c r="D335" s="7">
        <v>0.22901501888878653</v>
      </c>
      <c r="G335" s="7">
        <v>338.0</v>
      </c>
      <c r="H335" s="7" t="s">
        <v>895</v>
      </c>
      <c r="I335" s="7">
        <v>12.125348071892667</v>
      </c>
      <c r="J335" s="7">
        <v>0.7296054172637665</v>
      </c>
      <c r="M335" s="7"/>
    </row>
    <row r="336" ht="15.75" customHeight="1">
      <c r="A336" s="7">
        <v>257.0</v>
      </c>
      <c r="B336" s="7" t="s">
        <v>894</v>
      </c>
      <c r="C336" s="7">
        <v>3.390906381710588</v>
      </c>
      <c r="D336" s="7">
        <v>0.3580676020408163</v>
      </c>
      <c r="G336" s="7">
        <v>338.0</v>
      </c>
      <c r="H336" s="7" t="s">
        <v>895</v>
      </c>
      <c r="I336" s="7">
        <v>11.933381149270103</v>
      </c>
      <c r="J336" s="7">
        <v>0.6685085040097517</v>
      </c>
      <c r="M336" s="7"/>
    </row>
    <row r="337" ht="15.75" customHeight="1">
      <c r="A337" s="7">
        <v>569.0</v>
      </c>
      <c r="B337" s="7" t="s">
        <v>894</v>
      </c>
      <c r="C337" s="7">
        <v>3.391</v>
      </c>
      <c r="D337" s="8">
        <v>0.43132626</v>
      </c>
      <c r="G337" s="7">
        <v>338.0</v>
      </c>
      <c r="H337" s="7" t="s">
        <v>895</v>
      </c>
      <c r="I337" s="7">
        <v>12.376381739937557</v>
      </c>
      <c r="J337" s="7">
        <v>0.7065974024624128</v>
      </c>
      <c r="M337" s="7"/>
    </row>
    <row r="338" ht="15.75" customHeight="1">
      <c r="A338" s="7">
        <v>563.0</v>
      </c>
      <c r="B338" s="7" t="s">
        <v>894</v>
      </c>
      <c r="C338" s="7">
        <v>3.393</v>
      </c>
      <c r="D338" s="8">
        <v>0.35005084</v>
      </c>
      <c r="G338" s="7">
        <v>340.0</v>
      </c>
      <c r="H338" s="7" t="s">
        <v>895</v>
      </c>
      <c r="I338" s="7">
        <v>12.332081680870811</v>
      </c>
      <c r="J338" s="7">
        <v>0.6615480961706868</v>
      </c>
      <c r="M338" s="7"/>
    </row>
    <row r="339" ht="15.75" customHeight="1">
      <c r="A339" s="7">
        <v>253.0</v>
      </c>
      <c r="B339" s="7" t="s">
        <v>894</v>
      </c>
      <c r="C339" s="7">
        <v>3.3994210055770786</v>
      </c>
      <c r="D339" s="7">
        <v>0.3231505102040816</v>
      </c>
      <c r="G339" s="7">
        <v>340.0</v>
      </c>
      <c r="H339" s="7" t="s">
        <v>895</v>
      </c>
      <c r="I339" s="7">
        <v>12.859463336427304</v>
      </c>
      <c r="J339" s="7">
        <v>0.6774023584707792</v>
      </c>
      <c r="M339" s="7"/>
    </row>
    <row r="340" ht="15.75" customHeight="1">
      <c r="A340" s="7">
        <v>829.0</v>
      </c>
      <c r="B340" s="7" t="s">
        <v>894</v>
      </c>
      <c r="C340" s="7">
        <v>3.401227678571429</v>
      </c>
      <c r="D340" s="7">
        <v>0.9848484848484849</v>
      </c>
      <c r="G340" s="7">
        <v>340.0</v>
      </c>
      <c r="H340" s="7" t="s">
        <v>895</v>
      </c>
      <c r="I340" s="7">
        <v>12.464981858071049</v>
      </c>
      <c r="J340" s="7">
        <v>0.6996369946233479</v>
      </c>
      <c r="M340" s="7"/>
    </row>
    <row r="341" ht="15.75" customHeight="1">
      <c r="A341" s="7">
        <v>137.0</v>
      </c>
      <c r="B341" s="7" t="s">
        <v>894</v>
      </c>
      <c r="C341" s="7">
        <v>3.407552471369577</v>
      </c>
      <c r="D341" s="7">
        <v>0.4839543398664657</v>
      </c>
      <c r="G341" s="7">
        <v>342.0</v>
      </c>
      <c r="H341" s="7" t="s">
        <v>895</v>
      </c>
      <c r="I341" s="7">
        <v>12.975487300649734</v>
      </c>
      <c r="J341" s="7">
        <v>0.7963093257214727</v>
      </c>
      <c r="M341" s="7"/>
    </row>
    <row r="342" ht="15.75" customHeight="1">
      <c r="A342" s="7">
        <v>561.0</v>
      </c>
      <c r="B342" s="7" t="s">
        <v>894</v>
      </c>
      <c r="C342" s="7">
        <v>3.408</v>
      </c>
      <c r="D342" s="8">
        <v>0.36737362</v>
      </c>
      <c r="G342" s="7">
        <v>342.0</v>
      </c>
      <c r="H342" s="7" t="s">
        <v>895</v>
      </c>
      <c r="I342" s="7">
        <v>13.142139903805585</v>
      </c>
      <c r="J342" s="7">
        <v>0.7458463688882515</v>
      </c>
      <c r="M342" s="7"/>
    </row>
    <row r="343" ht="15.75" customHeight="1">
      <c r="A343" s="7">
        <v>135.0</v>
      </c>
      <c r="B343" s="7" t="s">
        <v>894</v>
      </c>
      <c r="C343" s="7">
        <v>3.4096811273362</v>
      </c>
      <c r="D343" s="7">
        <v>0.48567736377342235</v>
      </c>
      <c r="G343" s="7">
        <v>342.0</v>
      </c>
      <c r="H343" s="7" t="s">
        <v>895</v>
      </c>
      <c r="I343" s="7">
        <v>13.116825584338873</v>
      </c>
      <c r="J343" s="7">
        <v>0.7350190678052615</v>
      </c>
      <c r="M343" s="7"/>
    </row>
    <row r="344" ht="15.75" customHeight="1">
      <c r="A344" s="7">
        <v>1113.0</v>
      </c>
      <c r="B344" s="7" t="s">
        <v>894</v>
      </c>
      <c r="C344" s="7">
        <v>3.4105295440605197</v>
      </c>
      <c r="D344" s="7">
        <v>0.6749605055292259</v>
      </c>
      <c r="G344" s="7">
        <v>344.0</v>
      </c>
      <c r="H344" s="7" t="s">
        <v>895</v>
      </c>
      <c r="I344" s="7">
        <v>11.929162096025651</v>
      </c>
      <c r="J344" s="7">
        <v>0.45486265228289624</v>
      </c>
      <c r="M344" s="7"/>
    </row>
    <row r="345" ht="15.75" customHeight="1">
      <c r="A345" s="7">
        <v>595.0</v>
      </c>
      <c r="B345" s="7" t="s">
        <v>894</v>
      </c>
      <c r="C345" s="7">
        <v>3.4167608789492077</v>
      </c>
      <c r="D345" s="7">
        <v>0.3184893664042976</v>
      </c>
      <c r="G345" s="7">
        <v>344.0</v>
      </c>
      <c r="H345" s="7" t="s">
        <v>895</v>
      </c>
      <c r="I345" s="7">
        <v>12.089486119314826</v>
      </c>
      <c r="J345" s="7">
        <v>0.4575694775536437</v>
      </c>
      <c r="M345" s="7"/>
    </row>
    <row r="346" ht="15.75" customHeight="1">
      <c r="A346" s="7">
        <v>829.0</v>
      </c>
      <c r="B346" s="7" t="s">
        <v>894</v>
      </c>
      <c r="C346" s="7">
        <v>3.41776207010582</v>
      </c>
      <c r="D346" s="7">
        <v>0.9581105169340464</v>
      </c>
      <c r="G346" s="7">
        <v>344.0</v>
      </c>
      <c r="H346" s="7" t="s">
        <v>895</v>
      </c>
      <c r="I346" s="7">
        <v>12.024090794025819</v>
      </c>
      <c r="J346" s="7">
        <v>0.432241326805935</v>
      </c>
      <c r="M346" s="7"/>
    </row>
    <row r="347" ht="15.75" customHeight="1">
      <c r="A347" s="7">
        <v>671.0</v>
      </c>
      <c r="B347" s="7" t="s">
        <v>894</v>
      </c>
      <c r="C347" s="7">
        <v>3.4196699017123073</v>
      </c>
      <c r="D347" s="7">
        <v>0.2259052796461808</v>
      </c>
      <c r="G347" s="7">
        <v>346.0</v>
      </c>
      <c r="H347" s="7" t="s">
        <v>895</v>
      </c>
      <c r="I347" s="7">
        <v>11.08113239389081</v>
      </c>
      <c r="J347" s="7">
        <v>0.4032396274764976</v>
      </c>
      <c r="M347" s="7"/>
    </row>
    <row r="348" ht="15.75" customHeight="1">
      <c r="A348" s="7">
        <v>427.0</v>
      </c>
      <c r="B348" s="7" t="s">
        <v>894</v>
      </c>
      <c r="C348" s="7">
        <v>3.420372253231797</v>
      </c>
      <c r="D348" s="7">
        <v>0.24539373366250364</v>
      </c>
      <c r="G348" s="7">
        <v>346.0</v>
      </c>
      <c r="H348" s="7" t="s">
        <v>895</v>
      </c>
      <c r="I348" s="7">
        <v>11.20137541135769</v>
      </c>
      <c r="J348" s="7">
        <v>0.42470088498028125</v>
      </c>
      <c r="M348" s="7"/>
    </row>
    <row r="349" ht="15.75" customHeight="1">
      <c r="A349" s="7">
        <v>453.0</v>
      </c>
      <c r="B349" s="7" t="s">
        <v>894</v>
      </c>
      <c r="C349" s="7">
        <v>3.4265972236631876</v>
      </c>
      <c r="D349" s="7">
        <v>0.4669710281731048</v>
      </c>
      <c r="G349" s="7">
        <v>346.0</v>
      </c>
      <c r="H349" s="7" t="s">
        <v>895</v>
      </c>
      <c r="I349" s="7">
        <v>11.378575647624672</v>
      </c>
      <c r="J349" s="7">
        <v>0.4022729041655165</v>
      </c>
      <c r="M349" s="7"/>
    </row>
    <row r="350" ht="15.75" customHeight="1">
      <c r="A350" s="7">
        <v>255.0</v>
      </c>
      <c r="B350" s="7" t="s">
        <v>894</v>
      </c>
      <c r="C350" s="7">
        <v>3.431350845076419</v>
      </c>
      <c r="D350" s="7">
        <v>0.4089604591836734</v>
      </c>
      <c r="G350" s="7">
        <v>348.0</v>
      </c>
      <c r="H350" s="7" t="s">
        <v>895</v>
      </c>
      <c r="I350" s="7">
        <v>10.207788372289256</v>
      </c>
      <c r="J350" s="7">
        <v>0.37230448152509776</v>
      </c>
      <c r="M350" s="7"/>
    </row>
    <row r="351" ht="15.75" customHeight="1">
      <c r="A351" s="7">
        <v>255.0</v>
      </c>
      <c r="B351" s="7" t="s">
        <v>894</v>
      </c>
      <c r="C351" s="7">
        <v>3.435608157009664</v>
      </c>
      <c r="D351" s="7">
        <v>0.415656887755102</v>
      </c>
      <c r="G351" s="7">
        <v>348.0</v>
      </c>
      <c r="H351" s="7" t="s">
        <v>895</v>
      </c>
      <c r="I351" s="7">
        <v>10.53687452535651</v>
      </c>
      <c r="J351" s="7">
        <v>0.3394358889517353</v>
      </c>
      <c r="M351" s="7"/>
    </row>
    <row r="352" ht="15.75" customHeight="1">
      <c r="A352" s="7">
        <v>545.0</v>
      </c>
      <c r="B352" s="7" t="s">
        <v>894</v>
      </c>
      <c r="C352" s="7">
        <v>3.437</v>
      </c>
      <c r="D352" s="8">
        <v>0.57328588</v>
      </c>
      <c r="G352" s="7">
        <v>348.0</v>
      </c>
      <c r="H352" s="7" t="s">
        <v>895</v>
      </c>
      <c r="I352" s="7">
        <v>10.456712513711922</v>
      </c>
      <c r="J352" s="7">
        <v>0.3487164327371553</v>
      </c>
      <c r="M352" s="7"/>
    </row>
    <row r="353" ht="15.75" customHeight="1">
      <c r="A353" s="7">
        <v>1113.0</v>
      </c>
      <c r="B353" s="7" t="s">
        <v>894</v>
      </c>
      <c r="C353" s="7">
        <v>3.4371089756695974</v>
      </c>
      <c r="D353" s="7">
        <v>0.6755090398455327</v>
      </c>
      <c r="G353" s="7">
        <v>350.0</v>
      </c>
      <c r="H353" s="7" t="s">
        <v>895</v>
      </c>
      <c r="I353" s="7">
        <v>45.56978314066323</v>
      </c>
      <c r="J353" s="7">
        <v>4.777275920342247</v>
      </c>
      <c r="M353" s="7"/>
    </row>
    <row r="354" ht="15.75" customHeight="1">
      <c r="A354" s="7">
        <v>637.0</v>
      </c>
      <c r="B354" s="7" t="s">
        <v>894</v>
      </c>
      <c r="C354" s="7">
        <v>3.437316286049046</v>
      </c>
      <c r="D354" s="7">
        <v>0.28767658908930177</v>
      </c>
      <c r="G354" s="7">
        <v>350.0</v>
      </c>
      <c r="H354" s="7" t="s">
        <v>895</v>
      </c>
      <c r="I354" s="7">
        <v>45.25335414732934</v>
      </c>
      <c r="J354" s="7">
        <v>4.821745192647384</v>
      </c>
      <c r="M354" s="7"/>
    </row>
    <row r="355" ht="15.75" customHeight="1">
      <c r="A355" s="7">
        <v>1081.0</v>
      </c>
      <c r="B355" s="7" t="s">
        <v>894</v>
      </c>
      <c r="C355" s="7">
        <v>3.438055732385979</v>
      </c>
      <c r="D355" s="7">
        <v>0.7143177463410657</v>
      </c>
      <c r="G355" s="7">
        <v>350.0</v>
      </c>
      <c r="H355" s="7" t="s">
        <v>895</v>
      </c>
      <c r="I355" s="7">
        <v>45.50649734199645</v>
      </c>
      <c r="J355" s="7">
        <v>4.8932827176599965</v>
      </c>
      <c r="M355" s="7"/>
    </row>
    <row r="356" ht="15.75" customHeight="1">
      <c r="A356" s="7">
        <v>917.0</v>
      </c>
      <c r="B356" s="7" t="s">
        <v>894</v>
      </c>
      <c r="C356" s="7">
        <v>3.4404968584656084</v>
      </c>
      <c r="D356" s="7">
        <v>0.3257181061806656</v>
      </c>
      <c r="G356" s="7">
        <v>352.0</v>
      </c>
      <c r="H356" s="7" t="s">
        <v>895</v>
      </c>
      <c r="I356" s="7">
        <v>50.02088431356003</v>
      </c>
      <c r="J356" s="7">
        <v>5.212301410283808</v>
      </c>
      <c r="M356" s="7"/>
    </row>
    <row r="357" ht="15.75" customHeight="1">
      <c r="A357" s="7">
        <v>131.0</v>
      </c>
      <c r="B357" s="7" t="s">
        <v>894</v>
      </c>
      <c r="C357" s="7">
        <v>3.443739622802163</v>
      </c>
      <c r="D357" s="7">
        <v>0.5524445401679949</v>
      </c>
      <c r="G357" s="7">
        <v>352.0</v>
      </c>
      <c r="H357" s="7" t="s">
        <v>895</v>
      </c>
      <c r="I357" s="7">
        <v>51.87726774111889</v>
      </c>
      <c r="J357" s="7">
        <v>5.382444713016507</v>
      </c>
      <c r="M357" s="7"/>
    </row>
    <row r="358" ht="15.75" customHeight="1">
      <c r="A358" s="7">
        <v>465.0</v>
      </c>
      <c r="B358" s="7" t="s">
        <v>894</v>
      </c>
      <c r="C358" s="7">
        <v>3.447347125101156</v>
      </c>
      <c r="D358" s="7">
        <v>0.13926896012509776</v>
      </c>
      <c r="G358" s="7">
        <v>352.0</v>
      </c>
      <c r="H358" s="7" t="s">
        <v>895</v>
      </c>
      <c r="I358" s="7">
        <v>50.84359969622817</v>
      </c>
      <c r="J358" s="7">
        <v>5.303173401516045</v>
      </c>
      <c r="M358" s="7"/>
    </row>
    <row r="359" ht="15.75" customHeight="1">
      <c r="A359" s="7">
        <v>637.0</v>
      </c>
      <c r="B359" s="7" t="s">
        <v>894</v>
      </c>
      <c r="C359" s="7">
        <v>3.449649530308948</v>
      </c>
      <c r="D359" s="7">
        <v>0.2980891828026452</v>
      </c>
      <c r="G359" s="7">
        <v>354.0</v>
      </c>
      <c r="H359" s="7" t="s">
        <v>895</v>
      </c>
      <c r="I359" s="7">
        <v>49.936503248670995</v>
      </c>
      <c r="J359" s="7">
        <v>4.931951650099246</v>
      </c>
      <c r="M359" s="7"/>
    </row>
    <row r="360" ht="15.75" customHeight="1">
      <c r="A360" s="7">
        <v>829.0</v>
      </c>
      <c r="B360" s="7" t="s">
        <v>894</v>
      </c>
      <c r="C360" s="7">
        <v>3.4528976521164023</v>
      </c>
      <c r="D360" s="7">
        <v>0.9875222816399287</v>
      </c>
      <c r="G360" s="7">
        <v>354.0</v>
      </c>
      <c r="H360" s="7" t="s">
        <v>895</v>
      </c>
      <c r="I360" s="7">
        <v>51.26550502067336</v>
      </c>
      <c r="J360" s="7">
        <v>5.032490874441296</v>
      </c>
      <c r="M360" s="7"/>
    </row>
    <row r="361" ht="15.75" customHeight="1">
      <c r="A361" s="7">
        <v>453.0</v>
      </c>
      <c r="B361" s="7" t="s">
        <v>894</v>
      </c>
      <c r="C361" s="7">
        <v>3.455647085676343</v>
      </c>
      <c r="D361" s="7">
        <v>0.5736185739180946</v>
      </c>
      <c r="G361" s="7">
        <v>354.0</v>
      </c>
      <c r="H361" s="7" t="s">
        <v>895</v>
      </c>
      <c r="I361" s="7">
        <v>50.99126655978398</v>
      </c>
      <c r="J361" s="7">
        <v>4.949352669696909</v>
      </c>
      <c r="M361" s="7"/>
    </row>
    <row r="362" ht="15.75" customHeight="1">
      <c r="A362" s="7">
        <v>595.0</v>
      </c>
      <c r="B362" s="7" t="s">
        <v>894</v>
      </c>
      <c r="C362" s="7">
        <v>3.4558161524388997</v>
      </c>
      <c r="D362" s="7">
        <v>0.3110517994661952</v>
      </c>
      <c r="G362" s="7">
        <v>356.0</v>
      </c>
      <c r="H362" s="7" t="s">
        <v>895</v>
      </c>
      <c r="I362" s="7">
        <v>9.511644586954686</v>
      </c>
      <c r="J362" s="7">
        <v>0.4305012248461688</v>
      </c>
      <c r="M362" s="7"/>
    </row>
    <row r="363" ht="15.75" customHeight="1">
      <c r="A363" s="7">
        <v>637.0</v>
      </c>
      <c r="B363" s="7" t="s">
        <v>894</v>
      </c>
      <c r="C363" s="7">
        <v>3.4578716931488827</v>
      </c>
      <c r="D363" s="7">
        <v>0.32656443907995175</v>
      </c>
      <c r="G363" s="7">
        <v>356.0</v>
      </c>
      <c r="H363" s="7" t="s">
        <v>895</v>
      </c>
      <c r="I363" s="7">
        <v>9.140367901442916</v>
      </c>
      <c r="J363" s="7">
        <v>0.39202563706911514</v>
      </c>
      <c r="M363" s="7"/>
    </row>
    <row r="364" ht="15.75" customHeight="1">
      <c r="A364" s="7">
        <v>917.0</v>
      </c>
      <c r="B364" s="7" t="s">
        <v>894</v>
      </c>
      <c r="C364" s="7">
        <v>3.4590980489417986</v>
      </c>
      <c r="D364" s="7">
        <v>0.3307943740095087</v>
      </c>
      <c r="G364" s="7">
        <v>356.0</v>
      </c>
      <c r="H364" s="7" t="s">
        <v>895</v>
      </c>
      <c r="I364" s="7">
        <v>9.351320563665514</v>
      </c>
      <c r="J364" s="7">
        <v>0.4102000353155626</v>
      </c>
      <c r="M364" s="7"/>
    </row>
    <row r="365" ht="15.75" customHeight="1">
      <c r="A365" s="7">
        <v>333.0</v>
      </c>
      <c r="B365" s="7" t="s">
        <v>894</v>
      </c>
      <c r="C365" s="7">
        <v>3.4594127077883723</v>
      </c>
      <c r="D365" s="7">
        <v>0.004930288886004352</v>
      </c>
      <c r="G365" s="7">
        <v>358.0</v>
      </c>
      <c r="H365" s="7" t="s">
        <v>895</v>
      </c>
      <c r="I365" s="7">
        <v>9.393511096110032</v>
      </c>
      <c r="J365" s="7">
        <v>0.41561368585705766</v>
      </c>
      <c r="M365" s="7"/>
    </row>
    <row r="366" ht="15.75" customHeight="1">
      <c r="A366" s="7">
        <v>333.0</v>
      </c>
      <c r="B366" s="7" t="s">
        <v>894</v>
      </c>
      <c r="C366" s="7">
        <v>3.478398447388406</v>
      </c>
      <c r="D366" s="7">
        <v>-0.04203312956146462</v>
      </c>
      <c r="G366" s="7">
        <v>358.0</v>
      </c>
      <c r="H366" s="7" t="s">
        <v>895</v>
      </c>
      <c r="I366" s="7">
        <v>9.31545861108767</v>
      </c>
      <c r="J366" s="7">
        <v>0.46994353593420357</v>
      </c>
      <c r="M366" s="7"/>
    </row>
    <row r="367" ht="15.75" customHeight="1">
      <c r="A367" s="7">
        <v>1081.0</v>
      </c>
      <c r="B367" s="7" t="s">
        <v>894</v>
      </c>
      <c r="C367" s="7">
        <v>3.4791260241904016</v>
      </c>
      <c r="D367" s="7">
        <v>0.7454034000570753</v>
      </c>
      <c r="G367" s="7">
        <v>358.0</v>
      </c>
      <c r="H367" s="7" t="s">
        <v>895</v>
      </c>
      <c r="I367" s="7">
        <v>9.526411273310268</v>
      </c>
      <c r="J367" s="7">
        <v>0.4612430261353724</v>
      </c>
      <c r="M367" s="7"/>
    </row>
    <row r="368" ht="15.75" customHeight="1">
      <c r="A368" s="7">
        <v>137.0</v>
      </c>
      <c r="B368" s="7" t="s">
        <v>894</v>
      </c>
      <c r="C368" s="7">
        <v>3.482055430201371</v>
      </c>
      <c r="D368" s="7">
        <v>0.47792375619211713</v>
      </c>
      <c r="G368" s="7">
        <v>360.0</v>
      </c>
      <c r="H368" s="7" t="s">
        <v>895</v>
      </c>
      <c r="I368" s="7">
        <v>9.005358197620454</v>
      </c>
      <c r="J368" s="7">
        <v>0.41909388977659</v>
      </c>
      <c r="M368" s="7"/>
    </row>
    <row r="369" ht="15.75" customHeight="1">
      <c r="A369" s="7">
        <v>137.0</v>
      </c>
      <c r="B369" s="7" t="s">
        <v>894</v>
      </c>
      <c r="C369" s="7">
        <v>3.482055430201371</v>
      </c>
      <c r="D369" s="7">
        <v>0.5011845789360327</v>
      </c>
      <c r="G369" s="7">
        <v>360.0</v>
      </c>
      <c r="H369" s="7" t="s">
        <v>895</v>
      </c>
      <c r="I369" s="7">
        <v>9.058096363176103</v>
      </c>
      <c r="J369" s="7">
        <v>0.3987927002459839</v>
      </c>
      <c r="M369" s="7"/>
    </row>
    <row r="370" ht="15.75" customHeight="1">
      <c r="A370" s="7">
        <v>561.0</v>
      </c>
      <c r="B370" s="7" t="s">
        <v>894</v>
      </c>
      <c r="C370" s="7">
        <v>3.485</v>
      </c>
      <c r="D370" s="8">
        <v>0.39929547</v>
      </c>
      <c r="G370" s="7">
        <v>360.0</v>
      </c>
      <c r="H370" s="7" t="s">
        <v>895</v>
      </c>
      <c r="I370" s="7">
        <v>9.277487131887604</v>
      </c>
      <c r="J370" s="7">
        <v>0.40749321004481504</v>
      </c>
      <c r="M370" s="7"/>
    </row>
    <row r="371" ht="15.75" customHeight="1">
      <c r="A371" s="7">
        <v>641.0</v>
      </c>
      <c r="B371" s="7" t="s">
        <v>894</v>
      </c>
      <c r="C371" s="7">
        <v>3.4907603445086233</v>
      </c>
      <c r="D371" s="7">
        <v>0.3082892746034714</v>
      </c>
      <c r="G371" s="7">
        <v>362.0</v>
      </c>
      <c r="H371" s="7" t="s">
        <v>895</v>
      </c>
      <c r="I371" s="7">
        <v>24.727660113070627</v>
      </c>
      <c r="J371" s="7">
        <v>2.6930204618666784</v>
      </c>
      <c r="M371" s="7"/>
    </row>
    <row r="372" ht="15.75" customHeight="1">
      <c r="A372" s="7">
        <v>917.0</v>
      </c>
      <c r="B372" s="7" t="s">
        <v>894</v>
      </c>
      <c r="C372" s="7">
        <v>3.492166832010582</v>
      </c>
      <c r="D372" s="7">
        <v>0.33005150554675117</v>
      </c>
      <c r="G372" s="7">
        <v>362.0</v>
      </c>
      <c r="H372" s="7" t="s">
        <v>895</v>
      </c>
      <c r="I372" s="7">
        <v>24.200278457514134</v>
      </c>
      <c r="J372" s="7">
        <v>2.7490904139035917</v>
      </c>
      <c r="M372" s="7"/>
    </row>
    <row r="373" ht="15.75" customHeight="1">
      <c r="A373" s="7">
        <v>543.0</v>
      </c>
      <c r="B373" s="7" t="s">
        <v>894</v>
      </c>
      <c r="C373" s="7">
        <v>3.493</v>
      </c>
      <c r="D373" s="8">
        <v>0.65216444</v>
      </c>
      <c r="G373" s="7">
        <v>362.0</v>
      </c>
      <c r="H373" s="7" t="s">
        <v>895</v>
      </c>
      <c r="I373" s="7">
        <v>24.55889798329255</v>
      </c>
      <c r="J373" s="7">
        <v>2.627283276719954</v>
      </c>
      <c r="M373" s="7"/>
    </row>
    <row r="374" ht="15.75" customHeight="1">
      <c r="A374" s="7">
        <v>117.0</v>
      </c>
      <c r="B374" s="7" t="s">
        <v>894</v>
      </c>
      <c r="C374" s="7">
        <v>3.4948273660011067</v>
      </c>
      <c r="D374" s="7">
        <v>0.37292698686194276</v>
      </c>
      <c r="G374" s="7">
        <v>364.0</v>
      </c>
      <c r="H374" s="7" t="s">
        <v>895</v>
      </c>
      <c r="I374" s="7">
        <v>25.17066070373808</v>
      </c>
      <c r="J374" s="7">
        <v>3.0159060477344153</v>
      </c>
      <c r="M374" s="7"/>
    </row>
    <row r="375" ht="15.75" customHeight="1">
      <c r="A375" s="7">
        <v>433.0</v>
      </c>
      <c r="B375" s="7" t="s">
        <v>894</v>
      </c>
      <c r="C375" s="7">
        <v>3.495071898408482</v>
      </c>
      <c r="D375" s="7">
        <v>0.21237837641591634</v>
      </c>
      <c r="G375" s="7">
        <v>364.0</v>
      </c>
      <c r="H375" s="7" t="s">
        <v>895</v>
      </c>
      <c r="I375" s="7">
        <v>25.550375495738756</v>
      </c>
      <c r="J375" s="7">
        <v>3.087443572747027</v>
      </c>
      <c r="M375" s="7"/>
    </row>
    <row r="376" ht="15.75" customHeight="1">
      <c r="A376" s="7">
        <v>561.0</v>
      </c>
      <c r="B376" s="7" t="s">
        <v>894</v>
      </c>
      <c r="C376" s="7">
        <v>3.501</v>
      </c>
      <c r="D376" s="8">
        <v>0.38066531</v>
      </c>
      <c r="G376" s="7">
        <v>364.0</v>
      </c>
      <c r="H376" s="7" t="s">
        <v>895</v>
      </c>
      <c r="I376" s="7">
        <v>25.95118555396169</v>
      </c>
      <c r="J376" s="7">
        <v>3.0642422132834777</v>
      </c>
      <c r="M376" s="7"/>
    </row>
    <row r="377" ht="15.75" customHeight="1">
      <c r="A377" s="7">
        <v>599.0</v>
      </c>
      <c r="B377" s="7" t="s">
        <v>894</v>
      </c>
      <c r="C377" s="7">
        <v>3.501038048058542</v>
      </c>
      <c r="D377" s="7">
        <v>0.405827652448872</v>
      </c>
      <c r="G377" s="7">
        <v>366.0</v>
      </c>
      <c r="H377" s="7" t="s">
        <v>895</v>
      </c>
      <c r="I377" s="7">
        <v>24.748755379292888</v>
      </c>
      <c r="J377" s="7">
        <v>3.0681091065274027</v>
      </c>
      <c r="M377" s="7"/>
    </row>
    <row r="378" ht="15.75" customHeight="1">
      <c r="A378" s="7">
        <v>641.0</v>
      </c>
      <c r="B378" s="7" t="s">
        <v>894</v>
      </c>
      <c r="C378" s="7">
        <v>3.511315751608461</v>
      </c>
      <c r="D378" s="7">
        <v>0.3335770021930197</v>
      </c>
      <c r="G378" s="7">
        <v>366.0</v>
      </c>
      <c r="H378" s="7" t="s">
        <v>895</v>
      </c>
      <c r="I378" s="7">
        <v>25.423803898405197</v>
      </c>
      <c r="J378" s="7">
        <v>3.0004384747587154</v>
      </c>
      <c r="M378" s="7"/>
    </row>
    <row r="379" ht="15.75" customHeight="1">
      <c r="A379" s="7">
        <v>545.0</v>
      </c>
      <c r="B379" s="7" t="s">
        <v>894</v>
      </c>
      <c r="C379" s="7">
        <v>3.512</v>
      </c>
      <c r="D379" s="8">
        <v>0.58690442</v>
      </c>
      <c r="G379" s="7">
        <v>366.0</v>
      </c>
      <c r="H379" s="7" t="s">
        <v>895</v>
      </c>
      <c r="I379" s="7">
        <v>25.3183275672939</v>
      </c>
      <c r="J379" s="7">
        <v>2.992704688270865</v>
      </c>
      <c r="M379" s="7"/>
    </row>
    <row r="380" ht="15.75" customHeight="1">
      <c r="A380" s="7">
        <v>117.0</v>
      </c>
      <c r="B380" s="7" t="s">
        <v>894</v>
      </c>
      <c r="C380" s="7">
        <v>3.5267572055004464</v>
      </c>
      <c r="D380" s="7">
        <v>0.36431186732715914</v>
      </c>
      <c r="G380" s="7">
        <v>368.0</v>
      </c>
      <c r="H380" s="7" t="s">
        <v>895</v>
      </c>
      <c r="I380" s="7">
        <v>7.522360982195595</v>
      </c>
      <c r="J380" s="7">
        <v>0.07900062897338749</v>
      </c>
      <c r="M380" s="7"/>
    </row>
    <row r="381" ht="15.75" customHeight="1">
      <c r="A381" s="7">
        <v>335.0</v>
      </c>
      <c r="B381" s="7" t="s">
        <v>894</v>
      </c>
      <c r="C381" s="7">
        <v>3.5269175596996036</v>
      </c>
      <c r="D381" s="7">
        <v>0.12076307600777733</v>
      </c>
      <c r="G381" s="7">
        <v>368.0</v>
      </c>
      <c r="H381" s="7" t="s">
        <v>895</v>
      </c>
      <c r="I381" s="7">
        <v>7.665808792506961</v>
      </c>
      <c r="J381" s="7">
        <v>0.09678833789544244</v>
      </c>
      <c r="M381" s="7"/>
    </row>
    <row r="382" ht="15.75" customHeight="1">
      <c r="A382" s="7">
        <v>595.0</v>
      </c>
      <c r="B382" s="7" t="s">
        <v>894</v>
      </c>
      <c r="C382" s="7">
        <v>3.529815617998315</v>
      </c>
      <c r="D382" s="7">
        <v>0.298939190452714</v>
      </c>
      <c r="G382" s="7">
        <v>368.0</v>
      </c>
      <c r="H382" s="7" t="s">
        <v>895</v>
      </c>
      <c r="I382" s="7">
        <v>7.779723230107163</v>
      </c>
      <c r="J382" s="7">
        <v>0.07745387167581748</v>
      </c>
      <c r="M382" s="7"/>
    </row>
    <row r="383" ht="15.75" customHeight="1">
      <c r="A383" s="7">
        <v>545.0</v>
      </c>
      <c r="B383" s="7" t="s">
        <v>894</v>
      </c>
      <c r="C383" s="7">
        <v>3.537</v>
      </c>
      <c r="D383" s="8">
        <v>0.62993899</v>
      </c>
      <c r="G383" s="7">
        <v>370.0</v>
      </c>
      <c r="H383" s="7" t="s">
        <v>895</v>
      </c>
      <c r="I383" s="7">
        <v>8.013880685174247</v>
      </c>
      <c r="J383" s="7">
        <v>0.10548884769427364</v>
      </c>
      <c r="M383" s="7"/>
    </row>
    <row r="384" ht="15.75" customHeight="1">
      <c r="A384" s="7">
        <v>127.0</v>
      </c>
      <c r="B384" s="7" t="s">
        <v>894</v>
      </c>
      <c r="C384" s="7">
        <v>3.539529141300183</v>
      </c>
      <c r="D384" s="7">
        <v>0.26771483954339864</v>
      </c>
      <c r="G384" s="7">
        <v>370.0</v>
      </c>
      <c r="H384" s="7" t="s">
        <v>895</v>
      </c>
      <c r="I384" s="7">
        <v>7.942156780018564</v>
      </c>
      <c r="J384" s="7">
        <v>0.10200864377474114</v>
      </c>
      <c r="M384" s="7"/>
    </row>
    <row r="385" ht="15.75" customHeight="1">
      <c r="A385" s="7">
        <v>543.0</v>
      </c>
      <c r="B385" s="7" t="s">
        <v>894</v>
      </c>
      <c r="C385" s="7">
        <v>3.547</v>
      </c>
      <c r="D385" s="8">
        <v>0.64649913</v>
      </c>
      <c r="G385" s="7">
        <v>370.0</v>
      </c>
      <c r="H385" s="7" t="s">
        <v>895</v>
      </c>
      <c r="I385" s="7">
        <v>8.115137963041093</v>
      </c>
      <c r="J385" s="7">
        <v>0.10684226032964737</v>
      </c>
      <c r="M385" s="7"/>
    </row>
    <row r="386" ht="15.75" customHeight="1">
      <c r="A386" s="7">
        <v>597.0</v>
      </c>
      <c r="B386" s="7" t="s">
        <v>894</v>
      </c>
      <c r="C386" s="7">
        <v>3.548315484388169</v>
      </c>
      <c r="D386" s="7">
        <v>0.33102697924281316</v>
      </c>
      <c r="G386" s="7">
        <v>372.0</v>
      </c>
      <c r="H386" s="7" t="s">
        <v>895</v>
      </c>
      <c r="I386" s="7">
        <v>7.925280567040755</v>
      </c>
      <c r="J386" s="7">
        <v>0.11747621675044112</v>
      </c>
      <c r="M386" s="7"/>
    </row>
    <row r="387" ht="15.75" customHeight="1">
      <c r="A387" s="7">
        <v>333.0</v>
      </c>
      <c r="B387" s="7" t="s">
        <v>894</v>
      </c>
      <c r="C387" s="7">
        <v>3.550122352544089</v>
      </c>
      <c r="D387" s="7">
        <v>-0.039848334878647</v>
      </c>
      <c r="G387" s="7">
        <v>372.0</v>
      </c>
      <c r="H387" s="7" t="s">
        <v>895</v>
      </c>
      <c r="I387" s="7">
        <v>8.015990211796472</v>
      </c>
      <c r="J387" s="7">
        <v>0.13874412959202853</v>
      </c>
      <c r="M387" s="7"/>
    </row>
    <row r="388" ht="15.75" customHeight="1">
      <c r="A388" s="7">
        <v>223.0</v>
      </c>
      <c r="B388" s="7" t="s">
        <v>894</v>
      </c>
      <c r="C388" s="7">
        <v>3.5505555792072885</v>
      </c>
      <c r="D388" s="7">
        <v>0.5640306122448979</v>
      </c>
      <c r="G388" s="7">
        <v>372.0</v>
      </c>
      <c r="H388" s="7" t="s">
        <v>895</v>
      </c>
      <c r="I388" s="7">
        <v>8.214285714285714</v>
      </c>
      <c r="J388" s="7">
        <v>0.12521000323829104</v>
      </c>
      <c r="M388" s="7"/>
    </row>
    <row r="389" ht="15.75" customHeight="1">
      <c r="A389" s="7">
        <v>127.0</v>
      </c>
      <c r="B389" s="7" t="s">
        <v>894</v>
      </c>
      <c r="C389" s="7">
        <v>3.554429733066542</v>
      </c>
      <c r="D389" s="7">
        <v>0.2869911695024769</v>
      </c>
      <c r="G389" s="7">
        <v>374.0</v>
      </c>
      <c r="H389" s="7" t="s">
        <v>895</v>
      </c>
      <c r="I389" s="7">
        <v>37.047295586870305</v>
      </c>
      <c r="J389" s="7">
        <v>2.8766978909531162</v>
      </c>
      <c r="M389" s="7"/>
    </row>
    <row r="390" ht="15.75" customHeight="1">
      <c r="A390" s="7">
        <v>433.0</v>
      </c>
      <c r="B390" s="7" t="s">
        <v>894</v>
      </c>
      <c r="C390" s="7">
        <v>3.5552466125785904</v>
      </c>
      <c r="D390" s="7">
        <v>0.23786033255881497</v>
      </c>
      <c r="G390" s="7">
        <v>374.0</v>
      </c>
      <c r="H390" s="7" t="s">
        <v>895</v>
      </c>
      <c r="I390" s="7">
        <v>36.81524765842545</v>
      </c>
      <c r="J390" s="7">
        <v>2.8766978909531162</v>
      </c>
      <c r="M390" s="7"/>
    </row>
    <row r="391" ht="15.75" customHeight="1">
      <c r="A391" s="7">
        <v>597.0</v>
      </c>
      <c r="B391" s="7" t="s">
        <v>894</v>
      </c>
      <c r="C391" s="7">
        <v>3.5647598100680384</v>
      </c>
      <c r="D391" s="7">
        <v>0.368852319670877</v>
      </c>
      <c r="G391" s="7">
        <v>374.0</v>
      </c>
      <c r="H391" s="7" t="s">
        <v>895</v>
      </c>
      <c r="I391" s="7">
        <v>36.68867606109189</v>
      </c>
      <c r="J391" s="7">
        <v>2.8341620652699406</v>
      </c>
      <c r="M391" s="7"/>
    </row>
    <row r="392" ht="15.75" customHeight="1">
      <c r="A392" s="7">
        <v>223.0</v>
      </c>
      <c r="B392" s="7" t="s">
        <v>894</v>
      </c>
      <c r="C392" s="7">
        <v>3.5654561709736474</v>
      </c>
      <c r="D392" s="7">
        <v>0.5777104591836734</v>
      </c>
      <c r="G392" s="7">
        <v>376.0</v>
      </c>
      <c r="H392" s="7" t="s">
        <v>895</v>
      </c>
      <c r="I392" s="7">
        <v>24.938612775293226</v>
      </c>
      <c r="J392" s="7">
        <v>2.180657107046618</v>
      </c>
      <c r="M392" s="7"/>
    </row>
    <row r="393" ht="15.75" customHeight="1">
      <c r="A393" s="7">
        <v>541.0</v>
      </c>
      <c r="B393" s="7" t="s">
        <v>894</v>
      </c>
      <c r="C393" s="7">
        <v>3.568</v>
      </c>
      <c r="D393" s="8">
        <v>0.57481116</v>
      </c>
      <c r="G393" s="7">
        <v>376.0</v>
      </c>
      <c r="H393" s="7" t="s">
        <v>895</v>
      </c>
      <c r="I393" s="7">
        <v>24.43232638595899</v>
      </c>
      <c r="J393" s="7">
        <v>2.1922577867783932</v>
      </c>
      <c r="M393" s="7"/>
    </row>
    <row r="394" ht="15.75" customHeight="1">
      <c r="A394" s="7">
        <v>599.0</v>
      </c>
      <c r="B394" s="7" t="s">
        <v>894</v>
      </c>
      <c r="C394" s="7">
        <v>3.572981972907974</v>
      </c>
      <c r="D394" s="7">
        <v>0.40009010081090735</v>
      </c>
      <c r="G394" s="7">
        <v>376.0</v>
      </c>
      <c r="H394" s="7" t="s">
        <v>895</v>
      </c>
      <c r="I394" s="7">
        <v>24.643279048181586</v>
      </c>
      <c r="J394" s="7">
        <v>2.2077253597540927</v>
      </c>
      <c r="M394" s="7"/>
    </row>
    <row r="395" ht="15.75" customHeight="1">
      <c r="A395" s="7">
        <v>335.0</v>
      </c>
      <c r="B395" s="7" t="s">
        <v>894</v>
      </c>
      <c r="C395" s="7">
        <v>3.573327145388575</v>
      </c>
      <c r="D395" s="7">
        <v>0.07996735228436871</v>
      </c>
      <c r="G395" s="7">
        <v>378.0</v>
      </c>
      <c r="H395" s="7" t="s">
        <v>895</v>
      </c>
      <c r="I395" s="7">
        <v>26.01447135262847</v>
      </c>
      <c r="J395" s="7">
        <v>2.387535895596605</v>
      </c>
      <c r="M395" s="7"/>
    </row>
    <row r="396" ht="15.75" customHeight="1">
      <c r="A396" s="7">
        <v>875.0</v>
      </c>
      <c r="B396" s="7" t="s">
        <v>894</v>
      </c>
      <c r="C396" s="7">
        <v>3.57483878968254</v>
      </c>
      <c r="D396" s="7">
        <v>1.4652406417112298</v>
      </c>
      <c r="G396" s="7">
        <v>378.0</v>
      </c>
      <c r="H396" s="7" t="s">
        <v>895</v>
      </c>
      <c r="I396" s="7">
        <v>26.225424014851068</v>
      </c>
      <c r="J396" s="7">
        <v>2.3682014293769797</v>
      </c>
      <c r="M396" s="7"/>
    </row>
    <row r="397" ht="15.75" customHeight="1">
      <c r="A397" s="7">
        <v>597.0</v>
      </c>
      <c r="B397" s="7" t="s">
        <v>894</v>
      </c>
      <c r="C397" s="7">
        <v>3.5770930543279413</v>
      </c>
      <c r="D397" s="7">
        <v>0.34037706339357054</v>
      </c>
      <c r="G397" s="7">
        <v>378.0</v>
      </c>
      <c r="H397" s="7" t="s">
        <v>895</v>
      </c>
      <c r="I397" s="7">
        <v>26.87937726774112</v>
      </c>
      <c r="J397" s="7">
        <v>2.2985973509863302</v>
      </c>
      <c r="M397" s="7"/>
    </row>
    <row r="398" ht="15.75" customHeight="1">
      <c r="A398" s="7">
        <v>639.0</v>
      </c>
      <c r="B398" s="7" t="s">
        <v>894</v>
      </c>
      <c r="C398" s="7">
        <v>3.5770930543279413</v>
      </c>
      <c r="D398" s="7">
        <v>0.3639647756829811</v>
      </c>
      <c r="G398" s="7">
        <v>380.0</v>
      </c>
      <c r="H398" s="7" t="s">
        <v>895</v>
      </c>
      <c r="I398" s="7">
        <v>33.714243523753275</v>
      </c>
      <c r="J398" s="7">
        <v>2.1535888543391435</v>
      </c>
      <c r="M398" s="7"/>
    </row>
    <row r="399" ht="15.75" customHeight="1">
      <c r="A399" s="7">
        <v>117.0</v>
      </c>
      <c r="B399" s="7" t="s">
        <v>894</v>
      </c>
      <c r="C399" s="7">
        <v>3.5799736046660136</v>
      </c>
      <c r="D399" s="7">
        <v>0.3617273314667241</v>
      </c>
      <c r="G399" s="7">
        <v>380.0</v>
      </c>
      <c r="H399" s="7" t="s">
        <v>895</v>
      </c>
      <c r="I399" s="7">
        <v>32.870432874862885</v>
      </c>
      <c r="J399" s="7">
        <v>2.23672705908353</v>
      </c>
      <c r="M399" s="7"/>
    </row>
    <row r="400" ht="15.75" customHeight="1">
      <c r="A400" s="7">
        <v>541.0</v>
      </c>
      <c r="B400" s="7" t="s">
        <v>894</v>
      </c>
      <c r="C400" s="7">
        <v>3.58</v>
      </c>
      <c r="D400" s="8">
        <v>0.60248402</v>
      </c>
      <c r="G400" s="7">
        <v>380.0</v>
      </c>
      <c r="H400" s="7" t="s">
        <v>895</v>
      </c>
      <c r="I400" s="7">
        <v>33.48219559530841</v>
      </c>
      <c r="J400" s="7">
        <v>2.1922577867783932</v>
      </c>
      <c r="M400" s="7"/>
    </row>
    <row r="401" ht="15.75" customHeight="1">
      <c r="A401" s="7">
        <v>873.0</v>
      </c>
      <c r="B401" s="7" t="s">
        <v>894</v>
      </c>
      <c r="C401" s="7">
        <v>3.5810391865079363</v>
      </c>
      <c r="D401" s="7">
        <v>1.5240641711229945</v>
      </c>
      <c r="G401" s="7">
        <v>382.0</v>
      </c>
      <c r="H401" s="7" t="s">
        <v>895</v>
      </c>
      <c r="I401" s="7">
        <v>33.37671926419711</v>
      </c>
      <c r="J401" s="7">
        <v>2.1748567671807306</v>
      </c>
      <c r="M401" s="7"/>
    </row>
    <row r="402" ht="15.75" customHeight="1">
      <c r="A402" s="7">
        <v>335.0</v>
      </c>
      <c r="B402" s="7" t="s">
        <v>894</v>
      </c>
      <c r="C402" s="7">
        <v>3.5817652518774783</v>
      </c>
      <c r="D402" s="7">
        <v>0.0811274202575462</v>
      </c>
      <c r="G402" s="7">
        <v>382.0</v>
      </c>
      <c r="H402" s="7" t="s">
        <v>895</v>
      </c>
      <c r="I402" s="7">
        <v>33.81971985486457</v>
      </c>
      <c r="J402" s="7">
        <v>2.1265206016316682</v>
      </c>
      <c r="M402" s="7"/>
    </row>
    <row r="403" ht="15.75" customHeight="1">
      <c r="A403" s="7">
        <v>639.0</v>
      </c>
      <c r="B403" s="7" t="s">
        <v>894</v>
      </c>
      <c r="C403" s="7">
        <v>3.5873707578778604</v>
      </c>
      <c r="D403" s="7">
        <v>0.35248967240705165</v>
      </c>
      <c r="G403" s="7">
        <v>382.0</v>
      </c>
      <c r="H403" s="7" t="s">
        <v>895</v>
      </c>
      <c r="I403" s="7">
        <v>33.798624588642305</v>
      </c>
      <c r="J403" s="7">
        <v>2.2328601658396057</v>
      </c>
      <c r="M403" s="7"/>
    </row>
    <row r="404" ht="15.75" customHeight="1">
      <c r="A404" s="7">
        <v>599.0</v>
      </c>
      <c r="B404" s="7" t="s">
        <v>894</v>
      </c>
      <c r="C404" s="7">
        <v>3.5914818392978276</v>
      </c>
      <c r="D404" s="7">
        <v>0.38393995545959914</v>
      </c>
      <c r="G404" s="7">
        <v>384.0</v>
      </c>
      <c r="H404" s="7" t="s">
        <v>895</v>
      </c>
      <c r="I404" s="7">
        <v>41.118681967766435</v>
      </c>
      <c r="J404" s="7">
        <v>4.191441593887611</v>
      </c>
      <c r="M404" s="7"/>
    </row>
    <row r="405" ht="15.75" customHeight="1">
      <c r="A405" s="7">
        <v>641.0</v>
      </c>
      <c r="B405" s="7" t="s">
        <v>894</v>
      </c>
      <c r="C405" s="7">
        <v>3.5914818392978276</v>
      </c>
      <c r="D405" s="7">
        <v>0.3267769409924689</v>
      </c>
      <c r="G405" s="7">
        <v>384.0</v>
      </c>
      <c r="H405" s="7" t="s">
        <v>895</v>
      </c>
      <c r="I405" s="7">
        <v>40.86553877309932</v>
      </c>
      <c r="J405" s="7">
        <v>4.108303389143224</v>
      </c>
      <c r="M405" s="7"/>
    </row>
    <row r="406" ht="15.75" customHeight="1">
      <c r="A406" s="7">
        <v>541.0</v>
      </c>
      <c r="B406" s="7" t="s">
        <v>894</v>
      </c>
      <c r="C406" s="7">
        <v>3.595</v>
      </c>
      <c r="D406" s="8">
        <v>0.55476467</v>
      </c>
      <c r="G406" s="7">
        <v>384.0</v>
      </c>
      <c r="H406" s="7" t="s">
        <v>895</v>
      </c>
      <c r="I406" s="7">
        <v>41.24525356509999</v>
      </c>
      <c r="J406" s="7">
        <v>4.187574700643686</v>
      </c>
      <c r="M406" s="7"/>
    </row>
    <row r="407" ht="15.75" customHeight="1">
      <c r="A407" s="7">
        <v>875.0</v>
      </c>
      <c r="B407" s="7" t="s">
        <v>894</v>
      </c>
      <c r="C407" s="7">
        <v>3.599640376984127</v>
      </c>
      <c r="D407" s="7">
        <v>1.423351158645276</v>
      </c>
      <c r="G407" s="7">
        <v>386.0</v>
      </c>
      <c r="H407" s="7" t="s">
        <v>895</v>
      </c>
      <c r="I407" s="7">
        <v>20.801831069108093</v>
      </c>
      <c r="J407" s="7">
        <v>1.8732390941545818</v>
      </c>
      <c r="M407" s="7"/>
    </row>
    <row r="408" ht="15.75" customHeight="1">
      <c r="A408" s="7">
        <v>433.0</v>
      </c>
      <c r="B408" s="7" t="s">
        <v>894</v>
      </c>
      <c r="C408" s="7">
        <v>3.60089639574212</v>
      </c>
      <c r="D408" s="7">
        <v>0.24711824716816727</v>
      </c>
      <c r="G408" s="7">
        <v>386.0</v>
      </c>
      <c r="H408" s="7" t="s">
        <v>895</v>
      </c>
      <c r="I408" s="7">
        <v>20.812378702219224</v>
      </c>
      <c r="J408" s="7">
        <v>1.886773220508319</v>
      </c>
      <c r="M408" s="7"/>
    </row>
    <row r="409" ht="15.75" customHeight="1">
      <c r="A409" s="7">
        <v>543.0</v>
      </c>
      <c r="B409" s="7" t="s">
        <v>894</v>
      </c>
      <c r="C409" s="7">
        <v>3.601</v>
      </c>
      <c r="D409" s="8">
        <v>0.62841371</v>
      </c>
      <c r="G409" s="7">
        <v>386.0</v>
      </c>
      <c r="H409" s="7" t="s">
        <v>895</v>
      </c>
      <c r="I409" s="7">
        <v>20.057168171462326</v>
      </c>
      <c r="J409" s="7">
        <v>1.913841473215794</v>
      </c>
      <c r="M409" s="7"/>
    </row>
    <row r="410" ht="15.75" customHeight="1">
      <c r="A410" s="7">
        <v>1083.0</v>
      </c>
      <c r="B410" s="7" t="s">
        <v>894</v>
      </c>
      <c r="C410" s="7">
        <v>3.6084974433743358</v>
      </c>
      <c r="D410" s="7">
        <v>0.7991662929593542</v>
      </c>
      <c r="G410" s="7">
        <v>388.0</v>
      </c>
      <c r="H410" s="7" t="s">
        <v>895</v>
      </c>
      <c r="I410" s="7">
        <v>26.584043540629484</v>
      </c>
      <c r="J410" s="7">
        <v>2.091718562436343</v>
      </c>
      <c r="M410" s="7"/>
    </row>
    <row r="411" ht="15.75" customHeight="1">
      <c r="A411" s="7">
        <v>1091.0</v>
      </c>
      <c r="B411" s="7" t="s">
        <v>894</v>
      </c>
      <c r="C411" s="7">
        <v>3.6084974433743358</v>
      </c>
      <c r="D411" s="7">
        <v>0.3771912837865384</v>
      </c>
      <c r="G411" s="7">
        <v>388.0</v>
      </c>
      <c r="H411" s="7" t="s">
        <v>895</v>
      </c>
      <c r="I411" s="7">
        <v>27.491139988186646</v>
      </c>
      <c r="J411" s="7">
        <v>2.1284540482536305</v>
      </c>
      <c r="M411" s="7"/>
    </row>
    <row r="412" ht="15.75" customHeight="1">
      <c r="A412" s="7">
        <v>477.0</v>
      </c>
      <c r="B412" s="7" t="s">
        <v>894</v>
      </c>
      <c r="C412" s="7">
        <v>3.611271346461104</v>
      </c>
      <c r="D412" s="7">
        <v>0.2673964034401877</v>
      </c>
      <c r="G412" s="7">
        <v>388.0</v>
      </c>
      <c r="H412" s="7" t="s">
        <v>895</v>
      </c>
      <c r="I412" s="7">
        <v>27.23799679351953</v>
      </c>
      <c r="J412" s="7">
        <v>2.1535888543391435</v>
      </c>
      <c r="M412" s="7"/>
    </row>
    <row r="413" ht="15.75" customHeight="1">
      <c r="A413" s="7">
        <v>1091.0</v>
      </c>
      <c r="B413" s="7" t="s">
        <v>894</v>
      </c>
      <c r="C413" s="7">
        <v>3.614657987144999</v>
      </c>
      <c r="D413" s="7">
        <v>0.38659342003342984</v>
      </c>
      <c r="G413" s="7">
        <v>390.0</v>
      </c>
      <c r="H413" s="7" t="s">
        <v>895</v>
      </c>
      <c r="I413" s="7">
        <v>24.938612775293226</v>
      </c>
      <c r="J413" s="7">
        <v>2.1071861354120434</v>
      </c>
      <c r="M413" s="7"/>
    </row>
    <row r="414" ht="15.75" customHeight="1">
      <c r="A414" s="7">
        <v>779.0</v>
      </c>
      <c r="B414" s="7" t="s">
        <v>894</v>
      </c>
      <c r="C414" s="7">
        <v>3.6161747685185186</v>
      </c>
      <c r="D414" s="7">
        <v>0.026342340359180382</v>
      </c>
      <c r="G414" s="7">
        <v>390.0</v>
      </c>
      <c r="H414" s="7" t="s">
        <v>895</v>
      </c>
      <c r="I414" s="7">
        <v>25.14956543751582</v>
      </c>
      <c r="J414" s="7">
        <v>2.1149199218998938</v>
      </c>
      <c r="M414" s="7"/>
    </row>
    <row r="415" ht="15.75" customHeight="1">
      <c r="A415" s="7">
        <v>127.0</v>
      </c>
      <c r="B415" s="7" t="s">
        <v>894</v>
      </c>
      <c r="C415" s="7">
        <v>3.628932691898335</v>
      </c>
      <c r="D415" s="7">
        <v>0.23153133749730778</v>
      </c>
      <c r="G415" s="7">
        <v>390.0</v>
      </c>
      <c r="H415" s="7" t="s">
        <v>895</v>
      </c>
      <c r="I415" s="7">
        <v>25.29723230107164</v>
      </c>
      <c r="J415" s="7">
        <v>2.1013857955461557</v>
      </c>
      <c r="M415" s="7"/>
    </row>
    <row r="416" ht="15.75" customHeight="1">
      <c r="A416" s="7">
        <v>873.0</v>
      </c>
      <c r="B416" s="7" t="s">
        <v>894</v>
      </c>
      <c r="C416" s="7">
        <v>3.6347759589947093</v>
      </c>
      <c r="D416" s="7">
        <v>1.5392156862745099</v>
      </c>
      <c r="G416" s="7">
        <v>392.0</v>
      </c>
      <c r="H416" s="7" t="s">
        <v>895</v>
      </c>
      <c r="I416" s="7">
        <v>12.711796472871487</v>
      </c>
      <c r="J416" s="7">
        <v>0.8398118747156287</v>
      </c>
      <c r="M416" s="7"/>
    </row>
    <row r="417" ht="15.75" customHeight="1">
      <c r="A417" s="7">
        <v>1091.0</v>
      </c>
      <c r="B417" s="7" t="s">
        <v>894</v>
      </c>
      <c r="C417" s="7">
        <v>3.637246647637432</v>
      </c>
      <c r="D417" s="7">
        <v>0.3645022218598394</v>
      </c>
      <c r="G417" s="7">
        <v>392.0</v>
      </c>
      <c r="H417" s="7" t="s">
        <v>895</v>
      </c>
      <c r="I417" s="7">
        <v>12.618977301493544</v>
      </c>
      <c r="J417" s="7">
        <v>0.9038089579025872</v>
      </c>
      <c r="M417" s="7"/>
    </row>
    <row r="418" ht="15.75" customHeight="1">
      <c r="A418" s="7">
        <v>477.0</v>
      </c>
      <c r="B418" s="7" t="s">
        <v>894</v>
      </c>
      <c r="C418" s="7">
        <v>3.6382462183304627</v>
      </c>
      <c r="D418" s="7">
        <v>0.31855942142298677</v>
      </c>
      <c r="G418" s="7">
        <v>392.0</v>
      </c>
      <c r="H418" s="7" t="s">
        <v>895</v>
      </c>
      <c r="I418" s="7">
        <v>12.435448485359885</v>
      </c>
      <c r="J418" s="7">
        <v>0.8678468507340849</v>
      </c>
      <c r="M418" s="7"/>
    </row>
    <row r="419" ht="15.75" customHeight="1">
      <c r="A419" s="7">
        <v>639.0</v>
      </c>
      <c r="B419" s="7" t="s">
        <v>894</v>
      </c>
      <c r="C419" s="7">
        <v>3.640814816337438</v>
      </c>
      <c r="D419" s="7">
        <v>0.33506451558064027</v>
      </c>
      <c r="G419" s="7">
        <v>394.0</v>
      </c>
      <c r="H419" s="7" t="s">
        <v>895</v>
      </c>
      <c r="I419" s="7">
        <v>11.813707384889922</v>
      </c>
      <c r="J419" s="7">
        <v>1.3324045164101075</v>
      </c>
      <c r="M419" s="7"/>
    </row>
    <row r="420" ht="15.75" customHeight="1">
      <c r="A420" s="7">
        <v>831.0</v>
      </c>
      <c r="B420" s="7" t="s">
        <v>894</v>
      </c>
      <c r="C420" s="7">
        <v>3.640976355820106</v>
      </c>
      <c r="D420" s="7">
        <v>1.1693404634581106</v>
      </c>
      <c r="G420" s="7">
        <v>394.0</v>
      </c>
      <c r="H420" s="7" t="s">
        <v>895</v>
      </c>
      <c r="I420" s="7">
        <v>11.460959060444463</v>
      </c>
      <c r="J420" s="7">
        <v>1.4009312372930582</v>
      </c>
      <c r="M420" s="7"/>
    </row>
    <row r="421" ht="15.75" customHeight="1">
      <c r="A421" s="7">
        <v>121.0</v>
      </c>
      <c r="B421" s="7" t="s">
        <v>894</v>
      </c>
      <c r="C421" s="7">
        <v>3.6417046276980716</v>
      </c>
      <c r="D421" s="7">
        <v>0.41869480939048026</v>
      </c>
      <c r="G421" s="7">
        <v>394.0</v>
      </c>
      <c r="H421" s="7" t="s">
        <v>895</v>
      </c>
      <c r="I421" s="7">
        <v>11.670533064967941</v>
      </c>
      <c r="J421" s="7">
        <v>1.3891319343595703</v>
      </c>
      <c r="M421" s="7"/>
    </row>
    <row r="422" ht="15.75" customHeight="1">
      <c r="A422" s="7">
        <v>607.0</v>
      </c>
      <c r="B422" s="7" t="s">
        <v>894</v>
      </c>
      <c r="C422" s="7">
        <v>3.6428703570474217</v>
      </c>
      <c r="D422" s="7">
        <v>0.26642639783758054</v>
      </c>
      <c r="G422" s="7">
        <v>396.0</v>
      </c>
      <c r="H422" s="7" t="s">
        <v>895</v>
      </c>
      <c r="I422" s="7">
        <v>12.770277841180254</v>
      </c>
      <c r="J422" s="7">
        <v>1.3700715219285506</v>
      </c>
      <c r="M422" s="7"/>
    </row>
    <row r="423" ht="15.75" customHeight="1">
      <c r="A423" s="7">
        <v>875.0</v>
      </c>
      <c r="B423" s="7" t="s">
        <v>894</v>
      </c>
      <c r="C423" s="7">
        <v>3.6430431547619047</v>
      </c>
      <c r="D423" s="7">
        <v>1.4483065953654188</v>
      </c>
      <c r="G423" s="7">
        <v>396.0</v>
      </c>
      <c r="H423" s="7" t="s">
        <v>895</v>
      </c>
      <c r="I423" s="7">
        <v>12.344904861701906</v>
      </c>
      <c r="J423" s="7">
        <v>1.3276394133023526</v>
      </c>
      <c r="M423" s="7"/>
    </row>
    <row r="424" ht="15.75" customHeight="1">
      <c r="A424" s="7">
        <v>123.0</v>
      </c>
      <c r="B424" s="7" t="s">
        <v>894</v>
      </c>
      <c r="C424" s="7">
        <v>3.643833283664694</v>
      </c>
      <c r="D424" s="7">
        <v>0.43463278052982984</v>
      </c>
      <c r="G424" s="7">
        <v>396.0</v>
      </c>
      <c r="H424" s="7" t="s">
        <v>895</v>
      </c>
      <c r="I424" s="7">
        <v>12.36772975328367</v>
      </c>
      <c r="J424" s="7">
        <v>1.3957123148417079</v>
      </c>
      <c r="M424" s="7"/>
    </row>
    <row r="425" ht="15.75" customHeight="1">
      <c r="A425" s="7">
        <v>779.0</v>
      </c>
      <c r="B425" s="7" t="s">
        <v>894</v>
      </c>
      <c r="C425" s="7">
        <v>3.6471767526455023</v>
      </c>
      <c r="D425" s="7">
        <v>0.026342340359180382</v>
      </c>
      <c r="G425" s="7">
        <v>398.0</v>
      </c>
      <c r="H425" s="7" t="s">
        <v>895</v>
      </c>
      <c r="I425" s="7">
        <v>65.4771024837632</v>
      </c>
      <c r="J425" s="7">
        <v>4.723569561428986</v>
      </c>
      <c r="M425" s="7"/>
    </row>
    <row r="426" ht="15.75" customHeight="1">
      <c r="A426" s="7">
        <v>477.0</v>
      </c>
      <c r="B426" s="7" t="s">
        <v>894</v>
      </c>
      <c r="C426" s="7">
        <v>3.6486211690494468</v>
      </c>
      <c r="D426" s="7">
        <v>0.302726739640344</v>
      </c>
      <c r="G426" s="7">
        <v>398.0</v>
      </c>
      <c r="H426" s="7" t="s">
        <v>895</v>
      </c>
      <c r="I426" s="7">
        <v>64.48110721474073</v>
      </c>
      <c r="J426" s="7">
        <v>4.546580017426662</v>
      </c>
      <c r="M426" s="7"/>
    </row>
    <row r="427" ht="15.75" customHeight="1">
      <c r="A427" s="7">
        <v>125.0</v>
      </c>
      <c r="B427" s="7" t="s">
        <v>894</v>
      </c>
      <c r="C427" s="7">
        <v>3.650219251564562</v>
      </c>
      <c r="D427" s="7">
        <v>0.261253499892311</v>
      </c>
      <c r="G427" s="7">
        <v>398.0</v>
      </c>
      <c r="H427" s="7" t="s">
        <v>895</v>
      </c>
      <c r="I427" s="7">
        <v>66.59759716141347</v>
      </c>
      <c r="J427" s="7">
        <v>4.655496659889631</v>
      </c>
      <c r="M427" s="7"/>
    </row>
    <row r="428" ht="15.75" customHeight="1">
      <c r="A428" s="7">
        <v>1089.0</v>
      </c>
      <c r="B428" s="7" t="s">
        <v>894</v>
      </c>
      <c r="C428" s="7">
        <v>3.653674764359201</v>
      </c>
      <c r="D428" s="7">
        <v>0.3802488890700803</v>
      </c>
      <c r="G428" s="7">
        <v>400.0</v>
      </c>
      <c r="H428" s="7" t="s">
        <v>895</v>
      </c>
      <c r="I428" s="7">
        <v>67.90484095200547</v>
      </c>
      <c r="J428" s="7">
        <v>4.7394532384548365</v>
      </c>
      <c r="M428" s="7"/>
    </row>
    <row r="429" ht="15.75" customHeight="1">
      <c r="A429" s="7">
        <v>123.0</v>
      </c>
      <c r="B429" s="7" t="s">
        <v>894</v>
      </c>
      <c r="C429" s="7">
        <v>3.6544765634978074</v>
      </c>
      <c r="D429" s="7">
        <v>0.45003230669825545</v>
      </c>
      <c r="G429" s="7">
        <v>400.0</v>
      </c>
      <c r="H429" s="7" t="s">
        <v>895</v>
      </c>
      <c r="I429" s="7">
        <v>66.49384765422364</v>
      </c>
      <c r="J429" s="7">
        <v>4.764413302352599</v>
      </c>
      <c r="M429" s="7"/>
    </row>
    <row r="430" ht="15.75" customHeight="1">
      <c r="A430" s="7">
        <v>223.0</v>
      </c>
      <c r="B430" s="7" t="s">
        <v>894</v>
      </c>
      <c r="C430" s="7">
        <v>3.6633743454382905</v>
      </c>
      <c r="D430" s="7">
        <v>0.5567602040816325</v>
      </c>
      <c r="G430" s="7">
        <v>400.0</v>
      </c>
      <c r="H430" s="7" t="s">
        <v>895</v>
      </c>
      <c r="I430" s="7">
        <v>68.58958769945843</v>
      </c>
      <c r="J430" s="7">
        <v>4.966362910252687</v>
      </c>
      <c r="M430" s="7"/>
    </row>
    <row r="431" ht="15.75" customHeight="1">
      <c r="A431" s="7">
        <v>873.0</v>
      </c>
      <c r="B431" s="7" t="s">
        <v>894</v>
      </c>
      <c r="C431" s="7">
        <v>3.665777943121693</v>
      </c>
      <c r="D431" s="7">
        <v>1.5053475935828877</v>
      </c>
      <c r="G431" s="7">
        <v>402.0</v>
      </c>
      <c r="H431" s="7" t="s">
        <v>895</v>
      </c>
      <c r="I431" s="7">
        <v>88.13599485402445</v>
      </c>
      <c r="J431" s="7">
        <v>6.148562300319489</v>
      </c>
      <c r="M431" s="7"/>
    </row>
    <row r="432" ht="15.75" customHeight="1">
      <c r="A432" s="7">
        <v>1089.0</v>
      </c>
      <c r="B432" s="7" t="s">
        <v>894</v>
      </c>
      <c r="C432" s="7">
        <v>3.6659958519005276</v>
      </c>
      <c r="D432" s="7">
        <v>0.39224998980798237</v>
      </c>
      <c r="G432" s="7">
        <v>402.0</v>
      </c>
      <c r="H432" s="7" t="s">
        <v>895</v>
      </c>
      <c r="I432" s="7">
        <v>89.11124022160895</v>
      </c>
      <c r="J432" s="7">
        <v>6.130409526575661</v>
      </c>
      <c r="M432" s="7"/>
    </row>
    <row r="433" ht="15.75" customHeight="1">
      <c r="A433" s="7">
        <v>1083.0</v>
      </c>
      <c r="B433" s="7" t="s">
        <v>894</v>
      </c>
      <c r="C433" s="7">
        <v>3.67010288108097</v>
      </c>
      <c r="D433" s="7">
        <v>0.8055363039667331</v>
      </c>
      <c r="G433" s="7">
        <v>402.0</v>
      </c>
      <c r="H433" s="7" t="s">
        <v>895</v>
      </c>
      <c r="I433" s="7">
        <v>90.60523312514266</v>
      </c>
      <c r="J433" s="7">
        <v>6.196213331397037</v>
      </c>
      <c r="M433" s="7"/>
    </row>
    <row r="434" ht="15.75" customHeight="1">
      <c r="A434" s="7">
        <v>125.0</v>
      </c>
      <c r="B434" s="7" t="s">
        <v>894</v>
      </c>
      <c r="C434" s="7">
        <v>3.6757631231640344</v>
      </c>
      <c r="D434" s="7">
        <v>0.2861296575489985</v>
      </c>
      <c r="G434" s="7">
        <v>404.0</v>
      </c>
      <c r="H434" s="7" t="s">
        <v>895</v>
      </c>
      <c r="I434" s="7">
        <v>24.973294876849334</v>
      </c>
      <c r="J434" s="7">
        <v>1.7165625907638686</v>
      </c>
      <c r="M434" s="7"/>
    </row>
    <row r="435" ht="15.75" customHeight="1">
      <c r="A435" s="7">
        <v>1085.0</v>
      </c>
      <c r="B435" s="7" t="s">
        <v>894</v>
      </c>
      <c r="C435" s="7">
        <v>3.6762634248516335</v>
      </c>
      <c r="D435" s="7">
        <v>0.80833910880998</v>
      </c>
      <c r="G435" s="7">
        <v>404.0</v>
      </c>
      <c r="H435" s="7" t="s">
        <v>895</v>
      </c>
      <c r="I435" s="7">
        <v>24.68279625671778</v>
      </c>
      <c r="J435" s="7">
        <v>1.7353960935230903</v>
      </c>
      <c r="M435" s="7"/>
    </row>
    <row r="436" ht="15.75" customHeight="1">
      <c r="A436" s="7">
        <v>779.0</v>
      </c>
      <c r="B436" s="7" t="s">
        <v>894</v>
      </c>
      <c r="C436" s="7">
        <v>3.6802455357142856</v>
      </c>
      <c r="D436" s="7">
        <v>0.026342340359180382</v>
      </c>
      <c r="G436" s="7">
        <v>404.0</v>
      </c>
      <c r="H436" s="7" t="s">
        <v>895</v>
      </c>
      <c r="I436" s="7">
        <v>24.496047143776064</v>
      </c>
      <c r="J436" s="7">
        <v>1.693417804240488</v>
      </c>
      <c r="M436" s="7"/>
    </row>
    <row r="437" ht="15.75" customHeight="1">
      <c r="A437" s="7">
        <v>479.0</v>
      </c>
      <c r="B437" s="7" t="s">
        <v>894</v>
      </c>
      <c r="C437" s="7">
        <v>3.6838960014939923</v>
      </c>
      <c r="D437" s="7">
        <v>0.35638193901485543</v>
      </c>
      <c r="G437" s="7">
        <v>406.0</v>
      </c>
      <c r="H437" s="7" t="s">
        <v>895</v>
      </c>
      <c r="I437" s="7">
        <v>26.05228975162368</v>
      </c>
      <c r="J437" s="7">
        <v>1.884475747894278</v>
      </c>
      <c r="M437" s="7"/>
    </row>
    <row r="438" ht="15.75" customHeight="1">
      <c r="A438" s="7">
        <v>1085.0</v>
      </c>
      <c r="B438" s="7" t="s">
        <v>894</v>
      </c>
      <c r="C438" s="7">
        <v>3.68653099780274</v>
      </c>
      <c r="D438" s="7">
        <v>0.8012046964817154</v>
      </c>
      <c r="G438" s="7">
        <v>406.0</v>
      </c>
      <c r="H438" s="7" t="s">
        <v>895</v>
      </c>
      <c r="I438" s="7">
        <v>25.388292905608697</v>
      </c>
      <c r="J438" s="7">
        <v>1.9552715654952073</v>
      </c>
      <c r="M438" s="7"/>
    </row>
    <row r="439" ht="15.75" customHeight="1">
      <c r="A439" s="7">
        <v>125.0</v>
      </c>
      <c r="B439" s="7" t="s">
        <v>894</v>
      </c>
      <c r="C439" s="7">
        <v>3.68853505896377</v>
      </c>
      <c r="D439" s="7">
        <v>0.27837604996769333</v>
      </c>
      <c r="G439" s="7">
        <v>406.0</v>
      </c>
      <c r="H439" s="7" t="s">
        <v>895</v>
      </c>
      <c r="I439" s="7">
        <v>25.243043595542918</v>
      </c>
      <c r="J439" s="7">
        <v>1.9173776503049662</v>
      </c>
      <c r="M439" s="7"/>
    </row>
    <row r="440" ht="15.75" customHeight="1">
      <c r="A440" s="7">
        <v>831.0</v>
      </c>
      <c r="B440" s="7" t="s">
        <v>894</v>
      </c>
      <c r="C440" s="7">
        <v>3.6905795304232805</v>
      </c>
      <c r="D440" s="7">
        <v>1.1764705882352942</v>
      </c>
      <c r="G440" s="7">
        <v>408.0</v>
      </c>
      <c r="H440" s="7" t="s">
        <v>895</v>
      </c>
      <c r="I440" s="7">
        <v>25.969290145871803</v>
      </c>
      <c r="J440" s="7">
        <v>1.8595156839965146</v>
      </c>
      <c r="M440" s="7"/>
    </row>
    <row r="441" ht="15.75" customHeight="1">
      <c r="A441" s="7">
        <v>1083.0</v>
      </c>
      <c r="B441" s="7" t="s">
        <v>894</v>
      </c>
      <c r="C441" s="7">
        <v>3.6906380269831818</v>
      </c>
      <c r="D441" s="7">
        <v>0.7408169921317623</v>
      </c>
      <c r="G441" s="7">
        <v>408.0</v>
      </c>
      <c r="H441" s="7" t="s">
        <v>895</v>
      </c>
      <c r="I441" s="7">
        <v>25.16004398979105</v>
      </c>
      <c r="J441" s="7">
        <v>1.8808451931455124</v>
      </c>
      <c r="M441" s="7"/>
    </row>
    <row r="442" ht="15.75" customHeight="1">
      <c r="A442" s="7">
        <v>547.0</v>
      </c>
      <c r="B442" s="7" t="s">
        <v>894</v>
      </c>
      <c r="C442" s="7">
        <v>3.692</v>
      </c>
      <c r="D442" s="8">
        <v>0.31322632</v>
      </c>
      <c r="G442" s="7">
        <v>408.0</v>
      </c>
      <c r="H442" s="7" t="s">
        <v>895</v>
      </c>
      <c r="I442" s="7">
        <v>24.994044778287304</v>
      </c>
      <c r="J442" s="7">
        <v>1.8506662067963984</v>
      </c>
      <c r="M442" s="7"/>
    </row>
    <row r="443" ht="15.75" customHeight="1">
      <c r="A443" s="7">
        <v>607.0</v>
      </c>
      <c r="B443" s="7" t="s">
        <v>894</v>
      </c>
      <c r="C443" s="7">
        <v>3.692203334087032</v>
      </c>
      <c r="D443" s="7">
        <v>0.29957669619026567</v>
      </c>
      <c r="G443" s="7">
        <v>410.0</v>
      </c>
      <c r="H443" s="7" t="s">
        <v>895</v>
      </c>
      <c r="I443" s="7">
        <v>8.869296370842239</v>
      </c>
      <c r="J443" s="7">
        <v>0.6947883386581469</v>
      </c>
      <c r="M443" s="7"/>
    </row>
    <row r="444" ht="15.75" customHeight="1">
      <c r="A444" s="7">
        <v>121.0</v>
      </c>
      <c r="B444" s="7" t="s">
        <v>894</v>
      </c>
      <c r="C444" s="7">
        <v>3.6927923708970156</v>
      </c>
      <c r="D444" s="7">
        <v>0.4171871634718932</v>
      </c>
      <c r="G444" s="7">
        <v>410.0</v>
      </c>
      <c r="H444" s="7" t="s">
        <v>895</v>
      </c>
      <c r="I444" s="7">
        <v>9.151495030398605</v>
      </c>
      <c r="J444" s="7">
        <v>0.7950824135927969</v>
      </c>
      <c r="M444" s="7"/>
    </row>
    <row r="445" ht="15.75" customHeight="1">
      <c r="A445" s="7">
        <v>549.0</v>
      </c>
      <c r="B445" s="7" t="s">
        <v>894</v>
      </c>
      <c r="C445" s="7">
        <v>3.696</v>
      </c>
      <c r="D445" s="8">
        <v>0.34166182</v>
      </c>
      <c r="G445" s="7">
        <v>410.0</v>
      </c>
      <c r="H445" s="7" t="s">
        <v>895</v>
      </c>
      <c r="I445" s="7">
        <v>9.085095345797107</v>
      </c>
      <c r="J445" s="7">
        <v>0.8250344902701132</v>
      </c>
      <c r="M445" s="7"/>
    </row>
    <row r="446" ht="15.75" customHeight="1">
      <c r="A446" s="7">
        <v>551.0</v>
      </c>
      <c r="B446" s="7" t="s">
        <v>894</v>
      </c>
      <c r="C446" s="7">
        <v>3.7</v>
      </c>
      <c r="D446" s="8">
        <v>0.36933469</v>
      </c>
      <c r="G446" s="7">
        <v>412.0</v>
      </c>
      <c r="H446" s="7" t="s">
        <v>895</v>
      </c>
      <c r="I446" s="7">
        <v>8.217749465690037</v>
      </c>
      <c r="J446" s="7">
        <v>0.5983517281440603</v>
      </c>
      <c r="M446" s="7"/>
    </row>
    <row r="447" ht="15.75" customHeight="1">
      <c r="A447" s="7">
        <v>549.0</v>
      </c>
      <c r="B447" s="7" t="s">
        <v>894</v>
      </c>
      <c r="C447" s="7">
        <v>3.709</v>
      </c>
      <c r="D447" s="8">
        <v>0.35397298</v>
      </c>
      <c r="G447" s="7">
        <v>412.0</v>
      </c>
      <c r="H447" s="7" t="s">
        <v>895</v>
      </c>
      <c r="I447" s="7">
        <v>8.2426493474156</v>
      </c>
      <c r="J447" s="7">
        <v>0.5845102381643914</v>
      </c>
      <c r="M447" s="7"/>
    </row>
    <row r="448" ht="15.75" customHeight="1">
      <c r="A448" s="7">
        <v>551.0</v>
      </c>
      <c r="B448" s="7" t="s">
        <v>894</v>
      </c>
      <c r="C448" s="7">
        <v>3.715</v>
      </c>
      <c r="D448" s="8">
        <v>0.35996514</v>
      </c>
      <c r="G448" s="7">
        <v>412.0</v>
      </c>
      <c r="H448" s="7" t="s">
        <v>895</v>
      </c>
      <c r="I448" s="7">
        <v>7.91065092440811</v>
      </c>
      <c r="J448" s="7">
        <v>0.5572810775486494</v>
      </c>
      <c r="M448" s="7"/>
    </row>
    <row r="449" ht="15.75" customHeight="1">
      <c r="A449" s="7">
        <v>1085.0</v>
      </c>
      <c r="B449" s="7" t="s">
        <v>894</v>
      </c>
      <c r="C449" s="7">
        <v>3.725547775016942</v>
      </c>
      <c r="D449" s="7">
        <v>0.7690998410045252</v>
      </c>
      <c r="G449" s="7">
        <v>414.0</v>
      </c>
      <c r="H449" s="7" t="s">
        <v>895</v>
      </c>
      <c r="I449" s="7">
        <v>8.900421222999192</v>
      </c>
      <c r="J449" s="7">
        <v>0.6693744554167876</v>
      </c>
      <c r="M449" s="7"/>
    </row>
    <row r="450" ht="15.75" customHeight="1">
      <c r="A450" s="7">
        <v>119.0</v>
      </c>
      <c r="B450" s="7" t="s">
        <v>894</v>
      </c>
      <c r="C450" s="7">
        <v>3.7311081782962234</v>
      </c>
      <c r="D450" s="7">
        <v>0.48513891880249843</v>
      </c>
      <c r="G450" s="7">
        <v>414.0</v>
      </c>
      <c r="H450" s="7" t="s">
        <v>895</v>
      </c>
      <c r="I450" s="7">
        <v>8.611997593011434</v>
      </c>
      <c r="J450" s="7">
        <v>0.6239925210572175</v>
      </c>
      <c r="M450" s="7"/>
    </row>
    <row r="451" ht="15.75" customHeight="1">
      <c r="A451" s="7">
        <v>607.0</v>
      </c>
      <c r="B451" s="7" t="s">
        <v>894</v>
      </c>
      <c r="C451" s="7">
        <v>3.733314148286707</v>
      </c>
      <c r="D451" s="7">
        <v>0.29745167706509357</v>
      </c>
      <c r="G451" s="7">
        <v>414.0</v>
      </c>
      <c r="H451" s="7" t="s">
        <v>895</v>
      </c>
      <c r="I451" s="7">
        <v>8.508248085821593</v>
      </c>
      <c r="J451" s="7">
        <v>0.6634748039500435</v>
      </c>
      <c r="M451" s="7"/>
    </row>
    <row r="452" ht="15.75" customHeight="1">
      <c r="A452" s="7">
        <v>119.0</v>
      </c>
      <c r="B452" s="7" t="s">
        <v>894</v>
      </c>
      <c r="C452" s="7">
        <v>3.735365490229469</v>
      </c>
      <c r="D452" s="7">
        <v>0.5044152487615765</v>
      </c>
      <c r="G452" s="7">
        <v>416.0</v>
      </c>
      <c r="H452" s="7" t="s">
        <v>895</v>
      </c>
      <c r="I452" s="7">
        <v>15.310065777187559</v>
      </c>
      <c r="J452" s="7">
        <v>0.9103525268661051</v>
      </c>
      <c r="M452" s="7"/>
    </row>
    <row r="453" ht="15.75" customHeight="1">
      <c r="A453" s="7">
        <v>123.0</v>
      </c>
      <c r="B453" s="7" t="s">
        <v>894</v>
      </c>
      <c r="C453" s="7">
        <v>3.735365490229469</v>
      </c>
      <c r="D453" s="7">
        <v>0.4447555459832005</v>
      </c>
      <c r="G453" s="7">
        <v>416.0</v>
      </c>
      <c r="H453" s="7" t="s">
        <v>895</v>
      </c>
      <c r="I453" s="7">
        <v>15.160666486834188</v>
      </c>
      <c r="J453" s="7">
        <v>0.9487002613999418</v>
      </c>
      <c r="M453" s="7"/>
    </row>
    <row r="454" ht="15.75" customHeight="1">
      <c r="A454" s="7">
        <v>551.0</v>
      </c>
      <c r="B454" s="7" t="s">
        <v>894</v>
      </c>
      <c r="C454" s="7">
        <v>3.74</v>
      </c>
      <c r="D454" s="8">
        <v>0.34264236</v>
      </c>
      <c r="G454" s="7">
        <v>416.0</v>
      </c>
      <c r="H454" s="7" t="s">
        <v>895</v>
      </c>
      <c r="I454" s="7">
        <v>15.283090905318197</v>
      </c>
      <c r="J454" s="7">
        <v>0.9852327185593959</v>
      </c>
      <c r="M454" s="7"/>
    </row>
    <row r="455" ht="15.75" customHeight="1">
      <c r="A455" s="7">
        <v>415.0</v>
      </c>
      <c r="B455" s="7" t="s">
        <v>894</v>
      </c>
      <c r="C455" s="7">
        <v>3.7419957255203036</v>
      </c>
      <c r="D455" s="7">
        <v>0.24884276067383093</v>
      </c>
      <c r="G455" s="7">
        <v>418.0</v>
      </c>
      <c r="H455" s="7" t="s">
        <v>895</v>
      </c>
      <c r="I455" s="7">
        <v>15.515489801423442</v>
      </c>
      <c r="J455" s="7">
        <v>1.0197229886726693</v>
      </c>
      <c r="M455" s="7"/>
    </row>
    <row r="456" ht="15.75" customHeight="1">
      <c r="A456" s="7">
        <v>547.0</v>
      </c>
      <c r="B456" s="7" t="s">
        <v>894</v>
      </c>
      <c r="C456" s="7">
        <v>3.744</v>
      </c>
      <c r="D456" s="8">
        <v>0.31017577</v>
      </c>
      <c r="G456" s="7">
        <v>418.0</v>
      </c>
      <c r="H456" s="7" t="s">
        <v>895</v>
      </c>
      <c r="I456" s="7">
        <v>15.247816072873654</v>
      </c>
      <c r="J456" s="7">
        <v>1.012461879175138</v>
      </c>
      <c r="M456" s="7"/>
    </row>
    <row r="457" ht="15.75" customHeight="1">
      <c r="A457" s="7">
        <v>121.0</v>
      </c>
      <c r="B457" s="7" t="s">
        <v>894</v>
      </c>
      <c r="C457" s="7">
        <v>3.7523947379624505</v>
      </c>
      <c r="D457" s="7">
        <v>0.42698686194270946</v>
      </c>
      <c r="G457" s="7">
        <v>418.0</v>
      </c>
      <c r="H457" s="7" t="s">
        <v>895</v>
      </c>
      <c r="I457" s="7">
        <v>15.830888303280556</v>
      </c>
      <c r="J457" s="7">
        <v>1.0145040662213187</v>
      </c>
      <c r="M457" s="7"/>
    </row>
    <row r="458" ht="15.75" customHeight="1">
      <c r="A458" s="7">
        <v>1089.0</v>
      </c>
      <c r="B458" s="7" t="s">
        <v>894</v>
      </c>
      <c r="C458" s="7">
        <v>3.7604575230507016</v>
      </c>
      <c r="D458" s="7">
        <v>0.3938297525378124</v>
      </c>
      <c r="G458" s="7">
        <v>420.0</v>
      </c>
      <c r="H458" s="7" t="s">
        <v>895</v>
      </c>
      <c r="I458" s="7">
        <v>16.2604112630465</v>
      </c>
      <c r="J458" s="7">
        <v>0.9831905315132151</v>
      </c>
      <c r="M458" s="7"/>
    </row>
    <row r="459" ht="15.75" customHeight="1">
      <c r="A459" s="7">
        <v>549.0</v>
      </c>
      <c r="B459" s="7" t="s">
        <v>894</v>
      </c>
      <c r="C459" s="7">
        <v>3.761</v>
      </c>
      <c r="D459" s="8">
        <v>0.39798809</v>
      </c>
      <c r="G459" s="7">
        <v>420.0</v>
      </c>
      <c r="H459" s="7" t="s">
        <v>895</v>
      </c>
      <c r="I459" s="7">
        <v>16.100637021974144</v>
      </c>
      <c r="J459" s="7">
        <v>0.9344049520766773</v>
      </c>
      <c r="M459" s="7"/>
    </row>
    <row r="460" ht="15.75" customHeight="1">
      <c r="A460" s="7">
        <v>953.0</v>
      </c>
      <c r="B460" s="7" t="s">
        <v>894</v>
      </c>
      <c r="C460" s="7">
        <v>3.7612078292515</v>
      </c>
      <c r="D460" s="7">
        <v>0.4480582524271844</v>
      </c>
      <c r="G460" s="7">
        <v>420.0</v>
      </c>
      <c r="H460" s="7" t="s">
        <v>895</v>
      </c>
      <c r="I460" s="7">
        <v>16.424335484406445</v>
      </c>
      <c r="J460" s="7">
        <v>1.023126633749637</v>
      </c>
      <c r="M460" s="7"/>
    </row>
    <row r="461" ht="15.75" customHeight="1">
      <c r="A461" s="7">
        <v>479.0</v>
      </c>
      <c r="B461" s="7" t="s">
        <v>894</v>
      </c>
      <c r="C461" s="7">
        <v>3.762745626958272</v>
      </c>
      <c r="D461" s="7">
        <v>0.4208854573885849</v>
      </c>
      <c r="G461" s="7">
        <v>422.0</v>
      </c>
      <c r="H461" s="7" t="s">
        <v>895</v>
      </c>
      <c r="I461" s="7">
        <v>26.778536301952563</v>
      </c>
      <c r="J461" s="7">
        <v>3.1352018588440314</v>
      </c>
      <c r="M461" s="7"/>
    </row>
    <row r="462" ht="15.75" customHeight="1">
      <c r="A462" s="7">
        <v>479.0</v>
      </c>
      <c r="B462" s="7" t="s">
        <v>894</v>
      </c>
      <c r="C462" s="7">
        <v>3.762745626958272</v>
      </c>
      <c r="D462" s="7">
        <v>0.3572615324472245</v>
      </c>
      <c r="G462" s="7">
        <v>422.0</v>
      </c>
      <c r="H462" s="7" t="s">
        <v>895</v>
      </c>
      <c r="I462" s="7">
        <v>27.691531965223163</v>
      </c>
      <c r="J462" s="7">
        <v>3.0875508277664823</v>
      </c>
      <c r="M462" s="7"/>
    </row>
    <row r="463" ht="15.75" customHeight="1">
      <c r="A463" s="7">
        <v>831.0</v>
      </c>
      <c r="B463" s="7" t="s">
        <v>894</v>
      </c>
      <c r="C463" s="7">
        <v>3.762917493386243</v>
      </c>
      <c r="D463" s="7">
        <v>1.1470588235294117</v>
      </c>
      <c r="G463" s="7">
        <v>422.0</v>
      </c>
      <c r="H463" s="7" t="s">
        <v>895</v>
      </c>
      <c r="I463" s="7">
        <v>27.712281866661133</v>
      </c>
      <c r="J463" s="7">
        <v>3.1465473424339234</v>
      </c>
      <c r="M463" s="7"/>
    </row>
    <row r="464" ht="15.75" customHeight="1">
      <c r="A464" s="7">
        <v>871.0</v>
      </c>
      <c r="B464" s="7" t="s">
        <v>894</v>
      </c>
      <c r="C464" s="7">
        <v>3.7649842923280423</v>
      </c>
      <c r="D464" s="7">
        <v>1.322638146167558</v>
      </c>
      <c r="G464" s="7">
        <v>424.0</v>
      </c>
      <c r="H464" s="7" t="s">
        <v>895</v>
      </c>
      <c r="I464" s="7">
        <v>35.78399352603075</v>
      </c>
      <c r="J464" s="7">
        <v>3.8272763578274764</v>
      </c>
      <c r="M464" s="7"/>
    </row>
    <row r="465" ht="15.75" customHeight="1">
      <c r="A465" s="7">
        <v>953.0</v>
      </c>
      <c r="B465" s="7" t="s">
        <v>894</v>
      </c>
      <c r="C465" s="7">
        <v>3.7848136126684375</v>
      </c>
      <c r="D465" s="7">
        <v>0.520873786407767</v>
      </c>
      <c r="G465" s="7">
        <v>424.0</v>
      </c>
      <c r="H465" s="7" t="s">
        <v>895</v>
      </c>
      <c r="I465" s="7">
        <v>35.949992737534494</v>
      </c>
      <c r="J465" s="7">
        <v>3.831814551263433</v>
      </c>
      <c r="M465" s="7"/>
    </row>
    <row r="466" ht="15.75" customHeight="1">
      <c r="A466" s="7">
        <v>415.0</v>
      </c>
      <c r="B466" s="7" t="s">
        <v>894</v>
      </c>
      <c r="C466" s="7">
        <v>3.787645508683833</v>
      </c>
      <c r="D466" s="7">
        <v>0.2828792114435085</v>
      </c>
      <c r="G466" s="7">
        <v>424.0</v>
      </c>
      <c r="H466" s="7" t="s">
        <v>895</v>
      </c>
      <c r="I466" s="7">
        <v>36.55173987923557</v>
      </c>
      <c r="J466" s="7">
        <v>3.8295454545454546</v>
      </c>
      <c r="M466" s="7"/>
    </row>
    <row r="467" ht="15.75" customHeight="1">
      <c r="A467" s="7">
        <v>821.0</v>
      </c>
      <c r="B467" s="7" t="s">
        <v>894</v>
      </c>
      <c r="C467" s="7">
        <v>3.7897858796296298</v>
      </c>
      <c r="D467" s="7">
        <v>1.0063837983600243</v>
      </c>
      <c r="G467" s="7">
        <v>426.0</v>
      </c>
      <c r="H467" s="7" t="s">
        <v>895</v>
      </c>
      <c r="I467" s="7">
        <v>26.986035316332245</v>
      </c>
      <c r="J467" s="7">
        <v>3.2577330816148704</v>
      </c>
      <c r="M467" s="7"/>
    </row>
    <row r="468" ht="15.75" customHeight="1">
      <c r="A468" s="7">
        <v>119.0</v>
      </c>
      <c r="B468" s="7" t="s">
        <v>894</v>
      </c>
      <c r="C468" s="7">
        <v>3.7949678572949037</v>
      </c>
      <c r="D468" s="7">
        <v>0.489015722593151</v>
      </c>
      <c r="G468" s="7">
        <v>426.0</v>
      </c>
      <c r="H468" s="7" t="s">
        <v>895</v>
      </c>
      <c r="I468" s="7">
        <v>27.193534330711927</v>
      </c>
      <c r="J468" s="7">
        <v>3.2985768225384833</v>
      </c>
      <c r="M468" s="7"/>
    </row>
    <row r="469" ht="15.75" customHeight="1">
      <c r="A469" s="7">
        <v>871.0</v>
      </c>
      <c r="B469" s="7" t="s">
        <v>894</v>
      </c>
      <c r="C469" s="7">
        <v>3.795986276455026</v>
      </c>
      <c r="D469" s="7">
        <v>1.3351158645276293</v>
      </c>
      <c r="G469" s="7">
        <v>426.0</v>
      </c>
      <c r="H469" s="7" t="s">
        <v>895</v>
      </c>
      <c r="I469" s="7">
        <v>27.899030979602845</v>
      </c>
      <c r="J469" s="7">
        <v>3.3484969503340105</v>
      </c>
      <c r="M469" s="7"/>
    </row>
    <row r="470" ht="15.75" customHeight="1">
      <c r="A470" s="7">
        <v>227.0</v>
      </c>
      <c r="B470" s="7" t="s">
        <v>894</v>
      </c>
      <c r="C470" s="7">
        <v>3.803865639235387</v>
      </c>
      <c r="D470" s="7">
        <v>0.5089285714285714</v>
      </c>
      <c r="G470" s="7">
        <v>428.0</v>
      </c>
      <c r="H470" s="7" t="s">
        <v>895</v>
      </c>
      <c r="I470" s="7">
        <v>6.431182951880978</v>
      </c>
      <c r="J470" s="7">
        <v>0.44291860296253266</v>
      </c>
      <c r="M470" s="7"/>
    </row>
    <row r="471" ht="15.75" customHeight="1">
      <c r="A471" s="7">
        <v>547.0</v>
      </c>
      <c r="B471" s="7" t="s">
        <v>894</v>
      </c>
      <c r="C471" s="7">
        <v>3.804</v>
      </c>
      <c r="D471" s="8">
        <v>0.32673591</v>
      </c>
      <c r="G471" s="7">
        <v>428.0</v>
      </c>
      <c r="H471" s="7" t="s">
        <v>895</v>
      </c>
      <c r="I471" s="7">
        <v>6.429107961737182</v>
      </c>
      <c r="J471" s="7">
        <v>0.4939732791170491</v>
      </c>
      <c r="M471" s="7"/>
    </row>
    <row r="472" ht="15.75" customHeight="1">
      <c r="A472" s="7">
        <v>227.0</v>
      </c>
      <c r="B472" s="7" t="s">
        <v>894</v>
      </c>
      <c r="C472" s="7">
        <v>3.8123802631018777</v>
      </c>
      <c r="D472" s="7">
        <v>0.5622130102040815</v>
      </c>
      <c r="G472" s="7">
        <v>428.0</v>
      </c>
      <c r="H472" s="7" t="s">
        <v>895</v>
      </c>
      <c r="I472" s="7">
        <v>6.617932064822692</v>
      </c>
      <c r="J472" s="7">
        <v>0.45902918966018</v>
      </c>
      <c r="M472" s="7"/>
    </row>
    <row r="473" ht="15.75" customHeight="1">
      <c r="A473" s="7">
        <v>953.0</v>
      </c>
      <c r="B473" s="7" t="s">
        <v>894</v>
      </c>
      <c r="C473" s="7">
        <v>3.820222287793843</v>
      </c>
      <c r="D473" s="7">
        <v>0.47233009708737855</v>
      </c>
      <c r="G473" s="7">
        <v>430.0</v>
      </c>
      <c r="H473" s="7" t="s">
        <v>895</v>
      </c>
      <c r="I473" s="7">
        <v>6.003734982258834</v>
      </c>
      <c r="J473" s="7">
        <v>0.44609533836770254</v>
      </c>
      <c r="M473" s="7"/>
    </row>
    <row r="474" ht="15.75" customHeight="1">
      <c r="A474" s="7">
        <v>451.0</v>
      </c>
      <c r="B474" s="7" t="s">
        <v>894</v>
      </c>
      <c r="C474" s="7">
        <v>3.8208453509845826</v>
      </c>
      <c r="D474" s="7">
        <v>0.8683742375835027</v>
      </c>
      <c r="G474" s="7">
        <v>430.0</v>
      </c>
      <c r="H474" s="7" t="s">
        <v>895</v>
      </c>
      <c r="I474" s="7">
        <v>5.866785632768244</v>
      </c>
      <c r="J474" s="7">
        <v>0.41614326169038635</v>
      </c>
      <c r="M474" s="7"/>
    </row>
    <row r="475" ht="15.75" customHeight="1">
      <c r="A475" s="7">
        <v>609.0</v>
      </c>
      <c r="B475" s="7" t="s">
        <v>894</v>
      </c>
      <c r="C475" s="7">
        <v>3.829924561655944</v>
      </c>
      <c r="D475" s="7">
        <v>0.28810159291433624</v>
      </c>
      <c r="G475" s="7">
        <v>430.0</v>
      </c>
      <c r="H475" s="7" t="s">
        <v>895</v>
      </c>
      <c r="I475" s="7">
        <v>5.860560662336853</v>
      </c>
      <c r="J475" s="7">
        <v>0.41205888759802495</v>
      </c>
      <c r="M475" s="7"/>
    </row>
    <row r="476" ht="15.75" customHeight="1">
      <c r="A476" s="7">
        <v>609.0</v>
      </c>
      <c r="B476" s="7" t="s">
        <v>894</v>
      </c>
      <c r="C476" s="7">
        <v>3.8340356430759117</v>
      </c>
      <c r="D476" s="7">
        <v>0.31232681094129844</v>
      </c>
      <c r="G476" s="7">
        <v>432.0</v>
      </c>
      <c r="H476" s="7" t="s">
        <v>895</v>
      </c>
      <c r="I476" s="7">
        <v>6.628307015541676</v>
      </c>
      <c r="J476" s="7">
        <v>0.4753666860296253</v>
      </c>
      <c r="M476" s="7"/>
    </row>
    <row r="477" ht="15.75" customHeight="1">
      <c r="A477" s="7">
        <v>609.0</v>
      </c>
      <c r="B477" s="7" t="s">
        <v>894</v>
      </c>
      <c r="C477" s="7">
        <v>3.8422578059158465</v>
      </c>
      <c r="D477" s="7">
        <v>0.30488924400319595</v>
      </c>
      <c r="G477" s="7">
        <v>432.0</v>
      </c>
      <c r="H477" s="7" t="s">
        <v>895</v>
      </c>
      <c r="I477" s="7">
        <v>6.622082045110285</v>
      </c>
      <c r="J477" s="7">
        <v>0.48103942782457154</v>
      </c>
      <c r="M477" s="7"/>
    </row>
    <row r="478" ht="15.75" customHeight="1">
      <c r="A478" s="7">
        <v>419.0</v>
      </c>
      <c r="B478" s="7" t="s">
        <v>894</v>
      </c>
      <c r="C478" s="7">
        <v>3.8498952129977377</v>
      </c>
      <c r="D478" s="7">
        <v>0.3183451931455127</v>
      </c>
      <c r="G478" s="7">
        <v>432.0</v>
      </c>
      <c r="H478" s="7" t="s">
        <v>895</v>
      </c>
      <c r="I478" s="7">
        <v>6.5328574689270225</v>
      </c>
      <c r="J478" s="7">
        <v>0.44291860296253266</v>
      </c>
      <c r="M478" s="7"/>
    </row>
    <row r="479" ht="15.75" customHeight="1">
      <c r="A479" s="7">
        <v>415.0</v>
      </c>
      <c r="B479" s="7" t="s">
        <v>894</v>
      </c>
      <c r="C479" s="7">
        <v>3.8623451538605194</v>
      </c>
      <c r="D479" s="7">
        <v>0.2675854995643335</v>
      </c>
      <c r="G479" s="7">
        <v>434.0</v>
      </c>
      <c r="H479" s="7" t="s">
        <v>895</v>
      </c>
      <c r="I479" s="7">
        <v>9.222044695287698</v>
      </c>
      <c r="J479" s="7">
        <v>0.9328165843740924</v>
      </c>
      <c r="M479" s="7"/>
    </row>
    <row r="480" ht="15.75" customHeight="1">
      <c r="A480" s="7">
        <v>951.0</v>
      </c>
      <c r="B480" s="7" t="s">
        <v>894</v>
      </c>
      <c r="C480" s="7">
        <v>3.867433854627717</v>
      </c>
      <c r="D480" s="7">
        <v>0.5881877022653722</v>
      </c>
      <c r="G480" s="7">
        <v>434.0</v>
      </c>
      <c r="H480" s="7" t="s">
        <v>895</v>
      </c>
      <c r="I480" s="7">
        <v>9.412943788517005</v>
      </c>
      <c r="J480" s="7">
        <v>0.8869808306709265</v>
      </c>
      <c r="M480" s="7"/>
    </row>
    <row r="481" ht="15.75" customHeight="1">
      <c r="A481" s="7">
        <v>871.0</v>
      </c>
      <c r="B481" s="7" t="s">
        <v>894</v>
      </c>
      <c r="C481" s="7">
        <v>3.870391038359788</v>
      </c>
      <c r="D481" s="7">
        <v>1.355614973262032</v>
      </c>
      <c r="G481" s="7">
        <v>434.0</v>
      </c>
      <c r="H481" s="7" t="s">
        <v>895</v>
      </c>
      <c r="I481" s="7">
        <v>9.498018384412674</v>
      </c>
      <c r="J481" s="7">
        <v>0.9133023525994771</v>
      </c>
      <c r="M481" s="7"/>
    </row>
    <row r="482" ht="15.75" customHeight="1">
      <c r="A482" s="7">
        <v>819.0</v>
      </c>
      <c r="B482" s="7" t="s">
        <v>894</v>
      </c>
      <c r="C482" s="7">
        <v>3.878658234126984</v>
      </c>
      <c r="D482" s="7">
        <v>1.0985636453689946</v>
      </c>
      <c r="G482" s="7">
        <v>436.0</v>
      </c>
      <c r="H482" s="7" t="s">
        <v>895</v>
      </c>
      <c r="I482" s="7">
        <v>9.89226651173407</v>
      </c>
      <c r="J482" s="7">
        <v>0.983644350856811</v>
      </c>
      <c r="M482" s="7"/>
    </row>
    <row r="483" ht="15.75" customHeight="1">
      <c r="A483" s="7">
        <v>419.0</v>
      </c>
      <c r="B483" s="7" t="s">
        <v>894</v>
      </c>
      <c r="C483" s="7">
        <v>3.8789450750108934</v>
      </c>
      <c r="D483" s="7">
        <v>0.343532166715074</v>
      </c>
      <c r="G483" s="7">
        <v>436.0</v>
      </c>
      <c r="H483" s="7" t="s">
        <v>895</v>
      </c>
      <c r="I483" s="7">
        <v>10.000165999211504</v>
      </c>
      <c r="J483" s="7">
        <v>0.9523308161487074</v>
      </c>
      <c r="M483" s="7"/>
    </row>
    <row r="484" ht="15.75" customHeight="1">
      <c r="A484" s="7">
        <v>511.0</v>
      </c>
      <c r="B484" s="7" t="s">
        <v>894</v>
      </c>
      <c r="C484" s="7">
        <v>3.8810200651546904</v>
      </c>
      <c r="D484" s="7">
        <v>0.6730355746677092</v>
      </c>
      <c r="G484" s="7">
        <v>436.0</v>
      </c>
      <c r="H484" s="7" t="s">
        <v>895</v>
      </c>
      <c r="I484" s="7">
        <v>9.979416097773536</v>
      </c>
      <c r="J484" s="7">
        <v>0.978879247749056</v>
      </c>
      <c r="M484" s="7"/>
    </row>
    <row r="485" ht="15.75" customHeight="1">
      <c r="A485" s="7">
        <v>227.0</v>
      </c>
      <c r="B485" s="7" t="s">
        <v>894</v>
      </c>
      <c r="C485" s="7">
        <v>3.889011877900294</v>
      </c>
      <c r="D485" s="7">
        <v>0.5086415816326529</v>
      </c>
      <c r="G485" s="7">
        <v>438.0</v>
      </c>
      <c r="H485" s="7" t="s">
        <v>895</v>
      </c>
      <c r="I485" s="7">
        <v>13.087751333181169</v>
      </c>
      <c r="J485" s="7">
        <v>1.0846191548068544</v>
      </c>
      <c r="M485" s="7"/>
    </row>
    <row r="486" ht="15.75" customHeight="1">
      <c r="A486" s="7">
        <v>951.0</v>
      </c>
      <c r="B486" s="7" t="s">
        <v>894</v>
      </c>
      <c r="C486" s="7">
        <v>3.893006786662733</v>
      </c>
      <c r="D486" s="7">
        <v>0.6148867313915857</v>
      </c>
      <c r="G486" s="7">
        <v>438.0</v>
      </c>
      <c r="H486" s="7" t="s">
        <v>895</v>
      </c>
      <c r="I486" s="7">
        <v>13.01512667814828</v>
      </c>
      <c r="J486" s="7">
        <v>1.0605667295962822</v>
      </c>
      <c r="M486" s="7"/>
    </row>
    <row r="487" ht="15.75" customHeight="1">
      <c r="A487" s="7">
        <v>821.0</v>
      </c>
      <c r="B487" s="7" t="s">
        <v>894</v>
      </c>
      <c r="C487" s="7">
        <v>3.8931258267195767</v>
      </c>
      <c r="D487" s="7">
        <v>1.005695889053987</v>
      </c>
      <c r="G487" s="7">
        <v>438.0</v>
      </c>
      <c r="H487" s="7" t="s">
        <v>895</v>
      </c>
      <c r="I487" s="7">
        <v>13.303550308136035</v>
      </c>
      <c r="J487" s="7">
        <v>1.0660125617194307</v>
      </c>
      <c r="M487" s="7"/>
    </row>
    <row r="488" ht="15.75" customHeight="1">
      <c r="A488" s="7">
        <v>225.0</v>
      </c>
      <c r="B488" s="7" t="s">
        <v>894</v>
      </c>
      <c r="C488" s="7">
        <v>3.9017838137000305</v>
      </c>
      <c r="D488" s="7">
        <v>0.5474808673469388</v>
      </c>
      <c r="G488" s="7">
        <v>440.0</v>
      </c>
      <c r="H488" s="7" t="s">
        <v>895</v>
      </c>
      <c r="I488" s="7">
        <v>10.018840910505675</v>
      </c>
      <c r="J488" s="7">
        <v>0.5207486203891954</v>
      </c>
      <c r="M488" s="7"/>
    </row>
    <row r="489" ht="15.75" customHeight="1">
      <c r="A489" s="7">
        <v>821.0</v>
      </c>
      <c r="B489" s="7" t="s">
        <v>894</v>
      </c>
      <c r="C489" s="7">
        <v>3.903459821428571</v>
      </c>
      <c r="D489" s="7">
        <v>0.9554785097132794</v>
      </c>
      <c r="G489" s="7">
        <v>440.0</v>
      </c>
      <c r="H489" s="7" t="s">
        <v>895</v>
      </c>
      <c r="I489" s="7">
        <v>10.323864461643808</v>
      </c>
      <c r="J489" s="7">
        <v>0.5221100784199825</v>
      </c>
      <c r="M489" s="7"/>
    </row>
    <row r="490" ht="15.75" customHeight="1">
      <c r="A490" s="7">
        <v>451.0</v>
      </c>
      <c r="B490" s="7" t="s">
        <v>894</v>
      </c>
      <c r="C490" s="7">
        <v>3.916294897599236</v>
      </c>
      <c r="D490" s="7">
        <v>1.138623656694743</v>
      </c>
      <c r="G490" s="7">
        <v>440.0</v>
      </c>
      <c r="H490" s="7" t="s">
        <v>895</v>
      </c>
      <c r="I490" s="7">
        <v>10.298964579918245</v>
      </c>
      <c r="J490" s="7">
        <v>0.5202948010455997</v>
      </c>
      <c r="M490" s="7"/>
    </row>
    <row r="491" ht="15.75" customHeight="1">
      <c r="A491" s="7">
        <v>511.0</v>
      </c>
      <c r="B491" s="7" t="s">
        <v>894</v>
      </c>
      <c r="C491" s="7">
        <v>3.916294897599236</v>
      </c>
      <c r="D491" s="7">
        <v>0.6286161063330729</v>
      </c>
      <c r="G491" s="7">
        <v>442.0</v>
      </c>
      <c r="H491" s="7" t="s">
        <v>895</v>
      </c>
      <c r="I491" s="7">
        <v>4.644616438071918</v>
      </c>
      <c r="J491" s="7">
        <v>0.23196068109207088</v>
      </c>
      <c r="M491" s="7"/>
    </row>
    <row r="492" ht="15.75" customHeight="1">
      <c r="A492" s="7">
        <v>949.0</v>
      </c>
      <c r="B492" s="7" t="s">
        <v>894</v>
      </c>
      <c r="C492" s="7">
        <v>3.92619460978836</v>
      </c>
      <c r="D492" s="7">
        <v>0.5821315372424721</v>
      </c>
      <c r="G492" s="7">
        <v>442.0</v>
      </c>
      <c r="H492" s="7" t="s">
        <v>895</v>
      </c>
      <c r="I492" s="7">
        <v>4.478617226568174</v>
      </c>
      <c r="J492" s="7">
        <v>0.27148834591925647</v>
      </c>
      <c r="M492" s="7"/>
    </row>
    <row r="493" ht="15.75" customHeight="1">
      <c r="A493" s="7">
        <v>951.0</v>
      </c>
      <c r="B493" s="7" t="s">
        <v>894</v>
      </c>
      <c r="C493" s="7">
        <v>3.932349759024295</v>
      </c>
      <c r="D493" s="7">
        <v>0.5770226537216827</v>
      </c>
      <c r="G493" s="7">
        <v>442.0</v>
      </c>
      <c r="H493" s="7" t="s">
        <v>895</v>
      </c>
      <c r="I493" s="7">
        <v>4.576141763326624</v>
      </c>
      <c r="J493" s="7">
        <v>0.22258931164681964</v>
      </c>
      <c r="M493" s="7"/>
    </row>
    <row r="494" ht="15.75" customHeight="1">
      <c r="A494" s="7">
        <v>225.0</v>
      </c>
      <c r="B494" s="7" t="s">
        <v>894</v>
      </c>
      <c r="C494" s="7">
        <v>3.9358423091659924</v>
      </c>
      <c r="D494" s="7">
        <v>0.5152423469387755</v>
      </c>
      <c r="G494" s="7">
        <v>444.0</v>
      </c>
      <c r="H494" s="7" t="s">
        <v>895</v>
      </c>
      <c r="I494" s="7">
        <v>5.02848961467433</v>
      </c>
      <c r="J494" s="7">
        <v>0.2824934650014522</v>
      </c>
      <c r="M494" s="7"/>
    </row>
    <row r="495" ht="15.75" customHeight="1">
      <c r="A495" s="7">
        <v>115.0</v>
      </c>
      <c r="B495" s="7" t="s">
        <v>894</v>
      </c>
      <c r="C495" s="7">
        <v>3.9375878070586237</v>
      </c>
      <c r="D495" s="7">
        <v>0.39091104889080336</v>
      </c>
      <c r="G495" s="7">
        <v>444.0</v>
      </c>
      <c r="H495" s="7" t="s">
        <v>895</v>
      </c>
      <c r="I495" s="7">
        <v>5.157139003589733</v>
      </c>
      <c r="J495" s="7">
        <v>0.2969929930293349</v>
      </c>
      <c r="M495" s="7"/>
    </row>
    <row r="496" ht="15.75" customHeight="1">
      <c r="A496" s="7">
        <v>511.0</v>
      </c>
      <c r="B496" s="7" t="s">
        <v>894</v>
      </c>
      <c r="C496" s="7">
        <v>3.939119789181001</v>
      </c>
      <c r="D496" s="7">
        <v>0.6629202501954653</v>
      </c>
      <c r="G496" s="7">
        <v>444.0</v>
      </c>
      <c r="H496" s="7" t="s">
        <v>895</v>
      </c>
      <c r="I496" s="7">
        <v>5.043014545680908</v>
      </c>
      <c r="J496" s="7">
        <v>0.30094122131861745</v>
      </c>
      <c r="M496" s="7"/>
    </row>
    <row r="497" ht="15.75" customHeight="1">
      <c r="A497" s="7">
        <v>451.0</v>
      </c>
      <c r="B497" s="7" t="s">
        <v>894</v>
      </c>
      <c r="C497" s="7">
        <v>3.9411947793247983</v>
      </c>
      <c r="D497" s="7">
        <v>0.936447139122858</v>
      </c>
      <c r="G497" s="7">
        <v>446.0</v>
      </c>
      <c r="H497" s="7" t="s">
        <v>895</v>
      </c>
      <c r="I497" s="7">
        <v>114.01112194717075</v>
      </c>
      <c r="J497" s="7">
        <v>12.26831614870752</v>
      </c>
      <c r="M497" s="7"/>
    </row>
    <row r="498" ht="15.75" customHeight="1">
      <c r="A498" s="7">
        <v>819.0</v>
      </c>
      <c r="B498" s="7" t="s">
        <v>894</v>
      </c>
      <c r="C498" s="7">
        <v>3.942729001322751</v>
      </c>
      <c r="D498" s="7">
        <v>1.1052134353273533</v>
      </c>
      <c r="G498" s="7">
        <v>446.0</v>
      </c>
      <c r="H498" s="7" t="s">
        <v>895</v>
      </c>
      <c r="I498" s="7">
        <v>112.66237835370282</v>
      </c>
      <c r="J498" s="7">
        <v>12.20931963404008</v>
      </c>
      <c r="M498" s="7"/>
    </row>
    <row r="499" ht="15.75" customHeight="1">
      <c r="A499" s="7">
        <v>819.0</v>
      </c>
      <c r="B499" s="7" t="s">
        <v>894</v>
      </c>
      <c r="C499" s="7">
        <v>3.9447958002645502</v>
      </c>
      <c r="D499" s="7">
        <v>1.1315832920587752</v>
      </c>
      <c r="G499" s="7">
        <v>446.0</v>
      </c>
      <c r="H499" s="7" t="s">
        <v>895</v>
      </c>
      <c r="I499" s="7">
        <v>113.6583736227253</v>
      </c>
      <c r="J499" s="7">
        <v>12.504302207377286</v>
      </c>
      <c r="M499" s="7"/>
    </row>
    <row r="500" ht="15.75" customHeight="1">
      <c r="A500" s="7">
        <v>949.0</v>
      </c>
      <c r="B500" s="7" t="s">
        <v>894</v>
      </c>
      <c r="C500" s="7">
        <v>3.9447958002645502</v>
      </c>
      <c r="D500" s="7">
        <v>0.5735885499207606</v>
      </c>
      <c r="G500" s="7">
        <v>448.0</v>
      </c>
      <c r="H500" s="7" t="s">
        <v>895</v>
      </c>
      <c r="I500" s="7">
        <v>120.09084306849543</v>
      </c>
      <c r="J500" s="7">
        <v>12.250163374963693</v>
      </c>
      <c r="M500" s="7"/>
    </row>
    <row r="501" ht="15.75" customHeight="1">
      <c r="A501" s="7">
        <v>475.0</v>
      </c>
      <c r="B501" s="7" t="s">
        <v>894</v>
      </c>
      <c r="C501" s="7">
        <v>3.9536447201875786</v>
      </c>
      <c r="D501" s="7">
        <v>0.35960711493354186</v>
      </c>
      <c r="G501" s="7">
        <v>448.0</v>
      </c>
      <c r="H501" s="7" t="s">
        <v>895</v>
      </c>
      <c r="I501" s="7">
        <v>122.64308094536551</v>
      </c>
      <c r="J501" s="7">
        <v>12.306890792913155</v>
      </c>
      <c r="M501" s="7"/>
    </row>
    <row r="502" ht="15.75" customHeight="1">
      <c r="A502" s="7">
        <v>115.0</v>
      </c>
      <c r="B502" s="7" t="s">
        <v>894</v>
      </c>
      <c r="C502" s="7">
        <v>3.9610030226914725</v>
      </c>
      <c r="D502" s="7">
        <v>0.3805729054490631</v>
      </c>
      <c r="G502" s="7">
        <v>448.0</v>
      </c>
      <c r="H502" s="7" t="s">
        <v>895</v>
      </c>
      <c r="I502" s="7">
        <v>120.73409001307243</v>
      </c>
      <c r="J502" s="7">
        <v>12.415807435376125</v>
      </c>
      <c r="M502" s="7"/>
    </row>
    <row r="503" ht="15.75" customHeight="1">
      <c r="A503" s="7">
        <v>225.0</v>
      </c>
      <c r="B503" s="7" t="s">
        <v>894</v>
      </c>
      <c r="C503" s="7">
        <v>3.9635148367320876</v>
      </c>
      <c r="D503" s="7">
        <v>0.5245216836734693</v>
      </c>
      <c r="G503" s="7">
        <v>450.0</v>
      </c>
      <c r="H503" s="7" t="s">
        <v>895</v>
      </c>
      <c r="I503" s="7">
        <v>117.7046044031291</v>
      </c>
      <c r="J503" s="7">
        <v>11.857609642753411</v>
      </c>
      <c r="M503" s="7"/>
    </row>
    <row r="504" ht="15.75" customHeight="1">
      <c r="A504" s="7">
        <v>283.0</v>
      </c>
      <c r="B504" s="7" t="s">
        <v>894</v>
      </c>
      <c r="C504" s="7">
        <v>3.969918150367058</v>
      </c>
      <c r="D504" s="7">
        <v>0.08893227508736186</v>
      </c>
      <c r="G504" s="7">
        <v>450.0</v>
      </c>
      <c r="H504" s="7" t="s">
        <v>895</v>
      </c>
      <c r="I504" s="7">
        <v>117.06135745855208</v>
      </c>
      <c r="J504" s="7">
        <v>12.064097444089455</v>
      </c>
      <c r="M504" s="7"/>
    </row>
    <row r="505" ht="15.75" customHeight="1">
      <c r="A505" s="7">
        <v>419.0</v>
      </c>
      <c r="B505" s="7" t="s">
        <v>894</v>
      </c>
      <c r="C505" s="7">
        <v>3.970244641337953</v>
      </c>
      <c r="D505" s="7">
        <v>0.35079327621260525</v>
      </c>
      <c r="G505" s="7">
        <v>450.0</v>
      </c>
      <c r="H505" s="7" t="s">
        <v>895</v>
      </c>
      <c r="I505" s="7">
        <v>119.61359533542215</v>
      </c>
      <c r="J505" s="7">
        <v>12.11855576532094</v>
      </c>
      <c r="M505" s="7"/>
    </row>
    <row r="506" ht="15.75" customHeight="1">
      <c r="A506" s="7">
        <v>949.0</v>
      </c>
      <c r="B506" s="7" t="s">
        <v>894</v>
      </c>
      <c r="C506" s="7">
        <v>3.9861317791005293</v>
      </c>
      <c r="D506" s="7">
        <v>0.5796553090332804</v>
      </c>
      <c r="G506" s="7">
        <v>452.0</v>
      </c>
      <c r="H506" s="7" t="s">
        <v>895</v>
      </c>
      <c r="I506" s="7">
        <v>7.128379640196709</v>
      </c>
      <c r="J506" s="7">
        <v>0.7950824135927969</v>
      </c>
      <c r="M506" s="7"/>
    </row>
    <row r="507" ht="15.75" customHeight="1">
      <c r="A507" s="7">
        <v>611.0</v>
      </c>
      <c r="B507" s="7" t="s">
        <v>894</v>
      </c>
      <c r="C507" s="7">
        <v>3.992312277744661</v>
      </c>
      <c r="D507" s="7">
        <v>0.28087652788875095</v>
      </c>
      <c r="G507" s="7">
        <v>452.0</v>
      </c>
      <c r="H507" s="7" t="s">
        <v>895</v>
      </c>
      <c r="I507" s="7">
        <v>7.3296536841450015</v>
      </c>
      <c r="J507" s="7">
        <v>0.8148235550392099</v>
      </c>
      <c r="M507" s="7"/>
    </row>
    <row r="508" ht="15.75" customHeight="1">
      <c r="A508" s="7">
        <v>283.0</v>
      </c>
      <c r="B508" s="7" t="s">
        <v>894</v>
      </c>
      <c r="C508" s="7">
        <v>4.012108682811577</v>
      </c>
      <c r="D508" s="7">
        <v>0.08787119958122884</v>
      </c>
      <c r="G508" s="7">
        <v>452.0</v>
      </c>
      <c r="H508" s="7" t="s">
        <v>895</v>
      </c>
      <c r="I508" s="7">
        <v>7.267403979831096</v>
      </c>
      <c r="J508" s="7">
        <v>0.7213367702584954</v>
      </c>
      <c r="M508" s="7"/>
    </row>
    <row r="509" ht="15.75" customHeight="1">
      <c r="A509" s="7">
        <v>285.0</v>
      </c>
      <c r="B509" s="7" t="s">
        <v>894</v>
      </c>
      <c r="C509" s="7">
        <v>4.016327736056029</v>
      </c>
      <c r="D509" s="7">
        <v>0.11634339232913145</v>
      </c>
      <c r="G509" s="7">
        <v>454.0</v>
      </c>
      <c r="H509" s="7" t="s">
        <v>895</v>
      </c>
      <c r="I509" s="7">
        <v>6.794306227045421</v>
      </c>
      <c r="J509" s="7">
        <v>0.7226982282892825</v>
      </c>
      <c r="M509" s="7"/>
    </row>
    <row r="510" ht="15.75" customHeight="1">
      <c r="A510" s="7">
        <v>611.0</v>
      </c>
      <c r="B510" s="7" t="s">
        <v>894</v>
      </c>
      <c r="C510" s="7">
        <v>4.023145388394418</v>
      </c>
      <c r="D510" s="7">
        <v>0.25643880794927154</v>
      </c>
      <c r="G510" s="7">
        <v>454.0</v>
      </c>
      <c r="H510" s="7" t="s">
        <v>895</v>
      </c>
      <c r="I510" s="7">
        <v>6.692631709999377</v>
      </c>
      <c r="J510" s="7">
        <v>0.7138487510891663</v>
      </c>
      <c r="M510" s="7"/>
    </row>
    <row r="511" ht="15.75" customHeight="1">
      <c r="A511" s="7">
        <v>475.0</v>
      </c>
      <c r="B511" s="7" t="s">
        <v>894</v>
      </c>
      <c r="C511" s="7">
        <v>4.032494345651858</v>
      </c>
      <c r="D511" s="7">
        <v>0.36415168100078193</v>
      </c>
      <c r="G511" s="7">
        <v>454.0</v>
      </c>
      <c r="H511" s="7" t="s">
        <v>895</v>
      </c>
      <c r="I511" s="7">
        <v>6.678106778992799</v>
      </c>
      <c r="J511" s="7">
        <v>0.7367666279407493</v>
      </c>
      <c r="M511" s="7"/>
    </row>
    <row r="512" ht="15.75" customHeight="1">
      <c r="A512" s="7">
        <v>213.0</v>
      </c>
      <c r="B512" s="7" t="s">
        <v>894</v>
      </c>
      <c r="C512" s="7">
        <v>4.035889139597258</v>
      </c>
      <c r="D512" s="7">
        <v>0.672704081632653</v>
      </c>
      <c r="G512" s="7">
        <v>456.0</v>
      </c>
      <c r="H512" s="7" t="s">
        <v>895</v>
      </c>
      <c r="I512" s="7">
        <v>6.765256365032266</v>
      </c>
      <c r="J512" s="7">
        <v>0.8320686900958466</v>
      </c>
      <c r="M512" s="7"/>
    </row>
    <row r="513" ht="15.75" customHeight="1">
      <c r="A513" s="7">
        <v>503.0</v>
      </c>
      <c r="B513" s="7" t="s">
        <v>894</v>
      </c>
      <c r="C513" s="7">
        <v>4.044944286514639</v>
      </c>
      <c r="D513" s="7">
        <v>0.3308737294761533</v>
      </c>
      <c r="G513" s="7">
        <v>456.0</v>
      </c>
      <c r="H513" s="7" t="s">
        <v>895</v>
      </c>
      <c r="I513" s="7">
        <v>6.746581453738095</v>
      </c>
      <c r="J513" s="7">
        <v>0.8125544583212314</v>
      </c>
      <c r="M513" s="7"/>
    </row>
    <row r="514" ht="15.75" customHeight="1">
      <c r="A514" s="7">
        <v>213.0</v>
      </c>
      <c r="B514" s="7" t="s">
        <v>894</v>
      </c>
      <c r="C514" s="7">
        <v>4.046532419430372</v>
      </c>
      <c r="D514" s="7">
        <v>0.6818877551020407</v>
      </c>
      <c r="G514" s="7">
        <v>456.0</v>
      </c>
      <c r="H514" s="7" t="s">
        <v>895</v>
      </c>
      <c r="I514" s="7">
        <v>6.748656443881892</v>
      </c>
      <c r="J514" s="7">
        <v>0.7846445686900958</v>
      </c>
      <c r="M514" s="7"/>
    </row>
    <row r="515" ht="15.75" customHeight="1">
      <c r="A515" s="7">
        <v>115.0</v>
      </c>
      <c r="B515" s="7" t="s">
        <v>894</v>
      </c>
      <c r="C515" s="7">
        <v>4.065307165055984</v>
      </c>
      <c r="D515" s="7">
        <v>0.3635580443678656</v>
      </c>
      <c r="G515" s="7">
        <v>458.0</v>
      </c>
      <c r="H515" s="7" t="s">
        <v>895</v>
      </c>
      <c r="I515" s="7">
        <v>72.96781690286971</v>
      </c>
      <c r="J515" s="7">
        <v>10.146110242376858</v>
      </c>
      <c r="M515" s="7"/>
    </row>
    <row r="516" ht="15.75" customHeight="1">
      <c r="A516" s="7">
        <v>213.0</v>
      </c>
      <c r="B516" s="7" t="s">
        <v>894</v>
      </c>
      <c r="C516" s="7">
        <v>4.072076291029845</v>
      </c>
      <c r="D516" s="7">
        <v>0.7223533163265305</v>
      </c>
      <c r="G516" s="7">
        <v>458.0</v>
      </c>
      <c r="H516" s="7" t="s">
        <v>895</v>
      </c>
      <c r="I516" s="7">
        <v>75.9765526113751</v>
      </c>
      <c r="J516" s="7">
        <v>10.363076622361222</v>
      </c>
      <c r="M516" s="7"/>
    </row>
    <row r="517" ht="15.75" customHeight="1">
      <c r="A517" s="7">
        <v>475.0</v>
      </c>
      <c r="B517" s="7" t="s">
        <v>894</v>
      </c>
      <c r="C517" s="7">
        <v>4.0739941485277935</v>
      </c>
      <c r="D517" s="7">
        <v>0.40475957779515254</v>
      </c>
      <c r="G517" s="7">
        <v>458.0</v>
      </c>
      <c r="H517" s="7" t="s">
        <v>895</v>
      </c>
      <c r="I517" s="7">
        <v>72.55281887411036</v>
      </c>
      <c r="J517" s="7">
        <v>10.020035183737296</v>
      </c>
      <c r="M517" s="7"/>
    </row>
    <row r="518" ht="15.75" customHeight="1">
      <c r="A518" s="7">
        <v>515.0</v>
      </c>
      <c r="B518" s="7" t="s">
        <v>894</v>
      </c>
      <c r="C518" s="7">
        <v>4.0739941485277935</v>
      </c>
      <c r="D518" s="7">
        <v>0.6931196247068023</v>
      </c>
      <c r="G518" s="7">
        <v>460.0</v>
      </c>
      <c r="H518" s="7" t="s">
        <v>895</v>
      </c>
      <c r="I518" s="7">
        <v>60.2066275185193</v>
      </c>
      <c r="J518" s="7">
        <v>9.134577795152465</v>
      </c>
      <c r="M518" s="7"/>
    </row>
    <row r="519" ht="15.75" customHeight="1">
      <c r="A519" s="7">
        <v>211.0</v>
      </c>
      <c r="B519" s="7" t="s">
        <v>894</v>
      </c>
      <c r="C519" s="7">
        <v>4.07633360296309</v>
      </c>
      <c r="D519" s="7">
        <v>0.6083227040816326</v>
      </c>
      <c r="G519" s="7">
        <v>460.0</v>
      </c>
      <c r="H519" s="7" t="s">
        <v>895</v>
      </c>
      <c r="I519" s="7">
        <v>59.64638017969415</v>
      </c>
      <c r="J519" s="7">
        <v>8.957193119624709</v>
      </c>
      <c r="M519" s="7"/>
    </row>
    <row r="520" ht="15.75" customHeight="1">
      <c r="A520" s="7">
        <v>211.0</v>
      </c>
      <c r="B520" s="7" t="s">
        <v>894</v>
      </c>
      <c r="C520" s="7">
        <v>4.080590914896335</v>
      </c>
      <c r="D520" s="7">
        <v>0.6350127551020407</v>
      </c>
      <c r="G520" s="7">
        <v>460.0</v>
      </c>
      <c r="H520" s="7" t="s">
        <v>895</v>
      </c>
      <c r="I520" s="7">
        <v>61.285622393293636</v>
      </c>
      <c r="J520" s="7">
        <v>9.152169663799846</v>
      </c>
      <c r="M520" s="7"/>
    </row>
    <row r="521" ht="15.75" customHeight="1">
      <c r="A521" s="7">
        <v>503.0</v>
      </c>
      <c r="B521" s="7" t="s">
        <v>894</v>
      </c>
      <c r="C521" s="7">
        <v>4.090594069678168</v>
      </c>
      <c r="D521" s="7">
        <v>0.32515637216575455</v>
      </c>
      <c r="G521" s="7">
        <v>462.0</v>
      </c>
      <c r="H521" s="7" t="s">
        <v>895</v>
      </c>
      <c r="I521" s="7">
        <v>70.74757744900711</v>
      </c>
      <c r="J521" s="7">
        <v>10.480355746677093</v>
      </c>
      <c r="M521" s="7"/>
    </row>
    <row r="522" ht="15.75" customHeight="1">
      <c r="A522" s="7">
        <v>515.0</v>
      </c>
      <c r="B522" s="7" t="s">
        <v>894</v>
      </c>
      <c r="C522" s="7">
        <v>4.090594069678168</v>
      </c>
      <c r="D522" s="7">
        <v>0.7086591086786552</v>
      </c>
      <c r="G522" s="7">
        <v>462.0</v>
      </c>
      <c r="H522" s="7" t="s">
        <v>895</v>
      </c>
      <c r="I522" s="7">
        <v>68.6103376008964</v>
      </c>
      <c r="J522" s="7">
        <v>10.440774042220486</v>
      </c>
      <c r="M522" s="7"/>
    </row>
    <row r="523" ht="15.75" customHeight="1">
      <c r="A523" s="7">
        <v>283.0</v>
      </c>
      <c r="B523" s="7" t="s">
        <v>894</v>
      </c>
      <c r="C523" s="7">
        <v>4.092270694456164</v>
      </c>
      <c r="D523" s="7">
        <v>0.06382015477554714</v>
      </c>
      <c r="G523" s="7">
        <v>462.0</v>
      </c>
      <c r="H523" s="7" t="s">
        <v>895</v>
      </c>
      <c r="I523" s="7">
        <v>69.48183346129106</v>
      </c>
      <c r="J523" s="7">
        <v>10.19155590304926</v>
      </c>
      <c r="M523" s="7"/>
    </row>
    <row r="524" ht="15.75" customHeight="1">
      <c r="A524" s="7">
        <v>215.0</v>
      </c>
      <c r="B524" s="7" t="s">
        <v>894</v>
      </c>
      <c r="C524" s="7">
        <v>4.093362850696071</v>
      </c>
      <c r="D524" s="7">
        <v>0.676626275510204</v>
      </c>
      <c r="G524" s="7">
        <v>464.0</v>
      </c>
      <c r="H524" s="7" t="s">
        <v>895</v>
      </c>
      <c r="I524" s="7">
        <v>6.765256365032266</v>
      </c>
      <c r="J524" s="7">
        <v>0.5289288506645817</v>
      </c>
      <c r="M524" s="7"/>
    </row>
    <row r="525" ht="15.75" customHeight="1">
      <c r="A525" s="7">
        <v>611.0</v>
      </c>
      <c r="B525" s="7" t="s">
        <v>894</v>
      </c>
      <c r="C525" s="7">
        <v>4.095089313243849</v>
      </c>
      <c r="D525" s="7">
        <v>0.26153885384968467</v>
      </c>
      <c r="G525" s="7">
        <v>464.0</v>
      </c>
      <c r="H525" s="7" t="s">
        <v>895</v>
      </c>
      <c r="I525" s="7">
        <v>6.725831552300127</v>
      </c>
      <c r="J525" s="7">
        <v>0.5346462079749805</v>
      </c>
      <c r="M525" s="7"/>
    </row>
    <row r="526" ht="15.75" customHeight="1">
      <c r="A526" s="7">
        <v>817.0</v>
      </c>
      <c r="B526" s="7" t="s">
        <v>894</v>
      </c>
      <c r="C526" s="7">
        <v>4.0956721230158735</v>
      </c>
      <c r="D526" s="7">
        <v>1.0476583567222497</v>
      </c>
      <c r="G526" s="7">
        <v>464.0</v>
      </c>
      <c r="H526" s="7" t="s">
        <v>895</v>
      </c>
      <c r="I526" s="7">
        <v>6.5432324196460065</v>
      </c>
      <c r="J526" s="7">
        <v>0.5191067240031275</v>
      </c>
      <c r="M526" s="7"/>
    </row>
    <row r="527" ht="15.75" customHeight="1">
      <c r="A527" s="7">
        <v>285.0</v>
      </c>
      <c r="B527" s="7" t="s">
        <v>894</v>
      </c>
      <c r="C527" s="7">
        <v>4.102818327567293</v>
      </c>
      <c r="D527" s="7">
        <v>0.1220024616951742</v>
      </c>
      <c r="G527" s="7">
        <v>466.0</v>
      </c>
      <c r="H527" s="7" t="s">
        <v>895</v>
      </c>
      <c r="I527" s="7">
        <v>6.86693088207831</v>
      </c>
      <c r="J527" s="7">
        <v>0.6456215793588742</v>
      </c>
      <c r="M527" s="7"/>
    </row>
    <row r="528" ht="15.75" customHeight="1">
      <c r="A528" s="7">
        <v>287.0</v>
      </c>
      <c r="B528" s="7" t="s">
        <v>894</v>
      </c>
      <c r="C528" s="7">
        <v>4.102818327567293</v>
      </c>
      <c r="D528" s="7">
        <v>0.10166518116095806</v>
      </c>
      <c r="G528" s="7">
        <v>466.0</v>
      </c>
      <c r="H528" s="7" t="s">
        <v>895</v>
      </c>
      <c r="I528" s="7">
        <v>6.817131118627186</v>
      </c>
      <c r="J528" s="7">
        <v>0.6542709147771697</v>
      </c>
      <c r="M528" s="7"/>
    </row>
    <row r="529" ht="15.75" customHeight="1">
      <c r="A529" s="7">
        <v>833.0</v>
      </c>
      <c r="B529" s="7" t="s">
        <v>894</v>
      </c>
      <c r="C529" s="7">
        <v>4.108072916666667</v>
      </c>
      <c r="D529" s="7">
        <v>1.1051693404634582</v>
      </c>
      <c r="G529" s="7">
        <v>466.0</v>
      </c>
      <c r="H529" s="7" t="s">
        <v>895</v>
      </c>
      <c r="I529" s="7">
        <v>7.030855103438259</v>
      </c>
      <c r="J529" s="7">
        <v>0.6239249413604379</v>
      </c>
      <c r="M529" s="7"/>
    </row>
    <row r="530" ht="15.75" customHeight="1">
      <c r="A530" s="7">
        <v>817.0</v>
      </c>
      <c r="B530" s="7" t="s">
        <v>894</v>
      </c>
      <c r="C530" s="7">
        <v>4.114273313492063</v>
      </c>
      <c r="D530" s="7">
        <v>1.0309192302753474</v>
      </c>
      <c r="G530" s="7">
        <v>468.0</v>
      </c>
      <c r="H530" s="7" t="s">
        <v>895</v>
      </c>
      <c r="I530" s="7">
        <v>7.005955221712697</v>
      </c>
      <c r="J530" s="7">
        <v>0.5418295543393277</v>
      </c>
      <c r="M530" s="7"/>
    </row>
    <row r="531" ht="15.75" customHeight="1">
      <c r="A531" s="7">
        <v>503.0</v>
      </c>
      <c r="B531" s="7" t="s">
        <v>894</v>
      </c>
      <c r="C531" s="7">
        <v>4.115493951403731</v>
      </c>
      <c r="D531" s="7">
        <v>0.3008209538702111</v>
      </c>
      <c r="G531" s="7">
        <v>468.0</v>
      </c>
      <c r="H531" s="7" t="s">
        <v>895</v>
      </c>
      <c r="I531" s="7">
        <v>7.194779324798207</v>
      </c>
      <c r="J531" s="7">
        <v>0.5191067240031275</v>
      </c>
      <c r="M531" s="7"/>
    </row>
    <row r="532" ht="15.75" customHeight="1">
      <c r="A532" s="7">
        <v>833.0</v>
      </c>
      <c r="B532" s="7" t="s">
        <v>894</v>
      </c>
      <c r="C532" s="7">
        <v>4.1204737103174605</v>
      </c>
      <c r="D532" s="7">
        <v>1.1158645276292336</v>
      </c>
      <c r="G532" s="7">
        <v>468.0</v>
      </c>
      <c r="H532" s="7" t="s">
        <v>895</v>
      </c>
      <c r="I532" s="7">
        <v>7.250804058680722</v>
      </c>
      <c r="J532" s="7">
        <v>0.5343530101641908</v>
      </c>
      <c r="M532" s="7"/>
    </row>
    <row r="533" ht="15.75" customHeight="1">
      <c r="A533" s="7">
        <v>515.0</v>
      </c>
      <c r="B533" s="7" t="s">
        <v>894</v>
      </c>
      <c r="C533" s="7">
        <v>4.132093872554105</v>
      </c>
      <c r="D533" s="7">
        <v>0.7014757623143082</v>
      </c>
      <c r="G533" s="7">
        <v>470.0</v>
      </c>
      <c r="H533" s="7" t="s">
        <v>895</v>
      </c>
      <c r="I533" s="7">
        <v>7.495652895648746</v>
      </c>
      <c r="J533" s="7">
        <v>0.6816849100860047</v>
      </c>
      <c r="M533" s="7"/>
    </row>
    <row r="534" ht="15.75" customHeight="1">
      <c r="A534" s="7">
        <v>211.0</v>
      </c>
      <c r="B534" s="7" t="s">
        <v>894</v>
      </c>
      <c r="C534" s="7">
        <v>4.135935970028524</v>
      </c>
      <c r="D534" s="7">
        <v>0.5963647959183672</v>
      </c>
      <c r="G534" s="7">
        <v>470.0</v>
      </c>
      <c r="H534" s="7" t="s">
        <v>895</v>
      </c>
      <c r="I534" s="7">
        <v>7.352478575726766</v>
      </c>
      <c r="J534" s="7">
        <v>0.6813917122752151</v>
      </c>
      <c r="M534" s="7"/>
    </row>
    <row r="535" ht="15.75" customHeight="1">
      <c r="A535" s="7">
        <v>287.0</v>
      </c>
      <c r="B535" s="7" t="s">
        <v>894</v>
      </c>
      <c r="C535" s="7">
        <v>4.13657075352291</v>
      </c>
      <c r="D535" s="7">
        <v>0.12801522289659464</v>
      </c>
      <c r="G535" s="7">
        <v>470.0</v>
      </c>
      <c r="H535" s="7" t="s">
        <v>895</v>
      </c>
      <c r="I535" s="7">
        <v>7.522627767518105</v>
      </c>
      <c r="J535" s="7">
        <v>0.6863760750586396</v>
      </c>
      <c r="M535" s="7"/>
    </row>
    <row r="536" ht="15.75" customHeight="1">
      <c r="A536" s="7">
        <v>215.0</v>
      </c>
      <c r="B536" s="7" t="s">
        <v>894</v>
      </c>
      <c r="C536" s="7">
        <v>4.138064625995147</v>
      </c>
      <c r="D536" s="7">
        <v>0.6775829081632652</v>
      </c>
      <c r="G536" s="7">
        <v>472.0</v>
      </c>
      <c r="H536" s="7" t="s">
        <v>895</v>
      </c>
      <c r="I536" s="7">
        <v>8.389973647625174</v>
      </c>
      <c r="J536" s="7">
        <v>0.802189210320563</v>
      </c>
      <c r="M536" s="7"/>
    </row>
    <row r="537" ht="15.75" customHeight="1">
      <c r="A537" s="7">
        <v>285.0</v>
      </c>
      <c r="B537" s="7" t="s">
        <v>894</v>
      </c>
      <c r="C537" s="7">
        <v>4.142899333389587</v>
      </c>
      <c r="D537" s="7">
        <v>0.10007356790175852</v>
      </c>
      <c r="G537" s="7">
        <v>472.0</v>
      </c>
      <c r="H537" s="7" t="s">
        <v>895</v>
      </c>
      <c r="I537" s="7">
        <v>8.690847218475712</v>
      </c>
      <c r="J537" s="7">
        <v>0.8606821735731041</v>
      </c>
      <c r="M537" s="7"/>
    </row>
    <row r="538" ht="15.75" customHeight="1">
      <c r="A538" s="7">
        <v>215.0</v>
      </c>
      <c r="B538" s="7" t="s">
        <v>894</v>
      </c>
      <c r="C538" s="7">
        <v>4.146579249861637</v>
      </c>
      <c r="D538" s="7">
        <v>0.6598852040816324</v>
      </c>
      <c r="G538" s="7">
        <v>472.0</v>
      </c>
      <c r="H538" s="7" t="s">
        <v>895</v>
      </c>
      <c r="I538" s="7">
        <v>8.543522918266138</v>
      </c>
      <c r="J538" s="7">
        <v>0.8062939796716186</v>
      </c>
      <c r="M538" s="7"/>
    </row>
    <row r="539" ht="15.75" customHeight="1">
      <c r="A539" s="7">
        <v>817.0</v>
      </c>
      <c r="B539" s="7" t="s">
        <v>894</v>
      </c>
      <c r="C539" s="7">
        <v>4.161809689153439</v>
      </c>
      <c r="D539" s="7">
        <v>1.0428429915799902</v>
      </c>
      <c r="G539" s="7">
        <v>474.0</v>
      </c>
      <c r="H539" s="7" t="s">
        <v>895</v>
      </c>
      <c r="I539" s="7">
        <v>8.630672504305604</v>
      </c>
      <c r="J539" s="7">
        <v>0.9706313526192341</v>
      </c>
      <c r="M539" s="7"/>
    </row>
    <row r="540" ht="15.75" customHeight="1">
      <c r="A540" s="7">
        <v>833.0</v>
      </c>
      <c r="B540" s="7" t="s">
        <v>894</v>
      </c>
      <c r="C540" s="7">
        <v>4.161809689153439</v>
      </c>
      <c r="D540" s="7">
        <v>1.1024955436720143</v>
      </c>
      <c r="G540" s="7">
        <v>474.0</v>
      </c>
      <c r="H540" s="7" t="s">
        <v>895</v>
      </c>
      <c r="I540" s="7">
        <v>8.811196646815928</v>
      </c>
      <c r="J540" s="7">
        <v>0.8892689601250979</v>
      </c>
      <c r="M540" s="7"/>
    </row>
    <row r="541" ht="15.75" customHeight="1">
      <c r="A541" s="7">
        <v>1043.0</v>
      </c>
      <c r="B541" s="7" t="s">
        <v>894</v>
      </c>
      <c r="C541" s="7">
        <v>4.165988800471559</v>
      </c>
      <c r="D541" s="7">
        <v>0.42687255005826885</v>
      </c>
      <c r="G541" s="7">
        <v>474.0</v>
      </c>
      <c r="H541" s="7" t="s">
        <v>895</v>
      </c>
      <c r="I541" s="7">
        <v>8.873446351129832</v>
      </c>
      <c r="J541" s="7">
        <v>0.9785476935105553</v>
      </c>
      <c r="M541" s="7"/>
    </row>
    <row r="542" ht="15.75" customHeight="1">
      <c r="A542" s="7">
        <v>501.0</v>
      </c>
      <c r="B542" s="7" t="s">
        <v>894</v>
      </c>
      <c r="C542" s="7">
        <v>4.169443695142448</v>
      </c>
      <c r="D542" s="7">
        <v>0.43246677091477725</v>
      </c>
      <c r="G542" s="7">
        <v>476.0</v>
      </c>
      <c r="H542" s="7" t="s">
        <v>895</v>
      </c>
      <c r="I542" s="7">
        <v>18.01377793455481</v>
      </c>
      <c r="J542" s="7">
        <v>1.7753127443315093</v>
      </c>
      <c r="M542" s="7"/>
    </row>
    <row r="543" ht="15.75" customHeight="1">
      <c r="A543" s="7">
        <v>287.0</v>
      </c>
      <c r="B543" s="7" t="s">
        <v>894</v>
      </c>
      <c r="C543" s="7">
        <v>4.178761285967428</v>
      </c>
      <c r="D543" s="7">
        <v>0.12430145862512906</v>
      </c>
      <c r="G543" s="7">
        <v>476.0</v>
      </c>
      <c r="H543" s="7" t="s">
        <v>895</v>
      </c>
      <c r="I543" s="7">
        <v>17.99925300354823</v>
      </c>
      <c r="J543" s="7">
        <v>1.7591868647380768</v>
      </c>
      <c r="M543" s="7"/>
    </row>
    <row r="544" ht="15.75" customHeight="1">
      <c r="A544" s="7">
        <v>1043.0</v>
      </c>
      <c r="B544" s="7" t="s">
        <v>894</v>
      </c>
      <c r="C544" s="7">
        <v>4.183672266430887</v>
      </c>
      <c r="D544" s="7">
        <v>0.43172829042624566</v>
      </c>
      <c r="G544" s="7">
        <v>476.0</v>
      </c>
      <c r="H544" s="7" t="s">
        <v>895</v>
      </c>
      <c r="I544" s="7">
        <v>17.422405743572718</v>
      </c>
      <c r="J544" s="7">
        <v>1.7210711493354185</v>
      </c>
      <c r="M544" s="7"/>
    </row>
    <row r="545" ht="15.75" customHeight="1">
      <c r="A545" s="7">
        <v>1043.0</v>
      </c>
      <c r="B545" s="7" t="s">
        <v>894</v>
      </c>
      <c r="C545" s="7">
        <v>4.207250221043324</v>
      </c>
      <c r="D545" s="7">
        <v>0.42179609421902037</v>
      </c>
      <c r="G545" s="7">
        <v>478.0</v>
      </c>
      <c r="H545" s="7" t="s">
        <v>895</v>
      </c>
      <c r="I545" s="7">
        <v>14.973917373892473</v>
      </c>
      <c r="J545" s="7">
        <v>1.7723807662236126</v>
      </c>
      <c r="M545" s="7"/>
    </row>
    <row r="546" ht="15.75" customHeight="1">
      <c r="A546" s="7">
        <v>857.0</v>
      </c>
      <c r="B546" s="7" t="s">
        <v>894</v>
      </c>
      <c r="C546" s="7">
        <v>4.217613260582011</v>
      </c>
      <c r="D546" s="7">
        <v>0.834313725490196</v>
      </c>
      <c r="G546" s="7">
        <v>478.0</v>
      </c>
      <c r="H546" s="7" t="s">
        <v>895</v>
      </c>
      <c r="I546" s="7">
        <v>15.115016703670657</v>
      </c>
      <c r="J546" s="7">
        <v>1.833952306489445</v>
      </c>
      <c r="M546" s="7"/>
    </row>
    <row r="547" ht="15.75" customHeight="1">
      <c r="A547" s="7">
        <v>501.0</v>
      </c>
      <c r="B547" s="7" t="s">
        <v>894</v>
      </c>
      <c r="C547" s="7">
        <v>4.227543419168759</v>
      </c>
      <c r="D547" s="7">
        <v>0.4675039093041439</v>
      </c>
      <c r="G547" s="7">
        <v>478.0</v>
      </c>
      <c r="H547" s="7" t="s">
        <v>895</v>
      </c>
      <c r="I547" s="7">
        <v>14.839043014545679</v>
      </c>
      <c r="J547" s="7">
        <v>1.7782447224394062</v>
      </c>
      <c r="M547" s="7"/>
    </row>
    <row r="548" ht="15.75" customHeight="1">
      <c r="A548" s="7">
        <v>499.0</v>
      </c>
      <c r="B548" s="7" t="s">
        <v>894</v>
      </c>
      <c r="C548" s="7">
        <v>4.231693399456352</v>
      </c>
      <c r="D548" s="7">
        <v>0.35315676309616895</v>
      </c>
      <c r="G548" s="7">
        <v>480.0</v>
      </c>
      <c r="H548" s="7" t="s">
        <v>895</v>
      </c>
      <c r="I548" s="7">
        <v>13.019276658435873</v>
      </c>
      <c r="J548" s="7">
        <v>1.7474589523064896</v>
      </c>
      <c r="M548" s="7"/>
    </row>
    <row r="549" ht="15.75" customHeight="1">
      <c r="A549" s="7">
        <v>555.0</v>
      </c>
      <c r="B549" s="7" t="s">
        <v>894</v>
      </c>
      <c r="C549" s="7">
        <v>4.25</v>
      </c>
      <c r="D549" s="8">
        <v>0.26605171</v>
      </c>
      <c r="G549" s="7">
        <v>480.0</v>
      </c>
      <c r="H549" s="7" t="s">
        <v>895</v>
      </c>
      <c r="I549" s="7">
        <v>13.459174568920798</v>
      </c>
      <c r="J549" s="7">
        <v>1.7973025801407352</v>
      </c>
      <c r="M549" s="7"/>
    </row>
    <row r="550" ht="15.75" customHeight="1">
      <c r="A550" s="7">
        <v>857.0</v>
      </c>
      <c r="B550" s="7" t="s">
        <v>894</v>
      </c>
      <c r="C550" s="7">
        <v>4.252748842592593</v>
      </c>
      <c r="D550" s="7">
        <v>0.8036541889483064</v>
      </c>
      <c r="G550" s="7">
        <v>480.0</v>
      </c>
      <c r="H550" s="7" t="s">
        <v>895</v>
      </c>
      <c r="I550" s="7">
        <v>13.34090013072438</v>
      </c>
      <c r="J550" s="7">
        <v>1.7064112587959344</v>
      </c>
      <c r="M550" s="7"/>
    </row>
    <row r="551" ht="15.75" customHeight="1">
      <c r="A551" s="7">
        <v>857.0</v>
      </c>
      <c r="B551" s="7" t="s">
        <v>894</v>
      </c>
      <c r="C551" s="7">
        <v>4.269283234126984</v>
      </c>
      <c r="D551" s="7">
        <v>0.8399286987522281</v>
      </c>
      <c r="G551" s="7">
        <v>482.0</v>
      </c>
      <c r="H551" s="7" t="s">
        <v>895</v>
      </c>
      <c r="I551" s="7">
        <v>36.178241653352146</v>
      </c>
      <c r="J551" s="7">
        <v>2.0905003909304147</v>
      </c>
      <c r="M551" s="7"/>
    </row>
    <row r="552" ht="15.75" customHeight="1">
      <c r="A552" s="7">
        <v>1099.0</v>
      </c>
      <c r="B552" s="7" t="s">
        <v>894</v>
      </c>
      <c r="C552" s="7">
        <v>4.2841037435570986</v>
      </c>
      <c r="D552" s="7">
        <v>3.2057564515471477</v>
      </c>
      <c r="G552" s="7">
        <v>482.0</v>
      </c>
      <c r="H552" s="7" t="s">
        <v>895</v>
      </c>
      <c r="I552" s="7">
        <v>35.30674579295748</v>
      </c>
      <c r="J552" s="7">
        <v>2.1183541829554344</v>
      </c>
      <c r="M552" s="7"/>
    </row>
    <row r="553" ht="15.75" customHeight="1">
      <c r="A553" s="7">
        <v>355.0</v>
      </c>
      <c r="B553" s="7" t="s">
        <v>894</v>
      </c>
      <c r="C553" s="7">
        <v>4.3011138300565355</v>
      </c>
      <c r="D553" s="7">
        <v>0.02892436146455887</v>
      </c>
      <c r="G553" s="7">
        <v>482.0</v>
      </c>
      <c r="H553" s="7" t="s">
        <v>895</v>
      </c>
      <c r="I553" s="7">
        <v>36.19899155479011</v>
      </c>
      <c r="J553" s="7">
        <v>2.155003909304144</v>
      </c>
      <c r="M553" s="7"/>
    </row>
    <row r="554" ht="15.75" customHeight="1">
      <c r="A554" s="7">
        <v>1099.0</v>
      </c>
      <c r="B554" s="7" t="s">
        <v>894</v>
      </c>
      <c r="C554" s="7">
        <v>4.308745918639753</v>
      </c>
      <c r="D554" s="7">
        <v>3.2286884911737124</v>
      </c>
      <c r="G554" s="7">
        <v>484.0</v>
      </c>
      <c r="H554" s="7" t="s">
        <v>895</v>
      </c>
      <c r="I554" s="7">
        <v>29.164774967318902</v>
      </c>
      <c r="J554" s="7">
        <v>2.3968921032056296</v>
      </c>
      <c r="M554" s="7"/>
    </row>
    <row r="555" ht="15.75" customHeight="1">
      <c r="A555" s="7">
        <v>1039.0</v>
      </c>
      <c r="B555" s="7" t="s">
        <v>894</v>
      </c>
      <c r="C555" s="7">
        <v>4.3153158463503285</v>
      </c>
      <c r="D555" s="7">
        <v>0.3873644807006391</v>
      </c>
      <c r="G555" s="7">
        <v>484.0</v>
      </c>
      <c r="H555" s="7" t="s">
        <v>895</v>
      </c>
      <c r="I555" s="7">
        <v>30.160770236341378</v>
      </c>
      <c r="J555" s="7">
        <v>2.4320758405003913</v>
      </c>
      <c r="M555" s="7"/>
    </row>
    <row r="556" ht="15.75" customHeight="1">
      <c r="A556" s="7">
        <v>501.0</v>
      </c>
      <c r="B556" s="7" t="s">
        <v>894</v>
      </c>
      <c r="C556" s="7">
        <v>4.331292926358599</v>
      </c>
      <c r="D556" s="7">
        <v>0.44829945269741994</v>
      </c>
      <c r="G556" s="7">
        <v>484.0</v>
      </c>
      <c r="H556" s="7" t="s">
        <v>895</v>
      </c>
      <c r="I556" s="7">
        <v>29.642022700392175</v>
      </c>
      <c r="J556" s="7">
        <v>2.3836982017200943</v>
      </c>
      <c r="M556" s="7"/>
    </row>
    <row r="557" ht="15.75" customHeight="1">
      <c r="A557" s="7">
        <v>499.0</v>
      </c>
      <c r="B557" s="7" t="s">
        <v>894</v>
      </c>
      <c r="C557" s="7">
        <v>4.335442906646193</v>
      </c>
      <c r="D557" s="7">
        <v>0.34699960906958566</v>
      </c>
      <c r="G557" s="7">
        <v>486.0</v>
      </c>
      <c r="H557" s="7" t="s">
        <v>895</v>
      </c>
      <c r="I557" s="7">
        <v>28.002780486792687</v>
      </c>
      <c r="J557" s="7">
        <v>2.509773260359656</v>
      </c>
      <c r="M557" s="7"/>
    </row>
    <row r="558" ht="15.75" customHeight="1">
      <c r="A558" s="7">
        <v>1039.0</v>
      </c>
      <c r="B558" s="7" t="s">
        <v>894</v>
      </c>
      <c r="C558" s="7">
        <v>4.336928971411729</v>
      </c>
      <c r="D558" s="7">
        <v>0.3666172264011018</v>
      </c>
      <c r="G558" s="7">
        <v>486.0</v>
      </c>
      <c r="H558" s="7" t="s">
        <v>895</v>
      </c>
      <c r="I558" s="7">
        <v>28.023530388230654</v>
      </c>
      <c r="J558" s="7">
        <v>2.4482017200938238</v>
      </c>
      <c r="M558" s="7"/>
    </row>
    <row r="559" ht="15.75" customHeight="1">
      <c r="A559" s="7">
        <v>555.0</v>
      </c>
      <c r="B559" s="7" t="s">
        <v>894</v>
      </c>
      <c r="C559" s="7">
        <v>4.348</v>
      </c>
      <c r="D559" s="8">
        <v>0.2989541</v>
      </c>
      <c r="G559" s="7">
        <v>486.0</v>
      </c>
      <c r="H559" s="7" t="s">
        <v>895</v>
      </c>
      <c r="I559" s="7">
        <v>28.16877969829643</v>
      </c>
      <c r="J559" s="7">
        <v>2.4701915559030496</v>
      </c>
      <c r="M559" s="7"/>
    </row>
    <row r="560" ht="15.75" customHeight="1">
      <c r="A560" s="7">
        <v>355.0</v>
      </c>
      <c r="B560" s="7" t="s">
        <v>894</v>
      </c>
      <c r="C560" s="7">
        <v>4.349632942367733</v>
      </c>
      <c r="D560" s="7">
        <v>0.024612775497582534</v>
      </c>
      <c r="G560" s="7">
        <v>488.0</v>
      </c>
      <c r="H560" s="7" t="s">
        <v>895</v>
      </c>
      <c r="I560" s="7">
        <v>22.006058971219886</v>
      </c>
      <c r="J560" s="7">
        <v>2.6666340891321347</v>
      </c>
      <c r="M560" s="7"/>
    </row>
    <row r="561" ht="15.75" customHeight="1">
      <c r="A561" s="7">
        <v>877.0</v>
      </c>
      <c r="B561" s="7" t="s">
        <v>894</v>
      </c>
      <c r="C561" s="7">
        <v>4.349888392857142</v>
      </c>
      <c r="D561" s="7">
        <v>3.4705882352941178</v>
      </c>
      <c r="G561" s="7">
        <v>488.0</v>
      </c>
      <c r="H561" s="7" t="s">
        <v>895</v>
      </c>
      <c r="I561" s="7">
        <v>21.528811238146616</v>
      </c>
      <c r="J561" s="7">
        <v>2.612392494136044</v>
      </c>
      <c r="M561" s="7"/>
    </row>
    <row r="562" ht="15.75" customHeight="1">
      <c r="A562" s="7">
        <v>555.0</v>
      </c>
      <c r="B562" s="7" t="s">
        <v>894</v>
      </c>
      <c r="C562" s="7">
        <v>4.35</v>
      </c>
      <c r="D562" s="8">
        <v>0.28184922</v>
      </c>
      <c r="G562" s="7">
        <v>488.0</v>
      </c>
      <c r="H562" s="7" t="s">
        <v>895</v>
      </c>
      <c r="I562" s="7">
        <v>21.159462992550782</v>
      </c>
      <c r="J562" s="7">
        <v>2.710613760750587</v>
      </c>
      <c r="M562" s="7"/>
    </row>
    <row r="563" ht="15.75" customHeight="1">
      <c r="A563" s="7">
        <v>417.0</v>
      </c>
      <c r="B563" s="7" t="s">
        <v>894</v>
      </c>
      <c r="C563" s="7">
        <v>4.356192808084161</v>
      </c>
      <c r="D563" s="7">
        <v>0.26570214928841124</v>
      </c>
      <c r="G563" s="7">
        <v>490.0</v>
      </c>
      <c r="H563" s="7" t="s">
        <v>895</v>
      </c>
      <c r="I563" s="7">
        <v>23.935799804950925</v>
      </c>
      <c r="J563" s="7">
        <v>2.800039093041439</v>
      </c>
      <c r="M563" s="7"/>
    </row>
    <row r="564" ht="15.75" customHeight="1">
      <c r="A564" s="7">
        <v>689.0</v>
      </c>
      <c r="B564" s="7" t="s">
        <v>894</v>
      </c>
      <c r="C564" s="7">
        <v>4.359275514619521</v>
      </c>
      <c r="D564" s="7">
        <v>0.4819865474983876</v>
      </c>
      <c r="G564" s="7">
        <v>490.0</v>
      </c>
      <c r="H564" s="7" t="s">
        <v>895</v>
      </c>
      <c r="I564" s="7">
        <v>24.41304753802419</v>
      </c>
      <c r="J564" s="7">
        <v>2.9349100860046913</v>
      </c>
      <c r="M564" s="7"/>
    </row>
    <row r="565" ht="15.75" customHeight="1">
      <c r="A565" s="7">
        <v>803.0</v>
      </c>
      <c r="B565" s="7" t="s">
        <v>894</v>
      </c>
      <c r="C565" s="7">
        <v>4.364355985449735</v>
      </c>
      <c r="D565" s="7">
        <v>0.24551024526259793</v>
      </c>
      <c r="G565" s="7">
        <v>490.0</v>
      </c>
      <c r="H565" s="7" t="s">
        <v>895</v>
      </c>
      <c r="I565" s="7">
        <v>24.994044778287304</v>
      </c>
      <c r="J565" s="7">
        <v>2.7897771696638003</v>
      </c>
      <c r="M565" s="7"/>
    </row>
    <row r="566" ht="15.75" customHeight="1">
      <c r="A566" s="7">
        <v>499.0</v>
      </c>
      <c r="B566" s="7" t="s">
        <v>894</v>
      </c>
      <c r="C566" s="7">
        <v>4.366567758803145</v>
      </c>
      <c r="D566" s="7">
        <v>0.28205629397967164</v>
      </c>
      <c r="G566" s="7">
        <v>492.0</v>
      </c>
      <c r="H566" s="7" t="s">
        <v>895</v>
      </c>
      <c r="I566" s="7">
        <v>23.91504990351296</v>
      </c>
      <c r="J566" s="7">
        <v>3.028733385457389</v>
      </c>
      <c r="M566" s="7"/>
    </row>
    <row r="567" ht="15.75" customHeight="1">
      <c r="A567" s="7">
        <v>205.0</v>
      </c>
      <c r="B567" s="7" t="s">
        <v>894</v>
      </c>
      <c r="C567" s="7">
        <v>4.367959470390396</v>
      </c>
      <c r="D567" s="7">
        <v>1.2311862244897958</v>
      </c>
      <c r="G567" s="7">
        <v>492.0</v>
      </c>
      <c r="H567" s="7" t="s">
        <v>895</v>
      </c>
      <c r="I567" s="7">
        <v>23.76980059344718</v>
      </c>
      <c r="J567" s="7">
        <v>3.118158717748241</v>
      </c>
      <c r="M567" s="7"/>
    </row>
    <row r="568" ht="15.75" customHeight="1">
      <c r="A568" s="7">
        <v>417.0</v>
      </c>
      <c r="B568" s="7" t="s">
        <v>894</v>
      </c>
      <c r="C568" s="7">
        <v>4.368642748946942</v>
      </c>
      <c r="D568" s="7">
        <v>0.23933524542550097</v>
      </c>
      <c r="G568" s="7">
        <v>492.0</v>
      </c>
      <c r="H568" s="7" t="s">
        <v>895</v>
      </c>
      <c r="I568" s="7">
        <v>24.41304753802419</v>
      </c>
      <c r="J568" s="7">
        <v>3.071247068021893</v>
      </c>
      <c r="M568" s="7"/>
    </row>
    <row r="569" ht="15.75" customHeight="1">
      <c r="A569" s="7">
        <v>689.0</v>
      </c>
      <c r="B569" s="7" t="s">
        <v>894</v>
      </c>
      <c r="C569" s="7">
        <v>4.375759823617893</v>
      </c>
      <c r="D569" s="7">
        <v>0.47208145213305075</v>
      </c>
      <c r="G569" s="7">
        <v>494.0</v>
      </c>
      <c r="H569" s="7" t="s">
        <v>895</v>
      </c>
      <c r="I569" s="7">
        <v>9.074720395078124</v>
      </c>
      <c r="J569" s="7">
        <v>0.6859362783424551</v>
      </c>
      <c r="M569" s="7"/>
    </row>
    <row r="570" ht="15.75" customHeight="1">
      <c r="A570" s="7">
        <v>513.0</v>
      </c>
      <c r="B570" s="7" t="s">
        <v>894</v>
      </c>
      <c r="C570" s="7">
        <v>4.403917581391489</v>
      </c>
      <c r="D570" s="7">
        <v>0.7142298670836592</v>
      </c>
      <c r="G570" s="7">
        <v>494.0</v>
      </c>
      <c r="H570" s="7" t="s">
        <v>895</v>
      </c>
      <c r="I570" s="7">
        <v>8.877596331417426</v>
      </c>
      <c r="J570" s="7">
        <v>0.6548573103987492</v>
      </c>
      <c r="M570" s="7"/>
    </row>
    <row r="571" ht="15.75" customHeight="1">
      <c r="A571" s="7">
        <v>689.0</v>
      </c>
      <c r="B571" s="7" t="s">
        <v>894</v>
      </c>
      <c r="C571" s="7">
        <v>4.421091673363417</v>
      </c>
      <c r="D571" s="7">
        <v>0.45826038883258086</v>
      </c>
      <c r="G571" s="7">
        <v>494.0</v>
      </c>
      <c r="H571" s="7" t="s">
        <v>895</v>
      </c>
      <c r="I571" s="7">
        <v>8.981345838607266</v>
      </c>
      <c r="J571" s="7">
        <v>0.6292025019546522</v>
      </c>
      <c r="M571" s="7"/>
    </row>
    <row r="572" ht="15.75" customHeight="1">
      <c r="A572" s="7">
        <v>877.0</v>
      </c>
      <c r="B572" s="7" t="s">
        <v>894</v>
      </c>
      <c r="C572" s="7">
        <v>4.424293154761905</v>
      </c>
      <c r="D572" s="7">
        <v>3.508021390374332</v>
      </c>
      <c r="G572" s="7">
        <v>496.0</v>
      </c>
      <c r="H572" s="7" t="s">
        <v>895</v>
      </c>
      <c r="I572" s="7">
        <v>8.721972070632663</v>
      </c>
      <c r="J572" s="7">
        <v>0.6035476935105553</v>
      </c>
      <c r="M572" s="7"/>
    </row>
    <row r="573" ht="15.75" customHeight="1">
      <c r="A573" s="7">
        <v>1099.0</v>
      </c>
      <c r="B573" s="7" t="s">
        <v>894</v>
      </c>
      <c r="C573" s="7">
        <v>4.429903279462801</v>
      </c>
      <c r="D573" s="7">
        <v>3.297484610053406</v>
      </c>
      <c r="G573" s="7">
        <v>496.0</v>
      </c>
      <c r="H573" s="7" t="s">
        <v>895</v>
      </c>
      <c r="I573" s="7">
        <v>8.817421617247318</v>
      </c>
      <c r="J573" s="7">
        <v>0.5674843627834246</v>
      </c>
      <c r="M573" s="7"/>
    </row>
    <row r="574" ht="15.75" customHeight="1">
      <c r="A574" s="7">
        <v>513.0</v>
      </c>
      <c r="B574" s="7" t="s">
        <v>894</v>
      </c>
      <c r="C574" s="7">
        <v>4.430892453260847</v>
      </c>
      <c r="D574" s="7">
        <v>0.7241985926505082</v>
      </c>
      <c r="G574" s="7">
        <v>496.0</v>
      </c>
      <c r="H574" s="7" t="s">
        <v>895</v>
      </c>
      <c r="I574" s="7">
        <v>9.024920631627</v>
      </c>
      <c r="J574" s="7">
        <v>0.6057466770914778</v>
      </c>
      <c r="M574" s="7"/>
    </row>
    <row r="575" ht="15.75" customHeight="1">
      <c r="A575" s="7">
        <v>1039.0</v>
      </c>
      <c r="B575" s="7" t="s">
        <v>894</v>
      </c>
      <c r="C575" s="7">
        <v>4.431240789861479</v>
      </c>
      <c r="D575" s="7">
        <v>0.3871437652293675</v>
      </c>
      <c r="G575" s="7">
        <v>498.0</v>
      </c>
      <c r="H575" s="7" t="s">
        <v>895</v>
      </c>
      <c r="I575" s="7">
        <v>9.323719212333742</v>
      </c>
      <c r="J575" s="7">
        <v>0.6592552775605943</v>
      </c>
      <c r="M575" s="7"/>
    </row>
    <row r="576" ht="15.75" customHeight="1">
      <c r="A576" s="7">
        <v>355.0</v>
      </c>
      <c r="B576" s="7" t="s">
        <v>894</v>
      </c>
      <c r="C576" s="7">
        <v>4.434014007256771</v>
      </c>
      <c r="D576" s="7">
        <v>0.004292251500756735</v>
      </c>
      <c r="G576" s="7">
        <v>498.0</v>
      </c>
      <c r="H576" s="7" t="s">
        <v>895</v>
      </c>
      <c r="I576" s="7">
        <v>9.605917871890108</v>
      </c>
      <c r="J576" s="7">
        <v>0.6812451133698203</v>
      </c>
      <c r="M576" s="7"/>
    </row>
    <row r="577" ht="15.75" customHeight="1">
      <c r="A577" s="7">
        <v>207.0</v>
      </c>
      <c r="B577" s="7" t="s">
        <v>894</v>
      </c>
      <c r="C577" s="7">
        <v>4.436076461322322</v>
      </c>
      <c r="D577" s="7">
        <v>1.1996173469387754</v>
      </c>
      <c r="G577" s="7">
        <v>498.0</v>
      </c>
      <c r="H577" s="7" t="s">
        <v>895</v>
      </c>
      <c r="I577" s="7">
        <v>9.62459278318428</v>
      </c>
      <c r="J577" s="7">
        <v>0.6440089913995309</v>
      </c>
      <c r="M577" s="7"/>
    </row>
    <row r="578" ht="15.75" customHeight="1">
      <c r="A578" s="7">
        <v>1041.0</v>
      </c>
      <c r="B578" s="7" t="s">
        <v>894</v>
      </c>
      <c r="C578" s="7">
        <v>4.439100108065626</v>
      </c>
      <c r="D578" s="7">
        <v>0.4696913514849736</v>
      </c>
      <c r="G578" s="7">
        <v>500.0</v>
      </c>
      <c r="H578" s="7" t="s">
        <v>895</v>
      </c>
      <c r="I578" s="7">
        <v>15.013342186624612</v>
      </c>
      <c r="J578" s="7">
        <v>1.021501172791243</v>
      </c>
      <c r="M578" s="7"/>
    </row>
    <row r="579" ht="15.75" customHeight="1">
      <c r="A579" s="7">
        <v>207.0</v>
      </c>
      <c r="B579" s="7" t="s">
        <v>894</v>
      </c>
      <c r="C579" s="7">
        <v>4.444591085188812</v>
      </c>
      <c r="D579" s="7">
        <v>1.2407525510204078</v>
      </c>
      <c r="G579" s="7">
        <v>500.0</v>
      </c>
      <c r="H579" s="7" t="s">
        <v>895</v>
      </c>
      <c r="I579" s="7">
        <v>14.683418753760916</v>
      </c>
      <c r="J579" s="7">
        <v>1.0059616888193903</v>
      </c>
      <c r="M579" s="7"/>
    </row>
    <row r="580" ht="15.75" customHeight="1">
      <c r="A580" s="7">
        <v>1041.0</v>
      </c>
      <c r="B580" s="7" t="s">
        <v>894</v>
      </c>
      <c r="C580" s="7">
        <v>4.444994596718734</v>
      </c>
      <c r="D580" s="7">
        <v>0.4025938482183847</v>
      </c>
      <c r="G580" s="7">
        <v>500.0</v>
      </c>
      <c r="H580" s="7" t="s">
        <v>895</v>
      </c>
      <c r="I580" s="7">
        <v>15.16481646712178</v>
      </c>
      <c r="J580" s="7">
        <v>1.0286845191555904</v>
      </c>
      <c r="M580" s="7"/>
    </row>
    <row r="581" ht="15.75" customHeight="1">
      <c r="A581" s="7">
        <v>417.0</v>
      </c>
      <c r="B581" s="7" t="s">
        <v>894</v>
      </c>
      <c r="C581" s="7">
        <v>4.455792334986409</v>
      </c>
      <c r="D581" s="7">
        <v>0.26000671652628515</v>
      </c>
      <c r="G581" s="7">
        <v>502.0</v>
      </c>
      <c r="H581" s="7" t="s">
        <v>895</v>
      </c>
      <c r="I581" s="7">
        <v>16.806133670865062</v>
      </c>
      <c r="J581" s="7">
        <v>1.2685203283815483</v>
      </c>
      <c r="M581" s="7"/>
    </row>
    <row r="582" ht="15.75" customHeight="1">
      <c r="A582" s="7">
        <v>881.0</v>
      </c>
      <c r="B582" s="7" t="s">
        <v>894</v>
      </c>
      <c r="C582" s="7">
        <v>4.465629133597884</v>
      </c>
      <c r="D582" s="7">
        <v>3.462566844919786</v>
      </c>
      <c r="G582" s="7">
        <v>502.0</v>
      </c>
      <c r="H582" s="7" t="s">
        <v>895</v>
      </c>
      <c r="I582" s="7">
        <v>16.326810947647996</v>
      </c>
      <c r="J582" s="7">
        <v>1.2724784988272089</v>
      </c>
      <c r="M582" s="7"/>
    </row>
    <row r="583" ht="15.75" customHeight="1">
      <c r="A583" s="7">
        <v>205.0</v>
      </c>
      <c r="B583" s="7" t="s">
        <v>894</v>
      </c>
      <c r="C583" s="7">
        <v>4.465877644855039</v>
      </c>
      <c r="D583" s="7">
        <v>1.2464923469387752</v>
      </c>
      <c r="G583" s="7">
        <v>502.0</v>
      </c>
      <c r="H583" s="7" t="s">
        <v>895</v>
      </c>
      <c r="I583" s="7">
        <v>16.9119581681987</v>
      </c>
      <c r="J583" s="7">
        <v>1.2066555903049259</v>
      </c>
      <c r="M583" s="7"/>
    </row>
    <row r="584" ht="15.75" customHeight="1">
      <c r="A584" s="7">
        <v>803.0</v>
      </c>
      <c r="B584" s="7" t="s">
        <v>894</v>
      </c>
      <c r="C584" s="7">
        <v>4.467695932539682</v>
      </c>
      <c r="D584" s="7">
        <v>0.27903435877680555</v>
      </c>
      <c r="G584" s="7">
        <v>504.0</v>
      </c>
      <c r="H584" s="7" t="s">
        <v>895</v>
      </c>
      <c r="I584" s="7">
        <v>17.04683252754549</v>
      </c>
      <c r="J584" s="7">
        <v>1.2847928068803756</v>
      </c>
      <c r="M584" s="7"/>
    </row>
    <row r="585" ht="15.75" customHeight="1">
      <c r="A585" s="7">
        <v>359.0</v>
      </c>
      <c r="B585" s="7" t="s">
        <v>894</v>
      </c>
      <c r="C585" s="7">
        <v>4.467766433212387</v>
      </c>
      <c r="D585" s="7">
        <v>0.03511139065483886</v>
      </c>
      <c r="G585" s="7">
        <v>504.0</v>
      </c>
      <c r="H585" s="7" t="s">
        <v>895</v>
      </c>
      <c r="I585" s="7">
        <v>17.138132093872553</v>
      </c>
      <c r="J585" s="7">
        <v>1.2387607505863958</v>
      </c>
      <c r="M585" s="7"/>
    </row>
    <row r="586" ht="15.75" customHeight="1">
      <c r="A586" s="7">
        <v>513.0</v>
      </c>
      <c r="B586" s="7" t="s">
        <v>894</v>
      </c>
      <c r="C586" s="7">
        <v>4.474467246280581</v>
      </c>
      <c r="D586" s="7">
        <v>0.6975175918686475</v>
      </c>
      <c r="G586" s="7">
        <v>504.0</v>
      </c>
      <c r="H586" s="7" t="s">
        <v>895</v>
      </c>
      <c r="I586" s="7">
        <v>16.94930799078704</v>
      </c>
      <c r="J586" s="7">
        <v>1.2811278342455046</v>
      </c>
      <c r="M586" s="7"/>
    </row>
    <row r="587" ht="15.75" customHeight="1">
      <c r="A587" s="7">
        <v>877.0</v>
      </c>
      <c r="B587" s="7" t="s">
        <v>894</v>
      </c>
      <c r="C587" s="7">
        <v>4.478029927248677</v>
      </c>
      <c r="D587" s="7">
        <v>3.483065953654189</v>
      </c>
      <c r="G587" s="7">
        <v>506.0</v>
      </c>
      <c r="H587" s="7" t="s">
        <v>895</v>
      </c>
      <c r="I587" s="7">
        <v>4.56576681260764</v>
      </c>
      <c r="J587" s="7">
        <v>0.9438037529319784</v>
      </c>
      <c r="M587" s="7"/>
    </row>
    <row r="588" ht="15.75" customHeight="1">
      <c r="A588" s="7">
        <v>799.0</v>
      </c>
      <c r="B588" s="7" t="s">
        <v>894</v>
      </c>
      <c r="C588" s="7">
        <v>4.480096726190476</v>
      </c>
      <c r="D588" s="7">
        <v>0.2762827215526572</v>
      </c>
      <c r="G588" s="7">
        <v>506.0</v>
      </c>
      <c r="H588" s="7" t="s">
        <v>895</v>
      </c>
      <c r="I588" s="7">
        <v>4.555391861888656</v>
      </c>
      <c r="J588" s="7">
        <v>0.9405785770132917</v>
      </c>
      <c r="M588" s="7"/>
    </row>
    <row r="589" ht="15.75" customHeight="1">
      <c r="A589" s="7">
        <v>801.0</v>
      </c>
      <c r="B589" s="7" t="s">
        <v>894</v>
      </c>
      <c r="C589" s="7">
        <v>4.486297123015873</v>
      </c>
      <c r="D589" s="7">
        <v>0.2308348467338066</v>
      </c>
      <c r="G589" s="7">
        <v>506.0</v>
      </c>
      <c r="H589" s="7" t="s">
        <v>895</v>
      </c>
      <c r="I589" s="7">
        <v>4.663291349366091</v>
      </c>
      <c r="J589" s="7">
        <v>0.9253322908522283</v>
      </c>
      <c r="M589" s="7"/>
    </row>
    <row r="590" ht="15.75" customHeight="1">
      <c r="A590" s="7">
        <v>359.0</v>
      </c>
      <c r="B590" s="7" t="s">
        <v>894</v>
      </c>
      <c r="C590" s="7">
        <v>4.488861699434647</v>
      </c>
      <c r="D590" s="7">
        <v>0.011620014197994572</v>
      </c>
      <c r="G590" s="7">
        <v>508.0</v>
      </c>
      <c r="H590" s="7" t="s">
        <v>895</v>
      </c>
      <c r="I590" s="7">
        <v>4.775340817131118</v>
      </c>
      <c r="J590" s="7">
        <v>0.8951329163408914</v>
      </c>
      <c r="M590" s="7"/>
    </row>
    <row r="591" ht="15.75" customHeight="1">
      <c r="A591" s="7">
        <v>803.0</v>
      </c>
      <c r="B591" s="7" t="s">
        <v>894</v>
      </c>
      <c r="C591" s="7">
        <v>4.498697916666667</v>
      </c>
      <c r="D591" s="7">
        <v>0.30540421550822744</v>
      </c>
      <c r="G591" s="7">
        <v>508.0</v>
      </c>
      <c r="H591" s="7" t="s">
        <v>895</v>
      </c>
      <c r="I591" s="7">
        <v>4.816840620007055</v>
      </c>
      <c r="J591" s="7">
        <v>0.9289972634870995</v>
      </c>
      <c r="M591" s="7"/>
    </row>
    <row r="592" ht="15.75" customHeight="1">
      <c r="A592" s="7">
        <v>685.0</v>
      </c>
      <c r="B592" s="7" t="s">
        <v>894</v>
      </c>
      <c r="C592" s="7">
        <v>4.499392141105685</v>
      </c>
      <c r="D592" s="7">
        <v>0.4656316225928315</v>
      </c>
      <c r="G592" s="7">
        <v>508.0</v>
      </c>
      <c r="H592" s="7" t="s">
        <v>895</v>
      </c>
      <c r="I592" s="7">
        <v>4.7359160043989785</v>
      </c>
      <c r="J592" s="7">
        <v>0.9640344018764659</v>
      </c>
      <c r="M592" s="7"/>
    </row>
    <row r="593" ht="15.75" customHeight="1">
      <c r="A593" s="7">
        <v>359.0</v>
      </c>
      <c r="B593" s="7" t="s">
        <v>894</v>
      </c>
      <c r="C593" s="7">
        <v>4.501518859168002</v>
      </c>
      <c r="D593" s="7">
        <v>0.018077725915349296</v>
      </c>
      <c r="G593" s="7">
        <v>510.0</v>
      </c>
      <c r="H593" s="7" t="s">
        <v>895</v>
      </c>
      <c r="I593" s="7">
        <v>4.698566181810636</v>
      </c>
      <c r="J593" s="7">
        <v>0.9361806098514465</v>
      </c>
      <c r="M593" s="7"/>
    </row>
    <row r="594" ht="15.75" customHeight="1">
      <c r="A594" s="7">
        <v>1041.0</v>
      </c>
      <c r="B594" s="7" t="s">
        <v>894</v>
      </c>
      <c r="C594" s="7">
        <v>4.509833971902937</v>
      </c>
      <c r="D594" s="7">
        <v>0.4359218843804075</v>
      </c>
      <c r="G594" s="7">
        <v>510.0</v>
      </c>
      <c r="H594" s="7" t="s">
        <v>895</v>
      </c>
      <c r="I594" s="7">
        <v>4.6383914676405285</v>
      </c>
      <c r="J594" s="7">
        <v>0.9149237685691948</v>
      </c>
      <c r="M594" s="7"/>
    </row>
    <row r="595" ht="15.75" customHeight="1">
      <c r="A595" s="7">
        <v>205.0</v>
      </c>
      <c r="B595" s="7" t="s">
        <v>894</v>
      </c>
      <c r="C595" s="7">
        <v>4.510579420154115</v>
      </c>
      <c r="D595" s="7">
        <v>1.2292729591836733</v>
      </c>
      <c r="G595" s="7">
        <v>510.0</v>
      </c>
      <c r="H595" s="7" t="s">
        <v>895</v>
      </c>
      <c r="I595" s="7">
        <v>4.79401572842529</v>
      </c>
      <c r="J595" s="7">
        <v>0.9314894448788117</v>
      </c>
      <c r="M595" s="7"/>
    </row>
    <row r="596" ht="15.75" customHeight="1">
      <c r="A596" s="7">
        <v>685.0</v>
      </c>
      <c r="B596" s="7" t="s">
        <v>894</v>
      </c>
      <c r="C596" s="7">
        <v>4.51381591147926</v>
      </c>
      <c r="D596" s="7">
        <v>0.48083479222334846</v>
      </c>
      <c r="G596" s="7">
        <v>512.0</v>
      </c>
      <c r="H596" s="7" t="s">
        <v>895</v>
      </c>
      <c r="I596" s="7">
        <v>7.674102048015272</v>
      </c>
      <c r="J596" s="7">
        <v>1.0210613760750589</v>
      </c>
      <c r="M596" s="7"/>
    </row>
    <row r="597" ht="15.75" customHeight="1">
      <c r="A597" s="7">
        <v>1101.0</v>
      </c>
      <c r="B597" s="7" t="s">
        <v>894</v>
      </c>
      <c r="C597" s="7">
        <v>4.5140973776618685</v>
      </c>
      <c r="D597" s="7">
        <v>3.5013249622895346</v>
      </c>
      <c r="G597" s="7">
        <v>512.0</v>
      </c>
      <c r="H597" s="7" t="s">
        <v>895</v>
      </c>
      <c r="I597" s="7">
        <v>7.883676052538751</v>
      </c>
      <c r="J597" s="7">
        <v>1.0304437060203284</v>
      </c>
      <c r="M597" s="7"/>
    </row>
    <row r="598" ht="15.75" customHeight="1">
      <c r="A598" s="7">
        <v>879.0</v>
      </c>
      <c r="B598" s="7" t="s">
        <v>894</v>
      </c>
      <c r="C598" s="7">
        <v>4.517299107142858</v>
      </c>
      <c r="D598" s="7">
        <v>3.455436720142602</v>
      </c>
      <c r="G598" s="7">
        <v>512.0</v>
      </c>
      <c r="H598" s="7" t="s">
        <v>895</v>
      </c>
      <c r="I598" s="7">
        <v>7.894051003257736</v>
      </c>
      <c r="J598" s="7">
        <v>1.0354280688037532</v>
      </c>
      <c r="M598" s="7"/>
    </row>
    <row r="599" ht="15.75" customHeight="1">
      <c r="A599" s="7">
        <v>207.0</v>
      </c>
      <c r="B599" s="7" t="s">
        <v>894</v>
      </c>
      <c r="C599" s="7">
        <v>4.521222699987229</v>
      </c>
      <c r="D599" s="7">
        <v>1.215880102040816</v>
      </c>
      <c r="G599" s="7">
        <v>514.0</v>
      </c>
      <c r="H599" s="7" t="s">
        <v>895</v>
      </c>
      <c r="I599" s="7">
        <v>7.852551200381798</v>
      </c>
      <c r="J599" s="7">
        <v>1.0997849882720876</v>
      </c>
      <c r="M599" s="7"/>
    </row>
    <row r="600" ht="15.75" customHeight="1">
      <c r="A600" s="7">
        <v>801.0</v>
      </c>
      <c r="B600" s="7" t="s">
        <v>894</v>
      </c>
      <c r="C600" s="7">
        <v>4.527633101851852</v>
      </c>
      <c r="D600" s="7">
        <v>0.2448223359565608</v>
      </c>
      <c r="G600" s="7">
        <v>514.0</v>
      </c>
      <c r="H600" s="7" t="s">
        <v>895</v>
      </c>
      <c r="I600" s="7">
        <v>7.943850766708858</v>
      </c>
      <c r="J600" s="7">
        <v>1.182759968725567</v>
      </c>
      <c r="M600" s="7"/>
    </row>
    <row r="601" ht="15.75" customHeight="1">
      <c r="A601" s="7">
        <v>895.0</v>
      </c>
      <c r="B601" s="7" t="s">
        <v>894</v>
      </c>
      <c r="C601" s="7">
        <v>4.527633101851852</v>
      </c>
      <c r="D601" s="7">
        <v>2.1916798732171157</v>
      </c>
      <c r="G601" s="7">
        <v>514.0</v>
      </c>
      <c r="H601" s="7" t="s">
        <v>895</v>
      </c>
      <c r="I601" s="7">
        <v>7.964600668146827</v>
      </c>
      <c r="J601" s="7">
        <v>1.1811473807662236</v>
      </c>
      <c r="M601" s="7"/>
    </row>
    <row r="602" ht="15.75" customHeight="1">
      <c r="A602" s="7">
        <v>855.0</v>
      </c>
      <c r="B602" s="7" t="s">
        <v>894</v>
      </c>
      <c r="C602" s="7">
        <v>4.5359002976190474</v>
      </c>
      <c r="D602" s="7">
        <v>0.816934046345811</v>
      </c>
      <c r="G602" s="7">
        <v>516.0</v>
      </c>
      <c r="H602" s="7" t="s">
        <v>895</v>
      </c>
      <c r="I602" s="7">
        <v>7.559977590106448</v>
      </c>
      <c r="J602" s="7">
        <v>1.0247263487099296</v>
      </c>
      <c r="M602" s="7"/>
    </row>
    <row r="603" ht="15.75" customHeight="1">
      <c r="A603" s="7">
        <v>1101.0</v>
      </c>
      <c r="B603" s="7" t="s">
        <v>894</v>
      </c>
      <c r="C603" s="7">
        <v>4.538739552744523</v>
      </c>
      <c r="D603" s="7">
        <v>3.577765094378083</v>
      </c>
      <c r="G603" s="7">
        <v>516.0</v>
      </c>
      <c r="H603" s="7" t="s">
        <v>895</v>
      </c>
      <c r="I603" s="7">
        <v>7.790301496067895</v>
      </c>
      <c r="J603" s="7">
        <v>1.0431978107896795</v>
      </c>
      <c r="M603" s="7"/>
    </row>
    <row r="604" ht="15.75" customHeight="1">
      <c r="A604" s="7">
        <v>685.0</v>
      </c>
      <c r="B604" s="7" t="s">
        <v>894</v>
      </c>
      <c r="C604" s="7">
        <v>4.542663452226411</v>
      </c>
      <c r="D604" s="7">
        <v>0.489588132313646</v>
      </c>
      <c r="G604" s="7">
        <v>516.0</v>
      </c>
      <c r="H604" s="7" t="s">
        <v>895</v>
      </c>
      <c r="I604" s="7">
        <v>7.661652107152491</v>
      </c>
      <c r="J604" s="7">
        <v>1.0197419859265053</v>
      </c>
      <c r="M604" s="7"/>
    </row>
    <row r="605" ht="15.75" customHeight="1">
      <c r="A605" s="7">
        <v>357.0</v>
      </c>
      <c r="B605" s="7" t="s">
        <v>894</v>
      </c>
      <c r="C605" s="7">
        <v>4.552147498101426</v>
      </c>
      <c r="D605" s="7">
        <v>-0.028324993011750548</v>
      </c>
      <c r="G605" s="7">
        <v>518.0</v>
      </c>
      <c r="H605" s="7" t="s">
        <v>895</v>
      </c>
      <c r="I605" s="7">
        <v>13.328450189861599</v>
      </c>
      <c r="J605" s="7">
        <v>1.1236806098514465</v>
      </c>
      <c r="M605" s="7"/>
    </row>
    <row r="606" ht="15.75" customHeight="1">
      <c r="A606" s="7">
        <v>209.0</v>
      </c>
      <c r="B606" s="7" t="s">
        <v>894</v>
      </c>
      <c r="C606" s="7">
        <v>4.557409851419814</v>
      </c>
      <c r="D606" s="7">
        <v>1.1670918367346936</v>
      </c>
      <c r="G606" s="7">
        <v>518.0</v>
      </c>
      <c r="H606" s="7" t="s">
        <v>895</v>
      </c>
      <c r="I606" s="7">
        <v>13.394849874463095</v>
      </c>
      <c r="J606" s="7">
        <v>1.1562255668491008</v>
      </c>
      <c r="M606" s="7"/>
    </row>
    <row r="607" ht="15.75" customHeight="1">
      <c r="A607" s="7">
        <v>535.0</v>
      </c>
      <c r="B607" s="7" t="s">
        <v>894</v>
      </c>
      <c r="C607" s="7">
        <v>4.56</v>
      </c>
      <c r="D607" s="8">
        <v>1.29103719</v>
      </c>
      <c r="G607" s="7">
        <v>518.0</v>
      </c>
      <c r="H607" s="7" t="s">
        <v>895</v>
      </c>
      <c r="I607" s="7">
        <v>13.621023800136948</v>
      </c>
      <c r="J607" s="7">
        <v>1.1513878029710711</v>
      </c>
      <c r="M607" s="7"/>
    </row>
    <row r="608" ht="15.75" customHeight="1">
      <c r="A608" s="7">
        <v>895.0</v>
      </c>
      <c r="B608" s="7" t="s">
        <v>894</v>
      </c>
      <c r="C608" s="7">
        <v>4.564835482804233</v>
      </c>
      <c r="D608" s="7">
        <v>2.181774960380349</v>
      </c>
      <c r="G608" s="7">
        <v>520.0</v>
      </c>
      <c r="H608" s="7" t="s">
        <v>895</v>
      </c>
      <c r="I608" s="7">
        <v>13.901147469549517</v>
      </c>
      <c r="J608" s="7">
        <v>1.2528342455043004</v>
      </c>
      <c r="M608" s="7"/>
    </row>
    <row r="609" ht="15.75" customHeight="1">
      <c r="A609" s="7">
        <v>199.0</v>
      </c>
      <c r="B609" s="7" t="s">
        <v>894</v>
      </c>
      <c r="C609" s="7">
        <v>4.572310443186172</v>
      </c>
      <c r="D609" s="7">
        <v>0.3835140306122448</v>
      </c>
      <c r="G609" s="7">
        <v>520.0</v>
      </c>
      <c r="H609" s="7" t="s">
        <v>895</v>
      </c>
      <c r="I609" s="7">
        <v>14.006971966883157</v>
      </c>
      <c r="J609" s="7">
        <v>1.2608971853010165</v>
      </c>
      <c r="M609" s="7"/>
    </row>
    <row r="610" ht="15.75" customHeight="1">
      <c r="A610" s="7">
        <v>799.0</v>
      </c>
      <c r="B610" s="7" t="s">
        <v>894</v>
      </c>
      <c r="C610" s="7">
        <v>4.573102678571429</v>
      </c>
      <c r="D610" s="7">
        <v>0.2980665162438318</v>
      </c>
      <c r="G610" s="7">
        <v>520.0</v>
      </c>
      <c r="H610" s="7" t="s">
        <v>895</v>
      </c>
      <c r="I610" s="7">
        <v>14.241445853132197</v>
      </c>
      <c r="J610" s="7">
        <v>1.218530101641908</v>
      </c>
      <c r="M610" s="7"/>
    </row>
    <row r="611" ht="15.75" customHeight="1">
      <c r="A611" s="7">
        <v>855.0</v>
      </c>
      <c r="B611" s="7" t="s">
        <v>894</v>
      </c>
      <c r="C611" s="7">
        <v>4.577236276455026</v>
      </c>
      <c r="D611" s="7">
        <v>0.8002673796791444</v>
      </c>
      <c r="G611" s="7">
        <v>522.0</v>
      </c>
      <c r="H611" s="7" t="s">
        <v>895</v>
      </c>
      <c r="I611" s="7">
        <v>13.990372045732782</v>
      </c>
      <c r="J611" s="7">
        <v>1.3161649726348712</v>
      </c>
      <c r="M611" s="7"/>
    </row>
    <row r="612" ht="15.75" customHeight="1">
      <c r="A612" s="7">
        <v>881.0</v>
      </c>
      <c r="B612" s="7" t="s">
        <v>894</v>
      </c>
      <c r="C612" s="7">
        <v>4.579303075396826</v>
      </c>
      <c r="D612" s="7">
        <v>3.4795008912655967</v>
      </c>
      <c r="G612" s="7">
        <v>522.0</v>
      </c>
      <c r="H612" s="7" t="s">
        <v>895</v>
      </c>
      <c r="I612" s="7">
        <v>14.119021434648182</v>
      </c>
      <c r="J612" s="7">
        <v>1.4558737294761535</v>
      </c>
      <c r="M612" s="7"/>
    </row>
    <row r="613" ht="15.75" customHeight="1">
      <c r="A613" s="7">
        <v>955.0</v>
      </c>
      <c r="B613" s="7" t="s">
        <v>894</v>
      </c>
      <c r="C613" s="7">
        <v>4.5795416543719885</v>
      </c>
      <c r="D613" s="7">
        <v>1.4632686084142392</v>
      </c>
      <c r="G613" s="7">
        <v>522.0</v>
      </c>
      <c r="H613" s="7" t="s">
        <v>895</v>
      </c>
      <c r="I613" s="7">
        <v>13.743448218620962</v>
      </c>
      <c r="J613" s="7">
        <v>1.4070562939796718</v>
      </c>
      <c r="M613" s="7"/>
    </row>
    <row r="614" ht="15.75" customHeight="1">
      <c r="A614" s="7">
        <v>855.0</v>
      </c>
      <c r="B614" s="7" t="s">
        <v>894</v>
      </c>
      <c r="C614" s="7">
        <v>4.585503472222222</v>
      </c>
      <c r="D614" s="7">
        <v>0.7942067736185383</v>
      </c>
      <c r="G614" s="7">
        <v>524.0</v>
      </c>
      <c r="H614" s="7" t="s">
        <v>895</v>
      </c>
      <c r="I614" s="7">
        <v>12.64</v>
      </c>
      <c r="J614" s="8">
        <v>1.6908774</v>
      </c>
      <c r="M614" s="7"/>
    </row>
    <row r="615" ht="15.75" customHeight="1">
      <c r="A615" s="7">
        <v>199.0</v>
      </c>
      <c r="B615" s="7" t="s">
        <v>894</v>
      </c>
      <c r="C615" s="7">
        <v>4.5872110349525315</v>
      </c>
      <c r="D615" s="7">
        <v>0.38427933673469383</v>
      </c>
      <c r="G615" s="7">
        <v>524.0</v>
      </c>
      <c r="H615" s="7" t="s">
        <v>895</v>
      </c>
      <c r="I615" s="7">
        <v>12.61</v>
      </c>
      <c r="J615" s="8">
        <v>1.66037188</v>
      </c>
      <c r="M615" s="7"/>
    </row>
    <row r="616" ht="15.75" customHeight="1">
      <c r="A616" s="7">
        <v>881.0</v>
      </c>
      <c r="B616" s="7" t="s">
        <v>894</v>
      </c>
      <c r="C616" s="7">
        <v>4.595837466931217</v>
      </c>
      <c r="D616" s="7">
        <v>3.4572192513368982</v>
      </c>
      <c r="G616" s="7">
        <v>524.0</v>
      </c>
      <c r="H616" s="7" t="s">
        <v>895</v>
      </c>
      <c r="I616" s="7">
        <v>12.66</v>
      </c>
      <c r="J616" s="8">
        <v>1.67671412</v>
      </c>
      <c r="M616" s="7"/>
    </row>
    <row r="617" ht="15.75" customHeight="1">
      <c r="A617" s="7">
        <v>1065.0</v>
      </c>
      <c r="B617" s="7" t="s">
        <v>894</v>
      </c>
      <c r="C617" s="7">
        <v>4.608559048812042</v>
      </c>
      <c r="D617" s="7">
        <v>0.5642402870072158</v>
      </c>
      <c r="G617" s="7">
        <v>526.0</v>
      </c>
      <c r="H617" s="7" t="s">
        <v>895</v>
      </c>
      <c r="I617" s="7">
        <v>13.5</v>
      </c>
      <c r="J617" s="8">
        <v>1.70504067</v>
      </c>
      <c r="M617" s="7"/>
    </row>
    <row r="618" ht="15.75" customHeight="1">
      <c r="A618" s="7">
        <v>535.0</v>
      </c>
      <c r="B618" s="7" t="s">
        <v>894</v>
      </c>
      <c r="C618" s="7">
        <v>4.609</v>
      </c>
      <c r="D618" s="8">
        <v>1.2714265</v>
      </c>
      <c r="G618" s="7">
        <v>526.0</v>
      </c>
      <c r="H618" s="7" t="s">
        <v>895</v>
      </c>
      <c r="I618" s="7">
        <v>13.56</v>
      </c>
      <c r="J618" s="8">
        <v>1.66472981</v>
      </c>
      <c r="M618" s="7"/>
    </row>
    <row r="619" ht="15.75" customHeight="1">
      <c r="A619" s="7">
        <v>895.0</v>
      </c>
      <c r="B619" s="7" t="s">
        <v>894</v>
      </c>
      <c r="C619" s="7">
        <v>4.614438657407407</v>
      </c>
      <c r="D619" s="7">
        <v>2.2535855784469097</v>
      </c>
      <c r="G619" s="7">
        <v>526.0</v>
      </c>
      <c r="H619" s="7" t="s">
        <v>895</v>
      </c>
      <c r="I619" s="7">
        <v>13.27</v>
      </c>
      <c r="J619" s="8">
        <v>1.58846601</v>
      </c>
      <c r="M619" s="7"/>
    </row>
    <row r="620" ht="15.75" customHeight="1">
      <c r="A620" s="7">
        <v>649.0</v>
      </c>
      <c r="B620" s="7" t="s">
        <v>894</v>
      </c>
      <c r="C620" s="7">
        <v>4.6274743571296435</v>
      </c>
      <c r="D620" s="7">
        <v>0.4355779202012818</v>
      </c>
      <c r="G620" s="7">
        <v>528.0</v>
      </c>
      <c r="H620" s="7" t="s">
        <v>895</v>
      </c>
      <c r="I620" s="7">
        <v>13.41</v>
      </c>
      <c r="J620" s="8">
        <v>1.78239396</v>
      </c>
      <c r="M620" s="7"/>
    </row>
    <row r="621" ht="15.75" customHeight="1">
      <c r="A621" s="7">
        <v>799.0</v>
      </c>
      <c r="B621" s="7" t="s">
        <v>894</v>
      </c>
      <c r="C621" s="7">
        <v>4.62890625</v>
      </c>
      <c r="D621" s="7">
        <v>0.29462696971364627</v>
      </c>
      <c r="G621" s="7">
        <v>528.0</v>
      </c>
      <c r="H621" s="7" t="s">
        <v>895</v>
      </c>
      <c r="I621" s="7">
        <v>13.15</v>
      </c>
      <c r="J621" s="8">
        <v>1.77258861</v>
      </c>
      <c r="M621" s="7"/>
    </row>
    <row r="622" ht="15.75" customHeight="1">
      <c r="A622" s="7">
        <v>879.0</v>
      </c>
      <c r="B622" s="7" t="s">
        <v>894</v>
      </c>
      <c r="C622" s="7">
        <v>4.62890625</v>
      </c>
      <c r="D622" s="7">
        <v>3.573083778966132</v>
      </c>
      <c r="G622" s="7">
        <v>528.0</v>
      </c>
      <c r="H622" s="7" t="s">
        <v>895</v>
      </c>
      <c r="I622" s="7">
        <v>13.06</v>
      </c>
      <c r="J622" s="8">
        <v>1.81507844</v>
      </c>
      <c r="M622" s="7"/>
    </row>
    <row r="623" ht="15.75" customHeight="1">
      <c r="A623" s="7">
        <v>955.0</v>
      </c>
      <c r="B623" s="7" t="s">
        <v>894</v>
      </c>
      <c r="C623" s="7">
        <v>4.634621815678175</v>
      </c>
      <c r="D623" s="7">
        <v>1.43252427184466</v>
      </c>
      <c r="G623" s="7">
        <v>530.0</v>
      </c>
      <c r="H623" s="7" t="s">
        <v>895</v>
      </c>
      <c r="I623" s="7">
        <v>56.39</v>
      </c>
      <c r="J623" s="8">
        <v>4.60524404</v>
      </c>
      <c r="M623" s="7"/>
    </row>
    <row r="624" ht="15.75" customHeight="1">
      <c r="A624" s="7">
        <v>801.0</v>
      </c>
      <c r="B624" s="7" t="s">
        <v>894</v>
      </c>
      <c r="C624" s="7">
        <v>4.645440641534391</v>
      </c>
      <c r="D624" s="7">
        <v>0.2535358538330307</v>
      </c>
      <c r="G624" s="7">
        <v>530.0</v>
      </c>
      <c r="H624" s="7" t="s">
        <v>895</v>
      </c>
      <c r="I624" s="7">
        <v>58.53</v>
      </c>
      <c r="J624" s="8">
        <v>4.6019756</v>
      </c>
      <c r="M624" s="7"/>
    </row>
    <row r="625" ht="15.75" customHeight="1">
      <c r="A625" s="7">
        <v>391.0</v>
      </c>
      <c r="B625" s="7" t="s">
        <v>894</v>
      </c>
      <c r="C625" s="7">
        <v>4.649185722723821</v>
      </c>
      <c r="D625" s="7">
        <v>0.03047111876212887</v>
      </c>
      <c r="G625" s="7">
        <v>530.0</v>
      </c>
      <c r="H625" s="7" t="s">
        <v>895</v>
      </c>
      <c r="I625" s="7">
        <v>58.73</v>
      </c>
      <c r="J625" s="8">
        <v>4.75777164</v>
      </c>
      <c r="M625" s="7"/>
    </row>
    <row r="626" ht="15.75" customHeight="1">
      <c r="A626" s="7">
        <v>391.0</v>
      </c>
      <c r="B626" s="7" t="s">
        <v>894</v>
      </c>
      <c r="C626" s="7">
        <v>4.651295249346046</v>
      </c>
      <c r="D626" s="7">
        <v>0.042458487818296343</v>
      </c>
      <c r="G626" s="7">
        <v>532.0</v>
      </c>
      <c r="H626" s="7" t="s">
        <v>895</v>
      </c>
      <c r="I626" s="7">
        <v>58.17</v>
      </c>
      <c r="J626" s="8">
        <v>4.92664149</v>
      </c>
      <c r="M626" s="7"/>
    </row>
    <row r="627" ht="15.75" customHeight="1">
      <c r="A627" s="7">
        <v>535.0</v>
      </c>
      <c r="B627" s="7" t="s">
        <v>894</v>
      </c>
      <c r="C627" s="7">
        <v>4.655</v>
      </c>
      <c r="D627" s="8">
        <v>1.33570598</v>
      </c>
      <c r="G627" s="7">
        <v>532.0</v>
      </c>
      <c r="H627" s="7" t="s">
        <v>895</v>
      </c>
      <c r="I627" s="7">
        <v>58.73</v>
      </c>
      <c r="J627" s="8">
        <v>4.88633062</v>
      </c>
      <c r="M627" s="7"/>
    </row>
    <row r="628" ht="15.75" customHeight="1">
      <c r="A628" s="7">
        <v>357.0</v>
      </c>
      <c r="B628" s="7" t="s">
        <v>894</v>
      </c>
      <c r="C628" s="7">
        <v>4.6555143025904995</v>
      </c>
      <c r="D628" s="7">
        <v>-0.023549379855503177</v>
      </c>
      <c r="G628" s="7">
        <v>532.0</v>
      </c>
      <c r="H628" s="7" t="s">
        <v>895</v>
      </c>
      <c r="I628" s="7">
        <v>60.21</v>
      </c>
      <c r="J628" s="8">
        <v>4.94625218</v>
      </c>
      <c r="M628" s="7"/>
    </row>
    <row r="629" ht="15.75" customHeight="1">
      <c r="A629" s="7">
        <v>209.0</v>
      </c>
      <c r="B629" s="7" t="s">
        <v>894</v>
      </c>
      <c r="C629" s="7">
        <v>4.65745668185108</v>
      </c>
      <c r="D629" s="7">
        <v>1.1823979591836733</v>
      </c>
      <c r="G629" s="7">
        <v>534.0</v>
      </c>
      <c r="H629" s="7" t="s">
        <v>895</v>
      </c>
      <c r="I629" s="7">
        <v>56.76</v>
      </c>
      <c r="J629" s="8">
        <v>5.02033701</v>
      </c>
      <c r="M629" s="7"/>
    </row>
    <row r="630" ht="15.75" customHeight="1">
      <c r="A630" s="7">
        <v>853.0</v>
      </c>
      <c r="B630" s="7" t="s">
        <v>894</v>
      </c>
      <c r="C630" s="7">
        <v>4.659908234126983</v>
      </c>
      <c r="D630" s="7">
        <v>0.8170231729055258</v>
      </c>
      <c r="G630" s="7">
        <v>534.0</v>
      </c>
      <c r="H630" s="7" t="s">
        <v>895</v>
      </c>
      <c r="I630" s="7">
        <v>56.89</v>
      </c>
      <c r="J630" s="8">
        <v>4.83512493</v>
      </c>
      <c r="M630" s="7"/>
    </row>
    <row r="631" ht="15.75" customHeight="1">
      <c r="A631" s="7">
        <v>649.0</v>
      </c>
      <c r="B631" s="7" t="s">
        <v>894</v>
      </c>
      <c r="C631" s="7">
        <v>4.660363008489384</v>
      </c>
      <c r="D631" s="7">
        <v>0.4266528398755589</v>
      </c>
      <c r="G631" s="7">
        <v>534.0</v>
      </c>
      <c r="H631" s="7" t="s">
        <v>895</v>
      </c>
      <c r="I631" s="7">
        <v>56.24</v>
      </c>
      <c r="J631" s="8">
        <v>5.01053167</v>
      </c>
      <c r="M631" s="7"/>
    </row>
    <row r="632" ht="15.75" customHeight="1">
      <c r="A632" s="7">
        <v>209.0</v>
      </c>
      <c r="B632" s="7" t="s">
        <v>894</v>
      </c>
      <c r="C632" s="7">
        <v>4.663842649750947</v>
      </c>
      <c r="D632" s="7">
        <v>1.1230867346938773</v>
      </c>
      <c r="G632" s="7">
        <v>536.0</v>
      </c>
      <c r="H632" s="7" t="s">
        <v>895</v>
      </c>
      <c r="I632" s="7">
        <v>13.94</v>
      </c>
      <c r="J632" s="8">
        <v>2.81740267</v>
      </c>
      <c r="M632" s="7"/>
    </row>
    <row r="633" ht="15.75" customHeight="1">
      <c r="A633" s="7">
        <v>221.0</v>
      </c>
      <c r="B633" s="7" t="s">
        <v>894</v>
      </c>
      <c r="C633" s="7">
        <v>4.663842649750947</v>
      </c>
      <c r="D633" s="7">
        <v>0.5756058673469387</v>
      </c>
      <c r="G633" s="7">
        <v>536.0</v>
      </c>
      <c r="H633" s="7" t="s">
        <v>895</v>
      </c>
      <c r="I633" s="7">
        <v>13.79</v>
      </c>
      <c r="J633" s="8">
        <v>2.88386113</v>
      </c>
      <c r="M633" s="7"/>
    </row>
    <row r="634" ht="15.75" customHeight="1">
      <c r="A634" s="7">
        <v>879.0</v>
      </c>
      <c r="B634" s="7" t="s">
        <v>894</v>
      </c>
      <c r="C634" s="7">
        <v>4.664041832010582</v>
      </c>
      <c r="D634" s="7">
        <v>3.49554367201426</v>
      </c>
      <c r="G634" s="7">
        <v>536.0</v>
      </c>
      <c r="H634" s="7" t="s">
        <v>895</v>
      </c>
      <c r="I634" s="7">
        <v>13.99</v>
      </c>
      <c r="J634" s="8">
        <v>2.87405578</v>
      </c>
      <c r="M634" s="7"/>
    </row>
    <row r="635" ht="15.75" customHeight="1">
      <c r="A635" s="7">
        <v>219.0</v>
      </c>
      <c r="B635" s="7" t="s">
        <v>894</v>
      </c>
      <c r="C635" s="7">
        <v>4.6680999616841925</v>
      </c>
      <c r="D635" s="7">
        <v>0.49639668367346934</v>
      </c>
      <c r="G635" s="7">
        <v>538.0</v>
      </c>
      <c r="H635" s="7" t="s">
        <v>895</v>
      </c>
      <c r="I635" s="7">
        <v>14.01</v>
      </c>
      <c r="J635" s="8">
        <v>3.25973271</v>
      </c>
      <c r="M635" s="7"/>
    </row>
    <row r="636" ht="15.75" customHeight="1">
      <c r="A636" s="7">
        <v>393.0</v>
      </c>
      <c r="B636" s="7" t="s">
        <v>894</v>
      </c>
      <c r="C636" s="7">
        <v>4.673666300085074</v>
      </c>
      <c r="D636" s="7">
        <v>0.4229505518443218</v>
      </c>
      <c r="G636" s="7">
        <v>538.0</v>
      </c>
      <c r="H636" s="7" t="s">
        <v>895</v>
      </c>
      <c r="I636" s="7">
        <v>14.0</v>
      </c>
      <c r="J636" s="8">
        <v>3.27716444</v>
      </c>
      <c r="M636" s="7"/>
    </row>
    <row r="637" ht="15.75" customHeight="1">
      <c r="A637" s="7">
        <v>357.0</v>
      </c>
      <c r="B637" s="7" t="s">
        <v>894</v>
      </c>
      <c r="C637" s="7">
        <v>4.676609568812758</v>
      </c>
      <c r="D637" s="7">
        <v>-0.018425746307302572</v>
      </c>
      <c r="G637" s="7">
        <v>538.0</v>
      </c>
      <c r="H637" s="7" t="s">
        <v>895</v>
      </c>
      <c r="I637" s="7">
        <v>14.2</v>
      </c>
      <c r="J637" s="8">
        <v>3.25973271</v>
      </c>
      <c r="M637" s="7"/>
    </row>
    <row r="638" ht="15.75" customHeight="1">
      <c r="A638" s="7">
        <v>853.0</v>
      </c>
      <c r="B638" s="7" t="s">
        <v>894</v>
      </c>
      <c r="C638" s="7">
        <v>4.682643022486773</v>
      </c>
      <c r="D638" s="7">
        <v>0.8067736185383244</v>
      </c>
      <c r="G638" s="7">
        <v>540.0</v>
      </c>
      <c r="H638" s="7" t="s">
        <v>895</v>
      </c>
      <c r="I638" s="7">
        <v>13.41</v>
      </c>
      <c r="J638" s="8">
        <v>3.16603719</v>
      </c>
      <c r="M638" s="7"/>
    </row>
    <row r="639" ht="15.75" customHeight="1">
      <c r="A639" s="7">
        <v>199.0</v>
      </c>
      <c r="B639" s="7" t="s">
        <v>894</v>
      </c>
      <c r="C639" s="7">
        <v>4.683000553450552</v>
      </c>
      <c r="D639" s="7">
        <v>0.39441964285714276</v>
      </c>
      <c r="G639" s="7">
        <v>540.0</v>
      </c>
      <c r="H639" s="7" t="s">
        <v>895</v>
      </c>
      <c r="I639" s="7">
        <v>13.42</v>
      </c>
      <c r="J639" s="8">
        <v>3.20525857</v>
      </c>
      <c r="M639" s="7"/>
    </row>
    <row r="640" ht="15.75" customHeight="1">
      <c r="A640" s="7">
        <v>219.0</v>
      </c>
      <c r="B640" s="7" t="s">
        <v>894</v>
      </c>
      <c r="C640" s="7">
        <v>4.685129209417174</v>
      </c>
      <c r="D640" s="7">
        <v>0.505580357142857</v>
      </c>
      <c r="G640" s="7">
        <v>540.0</v>
      </c>
      <c r="H640" s="7" t="s">
        <v>895</v>
      </c>
      <c r="I640" s="7">
        <v>13.38</v>
      </c>
      <c r="J640" s="8">
        <v>3.11701046</v>
      </c>
      <c r="M640" s="7"/>
    </row>
    <row r="641" ht="15.75" customHeight="1">
      <c r="A641" s="7">
        <v>393.0</v>
      </c>
      <c r="B641" s="7" t="s">
        <v>894</v>
      </c>
      <c r="C641" s="7">
        <v>4.696491191666839</v>
      </c>
      <c r="D641" s="7">
        <v>0.44609533836770254</v>
      </c>
      <c r="G641" s="7">
        <v>542.0</v>
      </c>
      <c r="H641" s="7" t="s">
        <v>895</v>
      </c>
      <c r="I641" s="7">
        <v>5.506</v>
      </c>
      <c r="J641" s="8">
        <v>1.00886113</v>
      </c>
      <c r="M641" s="7"/>
    </row>
    <row r="642" ht="15.75" customHeight="1">
      <c r="A642" s="7">
        <v>955.0</v>
      </c>
      <c r="B642" s="7" t="s">
        <v>894</v>
      </c>
      <c r="C642" s="7">
        <v>4.697570571456674</v>
      </c>
      <c r="D642" s="7">
        <v>1.2762135922330096</v>
      </c>
      <c r="G642" s="7">
        <v>542.0</v>
      </c>
      <c r="H642" s="7" t="s">
        <v>895</v>
      </c>
      <c r="I642" s="7">
        <v>5.406</v>
      </c>
      <c r="J642" s="8">
        <v>0.98957728</v>
      </c>
      <c r="M642" s="7"/>
    </row>
    <row r="643" ht="15.75" customHeight="1">
      <c r="A643" s="7">
        <v>391.0</v>
      </c>
      <c r="B643" s="7" t="s">
        <v>894</v>
      </c>
      <c r="C643" s="7">
        <v>4.6998143616572445</v>
      </c>
      <c r="D643" s="7">
        <v>0.017343016199003546</v>
      </c>
      <c r="G643" s="7">
        <v>542.0</v>
      </c>
      <c r="H643" s="7" t="s">
        <v>895</v>
      </c>
      <c r="I643" s="7">
        <v>5.58</v>
      </c>
      <c r="J643" s="8">
        <v>1.0293434</v>
      </c>
      <c r="M643" s="7"/>
    </row>
    <row r="644" ht="15.75" customHeight="1">
      <c r="A644" s="7">
        <v>1065.0</v>
      </c>
      <c r="B644" s="7" t="s">
        <v>894</v>
      </c>
      <c r="C644" s="7">
        <v>4.705074234552437</v>
      </c>
      <c r="D644" s="7">
        <v>0.5543030698357047</v>
      </c>
      <c r="G644" s="7">
        <v>544.0</v>
      </c>
      <c r="H644" s="7" t="s">
        <v>895</v>
      </c>
      <c r="I644" s="7">
        <v>5.199</v>
      </c>
      <c r="J644" s="8">
        <v>0.92453515</v>
      </c>
      <c r="M644" s="7"/>
    </row>
    <row r="645" ht="15.75" customHeight="1">
      <c r="A645" s="7">
        <v>557.0</v>
      </c>
      <c r="B645" s="7" t="s">
        <v>894</v>
      </c>
      <c r="C645" s="7">
        <v>4.709</v>
      </c>
      <c r="D645" s="8">
        <v>0.28141342</v>
      </c>
      <c r="G645" s="7">
        <v>544.0</v>
      </c>
      <c r="H645" s="7" t="s">
        <v>895</v>
      </c>
      <c r="I645" s="7">
        <v>5.07</v>
      </c>
      <c r="J645" s="8">
        <v>0.85088611</v>
      </c>
      <c r="M645" s="7"/>
    </row>
    <row r="646" ht="15.75" customHeight="1">
      <c r="A646" s="7">
        <v>1065.0</v>
      </c>
      <c r="B646" s="7" t="s">
        <v>894</v>
      </c>
      <c r="C646" s="7">
        <v>4.7132882929133215</v>
      </c>
      <c r="D646" s="7">
        <v>0.5540482693954094</v>
      </c>
      <c r="G646" s="7">
        <v>544.0</v>
      </c>
      <c r="H646" s="7" t="s">
        <v>895</v>
      </c>
      <c r="I646" s="7">
        <v>5.236</v>
      </c>
      <c r="J646" s="8">
        <v>0.90013074</v>
      </c>
      <c r="M646" s="7"/>
    </row>
    <row r="647" ht="15.75" customHeight="1">
      <c r="A647" s="7">
        <v>649.0</v>
      </c>
      <c r="B647" s="7" t="s">
        <v>894</v>
      </c>
      <c r="C647" s="7">
        <v>4.717918148368929</v>
      </c>
      <c r="D647" s="7">
        <v>0.4612906516158645</v>
      </c>
      <c r="G647" s="7">
        <v>546.0</v>
      </c>
      <c r="H647" s="7" t="s">
        <v>895</v>
      </c>
      <c r="I647" s="7">
        <v>4.833</v>
      </c>
      <c r="J647" s="8">
        <v>0.8294233</v>
      </c>
      <c r="M647" s="7"/>
    </row>
    <row r="648" ht="15.75" customHeight="1">
      <c r="A648" s="7">
        <v>161.0</v>
      </c>
      <c r="B648" s="7" t="s">
        <v>894</v>
      </c>
      <c r="C648" s="7">
        <v>4.72306185874239</v>
      </c>
      <c r="D648" s="7">
        <v>0.4354942924833082</v>
      </c>
      <c r="G648" s="7">
        <v>546.0</v>
      </c>
      <c r="H648" s="7" t="s">
        <v>895</v>
      </c>
      <c r="I648" s="7">
        <v>4.952</v>
      </c>
      <c r="J648" s="8">
        <v>0.84641923</v>
      </c>
      <c r="M648" s="7"/>
    </row>
    <row r="649" ht="15.75" customHeight="1">
      <c r="A649" s="7">
        <v>687.0</v>
      </c>
      <c r="B649" s="7" t="s">
        <v>894</v>
      </c>
      <c r="C649" s="7">
        <v>4.723990851208505</v>
      </c>
      <c r="D649" s="7">
        <v>0.5213765779047269</v>
      </c>
      <c r="G649" s="7">
        <v>546.0</v>
      </c>
      <c r="H649" s="7" t="s">
        <v>895</v>
      </c>
      <c r="I649" s="7">
        <v>4.831</v>
      </c>
      <c r="J649" s="8">
        <v>0.80981261</v>
      </c>
      <c r="M649" s="7"/>
    </row>
    <row r="650" ht="15.75" customHeight="1">
      <c r="A650" s="7">
        <v>687.0</v>
      </c>
      <c r="B650" s="7" t="s">
        <v>894</v>
      </c>
      <c r="C650" s="7">
        <v>4.726051389833302</v>
      </c>
      <c r="D650" s="7">
        <v>0.5112411314843823</v>
      </c>
      <c r="G650" s="7">
        <v>548.0</v>
      </c>
      <c r="H650" s="7" t="s">
        <v>895</v>
      </c>
      <c r="I650" s="7">
        <v>20.7</v>
      </c>
      <c r="J650" s="8">
        <v>2.88930854</v>
      </c>
      <c r="M650" s="7"/>
    </row>
    <row r="651" ht="15.75" customHeight="1">
      <c r="A651" s="7">
        <v>163.0</v>
      </c>
      <c r="B651" s="7" t="s">
        <v>894</v>
      </c>
      <c r="C651" s="7">
        <v>4.733705138575504</v>
      </c>
      <c r="D651" s="7">
        <v>0.46306267499461556</v>
      </c>
      <c r="G651" s="7">
        <v>548.0</v>
      </c>
      <c r="H651" s="7" t="s">
        <v>895</v>
      </c>
      <c r="I651" s="7">
        <v>20.48</v>
      </c>
      <c r="J651" s="8">
        <v>2.83701336</v>
      </c>
      <c r="M651" s="7"/>
    </row>
    <row r="652" ht="15.75" customHeight="1">
      <c r="A652" s="7">
        <v>393.0</v>
      </c>
      <c r="B652" s="7" t="s">
        <v>894</v>
      </c>
      <c r="C652" s="7">
        <v>4.737990994542776</v>
      </c>
      <c r="D652" s="7">
        <v>0.4054785071158873</v>
      </c>
      <c r="G652" s="7">
        <v>548.0</v>
      </c>
      <c r="H652" s="7" t="s">
        <v>895</v>
      </c>
      <c r="I652" s="7">
        <v>20.84</v>
      </c>
      <c r="J652" s="8">
        <v>2.88712958</v>
      </c>
      <c r="M652" s="7"/>
    </row>
    <row r="653" ht="15.75" customHeight="1">
      <c r="A653" s="7">
        <v>159.0</v>
      </c>
      <c r="B653" s="7" t="s">
        <v>894</v>
      </c>
      <c r="C653" s="7">
        <v>4.750734386308485</v>
      </c>
      <c r="D653" s="7">
        <v>0.4206332112858066</v>
      </c>
      <c r="G653" s="7">
        <v>550.0</v>
      </c>
      <c r="H653" s="7" t="s">
        <v>895</v>
      </c>
      <c r="I653" s="7">
        <v>26.49</v>
      </c>
      <c r="J653" s="8">
        <v>2.63001162</v>
      </c>
      <c r="M653" s="7"/>
    </row>
    <row r="654" ht="15.75" customHeight="1">
      <c r="A654" s="7">
        <v>853.0</v>
      </c>
      <c r="B654" s="7" t="s">
        <v>894</v>
      </c>
      <c r="C654" s="7">
        <v>4.761181382275132</v>
      </c>
      <c r="D654" s="7">
        <v>0.8242424242424241</v>
      </c>
      <c r="G654" s="7">
        <v>550.0</v>
      </c>
      <c r="H654" s="7" t="s">
        <v>895</v>
      </c>
      <c r="I654" s="7">
        <v>25.7</v>
      </c>
      <c r="J654" s="8">
        <v>2.51343696</v>
      </c>
      <c r="M654" s="7"/>
    </row>
    <row r="655" ht="15.75" customHeight="1">
      <c r="A655" s="7">
        <v>163.0</v>
      </c>
      <c r="B655" s="7" t="s">
        <v>894</v>
      </c>
      <c r="C655" s="7">
        <v>4.765634978074844</v>
      </c>
      <c r="D655" s="7">
        <v>0.4596166271807021</v>
      </c>
      <c r="G655" s="7">
        <v>550.0</v>
      </c>
      <c r="H655" s="7" t="s">
        <v>895</v>
      </c>
      <c r="I655" s="7">
        <v>26.28</v>
      </c>
      <c r="J655" s="8">
        <v>2.58316386</v>
      </c>
      <c r="M655" s="7"/>
    </row>
    <row r="656" ht="15.75" customHeight="1">
      <c r="A656" s="7">
        <v>897.0</v>
      </c>
      <c r="B656" s="7" t="s">
        <v>894</v>
      </c>
      <c r="C656" s="7">
        <v>4.779782572751323</v>
      </c>
      <c r="D656" s="7">
        <v>2.5878763866877974</v>
      </c>
      <c r="G656" s="7">
        <v>552.0</v>
      </c>
      <c r="H656" s="7" t="s">
        <v>895</v>
      </c>
      <c r="I656" s="7">
        <v>25.26</v>
      </c>
      <c r="J656" s="8">
        <v>2.31515107</v>
      </c>
      <c r="M656" s="7"/>
    </row>
    <row r="657" ht="15.75" customHeight="1">
      <c r="A657" s="7">
        <v>897.0</v>
      </c>
      <c r="B657" s="7" t="s">
        <v>894</v>
      </c>
      <c r="C657" s="7">
        <v>4.781849371693121</v>
      </c>
      <c r="D657" s="7">
        <v>2.673306259904913</v>
      </c>
      <c r="G657" s="7">
        <v>552.0</v>
      </c>
      <c r="H657" s="7" t="s">
        <v>895</v>
      </c>
      <c r="I657" s="7">
        <v>24.91</v>
      </c>
      <c r="J657" s="8">
        <v>2.29336142</v>
      </c>
      <c r="M657" s="7"/>
    </row>
    <row r="658" ht="15.75" customHeight="1">
      <c r="A658" s="7">
        <v>159.0</v>
      </c>
      <c r="B658" s="7" t="s">
        <v>894</v>
      </c>
      <c r="C658" s="7">
        <v>4.793307505640938</v>
      </c>
      <c r="D658" s="7">
        <v>0.427740684902003</v>
      </c>
      <c r="G658" s="7">
        <v>552.0</v>
      </c>
      <c r="H658" s="7" t="s">
        <v>895</v>
      </c>
      <c r="I658" s="7">
        <v>25.62</v>
      </c>
      <c r="J658" s="8">
        <v>2.27375073</v>
      </c>
      <c r="M658" s="7"/>
    </row>
    <row r="659" ht="15.75" customHeight="1">
      <c r="A659" s="7">
        <v>161.0</v>
      </c>
      <c r="B659" s="7" t="s">
        <v>894</v>
      </c>
      <c r="C659" s="7">
        <v>4.797564817574184</v>
      </c>
      <c r="D659" s="7">
        <v>0.4318328666810252</v>
      </c>
      <c r="G659" s="7">
        <v>554.0</v>
      </c>
      <c r="H659" s="7" t="s">
        <v>895</v>
      </c>
      <c r="I659" s="7">
        <v>23.81</v>
      </c>
      <c r="J659" s="8">
        <v>2.47094712</v>
      </c>
      <c r="M659" s="7"/>
    </row>
    <row r="660" ht="15.75" customHeight="1">
      <c r="A660" s="7">
        <v>577.0</v>
      </c>
      <c r="B660" s="7" t="s">
        <v>894</v>
      </c>
      <c r="C660" s="7">
        <v>4.8</v>
      </c>
      <c r="D660" s="8">
        <v>0.28413713</v>
      </c>
      <c r="G660" s="7">
        <v>554.0</v>
      </c>
      <c r="H660" s="7" t="s">
        <v>895</v>
      </c>
      <c r="I660" s="7">
        <v>23.81</v>
      </c>
      <c r="J660" s="8">
        <v>2.47748402</v>
      </c>
      <c r="M660" s="7"/>
    </row>
    <row r="661" ht="15.75" customHeight="1">
      <c r="A661" s="7">
        <v>687.0</v>
      </c>
      <c r="B661" s="7" t="s">
        <v>894</v>
      </c>
      <c r="C661" s="7">
        <v>4.806412396200367</v>
      </c>
      <c r="D661" s="7">
        <v>0.5386529070303142</v>
      </c>
      <c r="G661" s="7">
        <v>554.0</v>
      </c>
      <c r="H661" s="7" t="s">
        <v>895</v>
      </c>
      <c r="I661" s="7">
        <v>22.92</v>
      </c>
      <c r="J661" s="8">
        <v>2.48293144</v>
      </c>
      <c r="M661" s="7"/>
    </row>
    <row r="662" ht="15.75" customHeight="1">
      <c r="A662" s="7">
        <v>221.0</v>
      </c>
      <c r="B662" s="7" t="s">
        <v>894</v>
      </c>
      <c r="C662" s="7">
        <v>4.814977223381158</v>
      </c>
      <c r="D662" s="7">
        <v>0.5741709183673468</v>
      </c>
      <c r="G662" s="7">
        <v>556.0</v>
      </c>
      <c r="H662" s="7" t="s">
        <v>895</v>
      </c>
      <c r="I662" s="7">
        <v>25.24</v>
      </c>
      <c r="J662" s="8">
        <v>2.86969785</v>
      </c>
      <c r="M662" s="7"/>
    </row>
    <row r="663" ht="15.75" customHeight="1">
      <c r="A663" s="7">
        <v>557.0</v>
      </c>
      <c r="B663" s="7" t="s">
        <v>894</v>
      </c>
      <c r="C663" s="7">
        <v>4.819</v>
      </c>
      <c r="D663" s="8">
        <v>0.2669233</v>
      </c>
      <c r="G663" s="7">
        <v>556.0</v>
      </c>
      <c r="H663" s="7" t="s">
        <v>895</v>
      </c>
      <c r="I663" s="7">
        <v>25.04</v>
      </c>
      <c r="J663" s="8">
        <v>2.89148751</v>
      </c>
      <c r="M663" s="7"/>
    </row>
    <row r="664" ht="15.75" customHeight="1">
      <c r="A664" s="7">
        <v>221.0</v>
      </c>
      <c r="B664" s="7" t="s">
        <v>894</v>
      </c>
      <c r="C664" s="7">
        <v>4.819234535314402</v>
      </c>
      <c r="D664" s="7">
        <v>0.5294005102040816</v>
      </c>
      <c r="G664" s="7">
        <v>556.0</v>
      </c>
      <c r="H664" s="7" t="s">
        <v>895</v>
      </c>
      <c r="I664" s="7">
        <v>25.43</v>
      </c>
      <c r="J664" s="8">
        <v>2.65398024</v>
      </c>
      <c r="M664" s="7"/>
    </row>
    <row r="665" ht="15.75" customHeight="1">
      <c r="A665" s="7">
        <v>577.0</v>
      </c>
      <c r="B665" s="7" t="s">
        <v>894</v>
      </c>
      <c r="C665" s="7">
        <v>4.831</v>
      </c>
      <c r="D665" s="8">
        <v>0.31584108</v>
      </c>
      <c r="G665" s="7">
        <v>558.0</v>
      </c>
      <c r="H665" s="7" t="s">
        <v>895</v>
      </c>
      <c r="I665" s="7">
        <v>22.55</v>
      </c>
      <c r="J665" s="8">
        <v>2.32277745</v>
      </c>
      <c r="M665" s="7"/>
    </row>
    <row r="666" ht="15.75" customHeight="1">
      <c r="A666" s="7">
        <v>1101.0</v>
      </c>
      <c r="B666" s="7" t="s">
        <v>894</v>
      </c>
      <c r="C666" s="7">
        <v>4.832392139146148</v>
      </c>
      <c r="D666" s="7">
        <v>3.4299808390068898</v>
      </c>
      <c r="G666" s="7">
        <v>558.0</v>
      </c>
      <c r="H666" s="7" t="s">
        <v>895</v>
      </c>
      <c r="I666" s="7">
        <v>22.63</v>
      </c>
      <c r="J666" s="8">
        <v>2.36090936</v>
      </c>
      <c r="M666" s="7"/>
    </row>
    <row r="667" ht="15.75" customHeight="1">
      <c r="A667" s="7">
        <v>1067.0</v>
      </c>
      <c r="B667" s="7" t="s">
        <v>894</v>
      </c>
      <c r="C667" s="7">
        <v>4.840606197507034</v>
      </c>
      <c r="D667" s="7">
        <v>0.6123975702230012</v>
      </c>
      <c r="G667" s="7">
        <v>558.0</v>
      </c>
      <c r="H667" s="7" t="s">
        <v>895</v>
      </c>
      <c r="I667" s="7">
        <v>21.92</v>
      </c>
      <c r="J667" s="8">
        <v>2.33585125</v>
      </c>
      <c r="M667" s="7"/>
    </row>
    <row r="668" ht="15.75" customHeight="1">
      <c r="A668" s="7">
        <v>219.0</v>
      </c>
      <c r="B668" s="7" t="s">
        <v>894</v>
      </c>
      <c r="C668" s="7">
        <v>4.844778406913875</v>
      </c>
      <c r="D668" s="7">
        <v>0.5143813775510203</v>
      </c>
      <c r="G668" s="7">
        <v>560.0</v>
      </c>
      <c r="H668" s="7" t="s">
        <v>895</v>
      </c>
      <c r="I668" s="7">
        <v>10.21</v>
      </c>
      <c r="J668" s="8">
        <v>1.5764817</v>
      </c>
      <c r="M668" s="7"/>
    </row>
    <row r="669" ht="15.75" customHeight="1">
      <c r="A669" s="7">
        <v>899.0</v>
      </c>
      <c r="B669" s="7" t="s">
        <v>894</v>
      </c>
      <c r="C669" s="7">
        <v>4.856254133597884</v>
      </c>
      <c r="D669" s="7">
        <v>2.336539223454834</v>
      </c>
      <c r="G669" s="7">
        <v>560.0</v>
      </c>
      <c r="H669" s="7" t="s">
        <v>895</v>
      </c>
      <c r="I669" s="7">
        <v>10.36</v>
      </c>
      <c r="J669" s="8">
        <v>1.61897153</v>
      </c>
      <c r="M669" s="7"/>
    </row>
    <row r="670" ht="15.75" customHeight="1">
      <c r="A670" s="7">
        <v>161.0</v>
      </c>
      <c r="B670" s="7" t="s">
        <v>894</v>
      </c>
      <c r="C670" s="7">
        <v>4.857167184639619</v>
      </c>
      <c r="D670" s="7">
        <v>0.45638595735515836</v>
      </c>
      <c r="G670" s="7">
        <v>560.0</v>
      </c>
      <c r="H670" s="7" t="s">
        <v>895</v>
      </c>
      <c r="I670" s="7">
        <v>10.63</v>
      </c>
      <c r="J670" s="8">
        <v>1.65928239</v>
      </c>
      <c r="M670" s="7"/>
    </row>
    <row r="671" ht="15.75" customHeight="1">
      <c r="A671" s="7">
        <v>553.0</v>
      </c>
      <c r="B671" s="7" t="s">
        <v>894</v>
      </c>
      <c r="C671" s="7">
        <v>4.86</v>
      </c>
      <c r="D671" s="8">
        <v>0.30777891</v>
      </c>
      <c r="G671" s="7">
        <v>562.0</v>
      </c>
      <c r="H671" s="7" t="s">
        <v>895</v>
      </c>
      <c r="I671" s="7">
        <v>11.03</v>
      </c>
      <c r="J671" s="8">
        <v>1.64947705</v>
      </c>
      <c r="M671" s="7"/>
    </row>
    <row r="672" ht="15.75" customHeight="1">
      <c r="A672" s="7">
        <v>897.0</v>
      </c>
      <c r="B672" s="7" t="s">
        <v>894</v>
      </c>
      <c r="C672" s="7">
        <v>4.86245453042328</v>
      </c>
      <c r="D672" s="7">
        <v>2.681973058637084</v>
      </c>
      <c r="G672" s="7">
        <v>562.0</v>
      </c>
      <c r="H672" s="7" t="s">
        <v>895</v>
      </c>
      <c r="I672" s="7">
        <v>10.97</v>
      </c>
      <c r="J672" s="8">
        <v>1.67235619</v>
      </c>
      <c r="M672" s="7"/>
    </row>
    <row r="673" ht="15.75" customHeight="1">
      <c r="A673" s="7">
        <v>577.0</v>
      </c>
      <c r="B673" s="7" t="s">
        <v>894</v>
      </c>
      <c r="C673" s="7">
        <v>4.869</v>
      </c>
      <c r="D673" s="8">
        <v>0.30080622</v>
      </c>
      <c r="G673" s="7">
        <v>562.0</v>
      </c>
      <c r="H673" s="7" t="s">
        <v>895</v>
      </c>
      <c r="I673" s="7">
        <v>11.35</v>
      </c>
      <c r="J673" s="8">
        <v>1.64838757</v>
      </c>
      <c r="M673" s="7"/>
    </row>
    <row r="674" ht="15.75" customHeight="1">
      <c r="A674" s="7">
        <v>159.0</v>
      </c>
      <c r="B674" s="7" t="s">
        <v>894</v>
      </c>
      <c r="C674" s="7">
        <v>4.869939120439355</v>
      </c>
      <c r="D674" s="7">
        <v>0.462847297006246</v>
      </c>
      <c r="G674" s="7">
        <v>564.0</v>
      </c>
      <c r="H674" s="7" t="s">
        <v>895</v>
      </c>
      <c r="I674" s="7">
        <v>9.517</v>
      </c>
      <c r="J674" s="8">
        <v>1.47515979</v>
      </c>
      <c r="M674" s="7"/>
    </row>
    <row r="675" ht="15.75" customHeight="1">
      <c r="A675" s="7">
        <v>163.0</v>
      </c>
      <c r="B675" s="7" t="s">
        <v>894</v>
      </c>
      <c r="C675" s="7">
        <v>4.869939120439355</v>
      </c>
      <c r="D675" s="7">
        <v>0.5022614688778807</v>
      </c>
      <c r="G675" s="7">
        <v>564.0</v>
      </c>
      <c r="H675" s="7" t="s">
        <v>895</v>
      </c>
      <c r="I675" s="7">
        <v>9.869</v>
      </c>
      <c r="J675" s="8">
        <v>1.42286461</v>
      </c>
      <c r="M675" s="7"/>
    </row>
    <row r="676" ht="15.75" customHeight="1">
      <c r="A676" s="7">
        <v>1037.0</v>
      </c>
      <c r="B676" s="7" t="s">
        <v>894</v>
      </c>
      <c r="C676" s="7">
        <v>4.877257097946752</v>
      </c>
      <c r="D676" s="7">
        <v>0.7570628950806935</v>
      </c>
      <c r="G676" s="7">
        <v>564.0</v>
      </c>
      <c r="H676" s="7" t="s">
        <v>895</v>
      </c>
      <c r="I676" s="7">
        <v>9.712</v>
      </c>
      <c r="J676" s="8">
        <v>1.47298083</v>
      </c>
      <c r="M676" s="7"/>
    </row>
    <row r="677" ht="15.75" customHeight="1">
      <c r="A677" s="7">
        <v>557.0</v>
      </c>
      <c r="B677" s="7" t="s">
        <v>894</v>
      </c>
      <c r="C677" s="7">
        <v>4.885</v>
      </c>
      <c r="D677" s="8">
        <v>0.25493899</v>
      </c>
      <c r="G677" s="7">
        <v>566.0</v>
      </c>
      <c r="H677" s="7" t="s">
        <v>895</v>
      </c>
      <c r="I677" s="7">
        <v>5.514</v>
      </c>
      <c r="J677" s="8">
        <v>0.70456856</v>
      </c>
      <c r="M677" s="7"/>
    </row>
    <row r="678" ht="15.75" customHeight="1">
      <c r="A678" s="7">
        <v>1037.0</v>
      </c>
      <c r="B678" s="7" t="s">
        <v>894</v>
      </c>
      <c r="C678" s="7">
        <v>4.90083505255919</v>
      </c>
      <c r="D678" s="7">
        <v>0.7281491683441043</v>
      </c>
      <c r="G678" s="7">
        <v>566.0</v>
      </c>
      <c r="H678" s="7" t="s">
        <v>895</v>
      </c>
      <c r="I678" s="7">
        <v>5.468</v>
      </c>
      <c r="J678" s="8">
        <v>0.70304329</v>
      </c>
      <c r="M678" s="7"/>
    </row>
    <row r="679" ht="15.75" customHeight="1">
      <c r="A679" s="7">
        <v>899.0</v>
      </c>
      <c r="B679" s="7" t="s">
        <v>894</v>
      </c>
      <c r="C679" s="7">
        <v>4.918258101851851</v>
      </c>
      <c r="D679" s="7">
        <v>2.3575871632329632</v>
      </c>
      <c r="G679" s="7">
        <v>566.0</v>
      </c>
      <c r="H679" s="7" t="s">
        <v>895</v>
      </c>
      <c r="I679" s="7">
        <v>5.607</v>
      </c>
      <c r="J679" s="8">
        <v>0.69171267</v>
      </c>
      <c r="M679" s="7"/>
    </row>
    <row r="680" ht="15.75" customHeight="1">
      <c r="A680" s="7">
        <v>1103.0</v>
      </c>
      <c r="B680" s="7" t="s">
        <v>894</v>
      </c>
      <c r="C680" s="7">
        <v>4.918639751935438</v>
      </c>
      <c r="D680" s="7">
        <v>3.3764727465449056</v>
      </c>
      <c r="G680" s="7">
        <v>568.0</v>
      </c>
      <c r="H680" s="7" t="s">
        <v>895</v>
      </c>
      <c r="I680" s="7">
        <v>5.526</v>
      </c>
      <c r="J680" s="8">
        <v>0.47370715</v>
      </c>
      <c r="M680" s="7"/>
    </row>
    <row r="681" ht="15.75" customHeight="1">
      <c r="A681" s="7">
        <v>217.0</v>
      </c>
      <c r="B681" s="7" t="s">
        <v>894</v>
      </c>
      <c r="C681" s="7">
        <v>4.919281365745668</v>
      </c>
      <c r="D681" s="7">
        <v>0.5970344387755101</v>
      </c>
      <c r="G681" s="7">
        <v>568.0</v>
      </c>
      <c r="H681" s="7" t="s">
        <v>895</v>
      </c>
      <c r="I681" s="7">
        <v>5.668</v>
      </c>
      <c r="J681" s="8">
        <v>0.47534137</v>
      </c>
      <c r="M681" s="7"/>
    </row>
    <row r="682" ht="15.75" customHeight="1">
      <c r="A682" s="7">
        <v>651.0</v>
      </c>
      <c r="B682" s="7" t="s">
        <v>894</v>
      </c>
      <c r="C682" s="7">
        <v>4.927583300787273</v>
      </c>
      <c r="D682" s="7">
        <v>0.47170324532920793</v>
      </c>
      <c r="G682" s="7">
        <v>568.0</v>
      </c>
      <c r="H682" s="7" t="s">
        <v>895</v>
      </c>
      <c r="I682" s="7">
        <v>5.695</v>
      </c>
      <c r="J682" s="8">
        <v>0.47294451</v>
      </c>
      <c r="M682" s="7"/>
    </row>
    <row r="683" ht="15.75" customHeight="1">
      <c r="A683" s="7">
        <v>957.0</v>
      </c>
      <c r="B683" s="7" t="s">
        <v>894</v>
      </c>
      <c r="C683" s="7">
        <v>4.941497000098358</v>
      </c>
      <c r="D683" s="7">
        <v>1.4224919093851132</v>
      </c>
      <c r="G683" s="7">
        <v>570.0</v>
      </c>
      <c r="H683" s="7" t="s">
        <v>895</v>
      </c>
      <c r="I683" s="7">
        <v>5.767</v>
      </c>
      <c r="J683" s="8">
        <v>0.73202353</v>
      </c>
      <c r="M683" s="7"/>
    </row>
    <row r="684" ht="15.75" customHeight="1">
      <c r="A684" s="7">
        <v>651.0</v>
      </c>
      <c r="B684" s="7" t="s">
        <v>894</v>
      </c>
      <c r="C684" s="7">
        <v>4.966638574276964</v>
      </c>
      <c r="D684" s="7">
        <v>0.47850330652975875</v>
      </c>
      <c r="G684" s="7">
        <v>570.0</v>
      </c>
      <c r="H684" s="7" t="s">
        <v>895</v>
      </c>
      <c r="I684" s="7">
        <v>5.807</v>
      </c>
      <c r="J684" s="8">
        <v>0.67014091</v>
      </c>
      <c r="M684" s="7"/>
    </row>
    <row r="685" ht="15.75" customHeight="1">
      <c r="A685" s="7">
        <v>553.0</v>
      </c>
      <c r="B685" s="7" t="s">
        <v>894</v>
      </c>
      <c r="C685" s="7">
        <v>4.985</v>
      </c>
      <c r="D685" s="8">
        <v>0.32183324</v>
      </c>
      <c r="G685" s="7">
        <v>570.0</v>
      </c>
      <c r="H685" s="7" t="s">
        <v>895</v>
      </c>
      <c r="I685" s="7">
        <v>5.734</v>
      </c>
      <c r="J685" s="8">
        <v>0.69955694</v>
      </c>
      <c r="M685" s="7"/>
    </row>
    <row r="686" ht="15.75" customHeight="1">
      <c r="A686" s="7">
        <v>899.0</v>
      </c>
      <c r="B686" s="7" t="s">
        <v>894</v>
      </c>
      <c r="C686" s="7">
        <v>4.992662863756614</v>
      </c>
      <c r="D686" s="7">
        <v>2.3315867670364505</v>
      </c>
      <c r="G686" s="7">
        <v>572.0</v>
      </c>
      <c r="H686" s="7" t="s">
        <v>895</v>
      </c>
      <c r="I686" s="7">
        <v>38.52</v>
      </c>
      <c r="J686" s="8">
        <v>6.22421557</v>
      </c>
      <c r="M686" s="7"/>
    </row>
    <row r="687" ht="15.75" customHeight="1">
      <c r="A687" s="7">
        <v>1067.0</v>
      </c>
      <c r="B687" s="7" t="s">
        <v>894</v>
      </c>
      <c r="C687" s="7">
        <v>5.002833850134506</v>
      </c>
      <c r="D687" s="7">
        <v>0.6330364058869095</v>
      </c>
      <c r="G687" s="7">
        <v>572.0</v>
      </c>
      <c r="H687" s="7" t="s">
        <v>895</v>
      </c>
      <c r="I687" s="7">
        <v>39.87</v>
      </c>
      <c r="J687" s="8">
        <v>6.18172574</v>
      </c>
      <c r="M687" s="7"/>
    </row>
    <row r="688" ht="15.75" customHeight="1">
      <c r="A688" s="7">
        <v>1067.0</v>
      </c>
      <c r="B688" s="7" t="s">
        <v>894</v>
      </c>
      <c r="C688" s="7">
        <v>5.002833850134506</v>
      </c>
      <c r="D688" s="7">
        <v>0.6462860287822577</v>
      </c>
      <c r="G688" s="7">
        <v>572.0</v>
      </c>
      <c r="H688" s="7" t="s">
        <v>895</v>
      </c>
      <c r="I688" s="7">
        <v>39.1</v>
      </c>
      <c r="J688" s="8">
        <v>6.24927368</v>
      </c>
      <c r="M688" s="7"/>
    </row>
    <row r="689" ht="15.75" customHeight="1">
      <c r="A689" s="7">
        <v>851.0</v>
      </c>
      <c r="B689" s="7" t="s">
        <v>894</v>
      </c>
      <c r="C689" s="7">
        <v>5.007130456349206</v>
      </c>
      <c r="D689" s="7">
        <v>1.0454545454545456</v>
      </c>
      <c r="G689" s="7">
        <v>574.0</v>
      </c>
      <c r="H689" s="7" t="s">
        <v>895</v>
      </c>
      <c r="I689" s="7">
        <v>37.51</v>
      </c>
      <c r="J689" s="8">
        <v>5.87776002</v>
      </c>
      <c r="M689" s="7"/>
    </row>
    <row r="690" ht="15.75" customHeight="1">
      <c r="A690" s="7">
        <v>657.0</v>
      </c>
      <c r="B690" s="7" t="s">
        <v>894</v>
      </c>
      <c r="C690" s="7">
        <v>5.008345181430426</v>
      </c>
      <c r="D690" s="7">
        <v>0.3569059246291348</v>
      </c>
      <c r="G690" s="7">
        <v>574.0</v>
      </c>
      <c r="H690" s="7" t="s">
        <v>895</v>
      </c>
      <c r="I690" s="7">
        <v>36.74</v>
      </c>
      <c r="J690" s="8">
        <v>5.84616502</v>
      </c>
      <c r="M690" s="7"/>
    </row>
    <row r="691" ht="15.75" customHeight="1">
      <c r="A691" s="7">
        <v>1103.0</v>
      </c>
      <c r="B691" s="7" t="s">
        <v>894</v>
      </c>
      <c r="C691" s="7">
        <v>5.01104790849539</v>
      </c>
      <c r="D691" s="7">
        <v>3.506420971095438</v>
      </c>
      <c r="G691" s="7">
        <v>574.0</v>
      </c>
      <c r="H691" s="7" t="s">
        <v>895</v>
      </c>
      <c r="I691" s="7">
        <v>37.46</v>
      </c>
      <c r="J691" s="8">
        <v>5.56943637</v>
      </c>
      <c r="M691" s="7"/>
    </row>
    <row r="692" ht="15.75" customHeight="1">
      <c r="A692" s="7">
        <v>1037.0</v>
      </c>
      <c r="B692" s="7" t="s">
        <v>894</v>
      </c>
      <c r="C692" s="7">
        <v>5.0147951665193045</v>
      </c>
      <c r="D692" s="7">
        <v>0.7623600663912137</v>
      </c>
      <c r="G692" s="7">
        <v>576.0</v>
      </c>
      <c r="H692" s="7" t="s">
        <v>895</v>
      </c>
      <c r="I692" s="7">
        <v>35.43</v>
      </c>
      <c r="J692" s="8">
        <v>5.53457292</v>
      </c>
      <c r="M692" s="7"/>
    </row>
    <row r="693" ht="15.75" customHeight="1">
      <c r="A693" s="7">
        <v>651.0</v>
      </c>
      <c r="B693" s="7" t="s">
        <v>894</v>
      </c>
      <c r="C693" s="7">
        <v>5.026249254866493</v>
      </c>
      <c r="D693" s="7">
        <v>0.4908284174557571</v>
      </c>
      <c r="G693" s="7">
        <v>576.0</v>
      </c>
      <c r="H693" s="7" t="s">
        <v>895</v>
      </c>
      <c r="I693" s="7">
        <v>34.46</v>
      </c>
      <c r="J693" s="8">
        <v>5.67729518</v>
      </c>
      <c r="M693" s="7"/>
    </row>
    <row r="694" ht="15.75" customHeight="1">
      <c r="A694" s="7">
        <v>217.0</v>
      </c>
      <c r="B694" s="7" t="s">
        <v>894</v>
      </c>
      <c r="C694" s="7">
        <v>5.029971476010048</v>
      </c>
      <c r="D694" s="7">
        <v>0.5830676020408163</v>
      </c>
      <c r="G694" s="7">
        <v>576.0</v>
      </c>
      <c r="H694" s="7" t="s">
        <v>895</v>
      </c>
      <c r="I694" s="7">
        <v>34.1</v>
      </c>
      <c r="J694" s="8">
        <v>5.49535154</v>
      </c>
      <c r="M694" s="7"/>
    </row>
    <row r="695" ht="15.75" customHeight="1">
      <c r="A695" s="7">
        <v>553.0</v>
      </c>
      <c r="B695" s="7" t="s">
        <v>894</v>
      </c>
      <c r="C695" s="7">
        <v>5.033</v>
      </c>
      <c r="D695" s="8">
        <v>0.35222981</v>
      </c>
      <c r="G695" s="7">
        <v>578.0</v>
      </c>
      <c r="H695" s="7" t="s">
        <v>895</v>
      </c>
      <c r="I695" s="7">
        <v>7.543</v>
      </c>
      <c r="J695" s="8">
        <v>0.66970511</v>
      </c>
      <c r="M695" s="7"/>
    </row>
    <row r="696" ht="15.75" customHeight="1">
      <c r="A696" s="7">
        <v>201.0</v>
      </c>
      <c r="B696" s="7" t="s">
        <v>894</v>
      </c>
      <c r="C696" s="7">
        <v>5.044872067776406</v>
      </c>
      <c r="D696" s="7">
        <v>0.43938137755102036</v>
      </c>
      <c r="G696" s="7">
        <v>578.0</v>
      </c>
      <c r="H696" s="7" t="s">
        <v>895</v>
      </c>
      <c r="I696" s="7">
        <v>7.415</v>
      </c>
      <c r="J696" s="8">
        <v>0.63604009</v>
      </c>
      <c r="M696" s="7"/>
    </row>
    <row r="697" ht="15.75" customHeight="1">
      <c r="A697" s="7">
        <v>217.0</v>
      </c>
      <c r="B697" s="7" t="s">
        <v>894</v>
      </c>
      <c r="C697" s="7">
        <v>5.044872067776406</v>
      </c>
      <c r="D697" s="7">
        <v>0.5498724489795918</v>
      </c>
      <c r="G697" s="7">
        <v>578.0</v>
      </c>
      <c r="H697" s="7" t="s">
        <v>895</v>
      </c>
      <c r="I697" s="7">
        <v>7.693</v>
      </c>
      <c r="J697" s="8">
        <v>0.62819582</v>
      </c>
      <c r="M697" s="7"/>
    </row>
    <row r="698" ht="15.75" customHeight="1">
      <c r="A698" s="7">
        <v>847.0</v>
      </c>
      <c r="B698" s="7" t="s">
        <v>894</v>
      </c>
      <c r="C698" s="7">
        <v>5.048466435185185</v>
      </c>
      <c r="D698" s="7">
        <v>1.0508021390374331</v>
      </c>
      <c r="G698" s="7">
        <v>580.0</v>
      </c>
      <c r="H698" s="7" t="s">
        <v>895</v>
      </c>
      <c r="I698" s="7">
        <v>7.572</v>
      </c>
      <c r="J698" s="8">
        <v>0.65260023</v>
      </c>
      <c r="M698" s="7"/>
    </row>
    <row r="699" ht="15.75" customHeight="1">
      <c r="A699" s="7">
        <v>657.0</v>
      </c>
      <c r="B699" s="7" t="s">
        <v>894</v>
      </c>
      <c r="C699" s="7">
        <v>5.059858647050339</v>
      </c>
      <c r="D699" s="7">
        <v>0.3304155533032342</v>
      </c>
      <c r="G699" s="7">
        <v>580.0</v>
      </c>
      <c r="H699" s="7" t="s">
        <v>895</v>
      </c>
      <c r="I699" s="7">
        <v>7.427</v>
      </c>
      <c r="J699" s="8">
        <v>0.58864759</v>
      </c>
      <c r="M699" s="7"/>
    </row>
    <row r="700" ht="15.75" customHeight="1">
      <c r="A700" s="7">
        <v>659.0</v>
      </c>
      <c r="B700" s="7" t="s">
        <v>894</v>
      </c>
      <c r="C700" s="7">
        <v>5.072221878799118</v>
      </c>
      <c r="D700" s="7">
        <v>0.39284068921035664</v>
      </c>
      <c r="G700" s="7">
        <v>580.0</v>
      </c>
      <c r="H700" s="7" t="s">
        <v>895</v>
      </c>
      <c r="I700" s="7">
        <v>7.599</v>
      </c>
      <c r="J700" s="8">
        <v>0.613052</v>
      </c>
      <c r="M700" s="7"/>
    </row>
    <row r="701" ht="15.75" customHeight="1">
      <c r="A701" s="7">
        <v>957.0</v>
      </c>
      <c r="B701" s="7" t="s">
        <v>894</v>
      </c>
      <c r="C701" s="7">
        <v>5.075263106127668</v>
      </c>
      <c r="D701" s="7">
        <v>1.463430420711974</v>
      </c>
      <c r="G701" s="7">
        <v>582.0</v>
      </c>
      <c r="H701" s="7" t="s">
        <v>895</v>
      </c>
      <c r="I701" s="7">
        <v>7.24</v>
      </c>
      <c r="J701" s="8">
        <v>0.78170395</v>
      </c>
      <c r="M701" s="7"/>
    </row>
    <row r="702" ht="15.75" customHeight="1">
      <c r="A702" s="7">
        <v>201.0</v>
      </c>
      <c r="B702" s="7" t="s">
        <v>894</v>
      </c>
      <c r="C702" s="7">
        <v>5.083187875175615</v>
      </c>
      <c r="D702" s="7">
        <v>0.42388392857142854</v>
      </c>
      <c r="G702" s="7">
        <v>582.0</v>
      </c>
      <c r="H702" s="7" t="s">
        <v>895</v>
      </c>
      <c r="I702" s="7">
        <v>7.072</v>
      </c>
      <c r="J702" s="8">
        <v>0.70282539</v>
      </c>
      <c r="M702" s="7"/>
    </row>
    <row r="703" ht="15.75" customHeight="1">
      <c r="A703" s="7">
        <v>1103.0</v>
      </c>
      <c r="B703" s="7" t="s">
        <v>894</v>
      </c>
      <c r="C703" s="7">
        <v>5.095242006694458</v>
      </c>
      <c r="D703" s="7">
        <v>3.473296913857067</v>
      </c>
      <c r="G703" s="7">
        <v>582.0</v>
      </c>
      <c r="H703" s="7" t="s">
        <v>895</v>
      </c>
      <c r="I703" s="7">
        <v>7.182</v>
      </c>
      <c r="J703" s="8">
        <v>0.68572051</v>
      </c>
      <c r="M703" s="7"/>
    </row>
    <row r="704" ht="15.75" customHeight="1">
      <c r="A704" s="7">
        <v>851.0</v>
      </c>
      <c r="B704" s="7" t="s">
        <v>894</v>
      </c>
      <c r="C704" s="7">
        <v>5.110470403439153</v>
      </c>
      <c r="D704" s="7">
        <v>1.0819964349376112</v>
      </c>
      <c r="G704" s="7">
        <v>584.0</v>
      </c>
      <c r="H704" s="7" t="s">
        <v>895</v>
      </c>
      <c r="I704" s="7">
        <v>7.421</v>
      </c>
      <c r="J704" s="8">
        <v>1.493681</v>
      </c>
      <c r="M704" s="7"/>
    </row>
    <row r="705" ht="15.75" customHeight="1">
      <c r="A705" s="7">
        <v>957.0</v>
      </c>
      <c r="B705" s="7" t="s">
        <v>894</v>
      </c>
      <c r="C705" s="7">
        <v>5.1146060784892295</v>
      </c>
      <c r="D705" s="7">
        <v>1.4119741100323624</v>
      </c>
      <c r="G705" s="7">
        <v>584.0</v>
      </c>
      <c r="H705" s="7" t="s">
        <v>895</v>
      </c>
      <c r="I705" s="7">
        <v>7.178</v>
      </c>
      <c r="J705" s="8">
        <v>1.43593841</v>
      </c>
      <c r="M705" s="7"/>
    </row>
    <row r="706" ht="15.75" customHeight="1">
      <c r="A706" s="7">
        <v>201.0</v>
      </c>
      <c r="B706" s="7" t="s">
        <v>894</v>
      </c>
      <c r="C706" s="7">
        <v>5.117246370641578</v>
      </c>
      <c r="D706" s="7">
        <v>0.4300063775510204</v>
      </c>
      <c r="G706" s="7">
        <v>584.0</v>
      </c>
      <c r="H706" s="7" t="s">
        <v>895</v>
      </c>
      <c r="I706" s="7">
        <v>7.301</v>
      </c>
      <c r="J706" s="8">
        <v>1.49477048</v>
      </c>
      <c r="M706" s="7"/>
    </row>
    <row r="707" ht="15.75" customHeight="1">
      <c r="A707" s="7">
        <v>847.0</v>
      </c>
      <c r="B707" s="7" t="s">
        <v>894</v>
      </c>
      <c r="C707" s="7">
        <v>5.129071593915344</v>
      </c>
      <c r="D707" s="7">
        <v>1.0659536541889483</v>
      </c>
      <c r="G707" s="7">
        <v>586.0</v>
      </c>
      <c r="H707" s="7" t="s">
        <v>895</v>
      </c>
      <c r="I707" s="7">
        <v>8.286</v>
      </c>
      <c r="J707" s="8">
        <v>1.50130738</v>
      </c>
      <c r="M707" s="7"/>
    </row>
    <row r="708" ht="15.75" customHeight="1">
      <c r="A708" s="7">
        <v>851.0</v>
      </c>
      <c r="B708" s="7" t="s">
        <v>894</v>
      </c>
      <c r="C708" s="7">
        <v>5.133205191798942</v>
      </c>
      <c r="D708" s="7">
        <v>1.0588235294117647</v>
      </c>
      <c r="G708" s="7">
        <v>586.0</v>
      </c>
      <c r="H708" s="7" t="s">
        <v>895</v>
      </c>
      <c r="I708" s="7">
        <v>8.066</v>
      </c>
      <c r="J708" s="8">
        <v>1.51111273</v>
      </c>
      <c r="M708" s="7"/>
    </row>
    <row r="709" ht="15.75" customHeight="1">
      <c r="A709" s="7">
        <v>631.0</v>
      </c>
      <c r="B709" s="7" t="s">
        <v>894</v>
      </c>
      <c r="C709" s="7">
        <v>5.137248453205617</v>
      </c>
      <c r="D709" s="7">
        <v>0.5146286316576849</v>
      </c>
      <c r="G709" s="7">
        <v>586.0</v>
      </c>
      <c r="H709" s="7" t="s">
        <v>895</v>
      </c>
      <c r="I709" s="7">
        <v>8.307</v>
      </c>
      <c r="J709" s="8">
        <v>1.50130738</v>
      </c>
      <c r="M709" s="7"/>
    </row>
    <row r="710" ht="15.75" customHeight="1">
      <c r="A710" s="7">
        <v>847.0</v>
      </c>
      <c r="B710" s="7" t="s">
        <v>894</v>
      </c>
      <c r="C710" s="7">
        <v>5.15593998015873</v>
      </c>
      <c r="D710" s="7">
        <v>1.0454545454545456</v>
      </c>
      <c r="G710" s="7">
        <v>588.0</v>
      </c>
      <c r="H710" s="7" t="s">
        <v>895</v>
      </c>
      <c r="I710" s="7">
        <v>7.469</v>
      </c>
      <c r="J710" s="8">
        <v>1.37710633</v>
      </c>
      <c r="M710" s="7"/>
    </row>
    <row r="711" ht="15.75" customHeight="1">
      <c r="A711" s="7">
        <v>849.0</v>
      </c>
      <c r="B711" s="7" t="s">
        <v>894</v>
      </c>
      <c r="C711" s="7">
        <v>5.15593998015873</v>
      </c>
      <c r="D711" s="7">
        <v>1.0757575757575757</v>
      </c>
      <c r="G711" s="7">
        <v>588.0</v>
      </c>
      <c r="H711" s="7" t="s">
        <v>895</v>
      </c>
      <c r="I711" s="7">
        <v>7.521</v>
      </c>
      <c r="J711" s="8">
        <v>1.41850668</v>
      </c>
      <c r="M711" s="7"/>
    </row>
    <row r="712" ht="15.75" customHeight="1">
      <c r="A712" s="7">
        <v>659.0</v>
      </c>
      <c r="B712" s="7" t="s">
        <v>894</v>
      </c>
      <c r="C712" s="7">
        <v>5.160825039665368</v>
      </c>
      <c r="D712" s="7">
        <v>0.3926103381553488</v>
      </c>
      <c r="G712" s="7">
        <v>588.0</v>
      </c>
      <c r="H712" s="7" t="s">
        <v>895</v>
      </c>
      <c r="I712" s="7">
        <v>7.66</v>
      </c>
      <c r="J712" s="8">
        <v>1.38800116</v>
      </c>
      <c r="M712" s="7"/>
    </row>
    <row r="713" ht="15.75" customHeight="1">
      <c r="A713" s="7">
        <v>657.0</v>
      </c>
      <c r="B713" s="7" t="s">
        <v>894</v>
      </c>
      <c r="C713" s="7">
        <v>5.162885578290164</v>
      </c>
      <c r="D713" s="7">
        <v>0.35160785036395475</v>
      </c>
      <c r="G713" s="7">
        <v>590.0</v>
      </c>
      <c r="H713" s="7" t="s">
        <v>895</v>
      </c>
      <c r="I713" s="7">
        <v>10.169212111245864</v>
      </c>
      <c r="J713" s="7">
        <v>0.6561549053941486</v>
      </c>
      <c r="M713" s="7"/>
    </row>
    <row r="714" ht="15.75" customHeight="1">
      <c r="A714" s="7">
        <v>367.0</v>
      </c>
      <c r="B714" s="7" t="s">
        <v>894</v>
      </c>
      <c r="C714" s="7">
        <v>5.189224538013669</v>
      </c>
      <c r="D714" s="7">
        <v>-0.16654709201584922</v>
      </c>
      <c r="G714" s="7">
        <v>590.0</v>
      </c>
      <c r="H714" s="7" t="s">
        <v>895</v>
      </c>
      <c r="I714" s="7">
        <v>9.961602499537506</v>
      </c>
      <c r="J714" s="7">
        <v>0.6531798786189076</v>
      </c>
      <c r="M714" s="7"/>
    </row>
    <row r="715" ht="15.75" customHeight="1">
      <c r="A715" s="7">
        <v>849.0</v>
      </c>
      <c r="B715" s="7" t="s">
        <v>894</v>
      </c>
      <c r="C715" s="7">
        <v>5.207609953703704</v>
      </c>
      <c r="D715" s="7">
        <v>1.049910873440285</v>
      </c>
      <c r="G715" s="7">
        <v>590.0</v>
      </c>
      <c r="H715" s="7" t="s">
        <v>895</v>
      </c>
      <c r="I715" s="7">
        <v>9.988324528767293</v>
      </c>
      <c r="J715" s="7">
        <v>0.6414922734304609</v>
      </c>
      <c r="M715" s="7"/>
    </row>
    <row r="716" ht="15.75" customHeight="1">
      <c r="A716" s="7">
        <v>631.0</v>
      </c>
      <c r="B716" s="7" t="s">
        <v>894</v>
      </c>
      <c r="C716" s="7">
        <v>5.215359000184999</v>
      </c>
      <c r="D716" s="7">
        <v>0.5180286622579603</v>
      </c>
      <c r="G716" s="7">
        <v>592.0</v>
      </c>
      <c r="H716" s="7" t="s">
        <v>895</v>
      </c>
      <c r="I716" s="7">
        <v>10.547431601882877</v>
      </c>
      <c r="J716" s="7">
        <v>0.6956802611223502</v>
      </c>
      <c r="M716" s="7"/>
    </row>
    <row r="717" ht="15.75" customHeight="1">
      <c r="A717" s="7">
        <v>367.0</v>
      </c>
      <c r="B717" s="7" t="s">
        <v>894</v>
      </c>
      <c r="C717" s="7">
        <v>5.2187579107248325</v>
      </c>
      <c r="D717" s="7">
        <v>-0.16654709201584922</v>
      </c>
      <c r="G717" s="7">
        <v>592.0</v>
      </c>
      <c r="H717" s="7" t="s">
        <v>895</v>
      </c>
      <c r="I717" s="7">
        <v>10.222656169705441</v>
      </c>
      <c r="J717" s="7">
        <v>0.7422181799636196</v>
      </c>
      <c r="M717" s="7"/>
    </row>
    <row r="718" ht="15.75" customHeight="1">
      <c r="A718" s="7">
        <v>203.0</v>
      </c>
      <c r="B718" s="7" t="s">
        <v>894</v>
      </c>
      <c r="C718" s="7">
        <v>5.230065136872579</v>
      </c>
      <c r="D718" s="7">
        <v>0.49170918367346933</v>
      </c>
      <c r="G718" s="7">
        <v>592.0</v>
      </c>
      <c r="H718" s="7" t="s">
        <v>895</v>
      </c>
      <c r="I718" s="7">
        <v>10.152767785565995</v>
      </c>
      <c r="J718" s="7">
        <v>0.735630620675586</v>
      </c>
      <c r="M718" s="7"/>
    </row>
    <row r="719" ht="15.75" customHeight="1">
      <c r="A719" s="7">
        <v>537.0</v>
      </c>
      <c r="B719" s="7" t="s">
        <v>894</v>
      </c>
      <c r="C719" s="7">
        <v>5.236</v>
      </c>
      <c r="D719" s="8">
        <v>1.43266996</v>
      </c>
      <c r="G719" s="7">
        <v>594.0</v>
      </c>
      <c r="H719" s="7" t="s">
        <v>895</v>
      </c>
      <c r="I719" s="7">
        <v>10.72420810294148</v>
      </c>
      <c r="J719" s="7">
        <v>0.7148054332488992</v>
      </c>
      <c r="M719" s="7"/>
    </row>
    <row r="720" ht="15.75" customHeight="1">
      <c r="A720" s="7">
        <v>631.0</v>
      </c>
      <c r="B720" s="7" t="s">
        <v>894</v>
      </c>
      <c r="C720" s="7">
        <v>5.240025488704805</v>
      </c>
      <c r="D720" s="7">
        <v>0.5214286928582357</v>
      </c>
      <c r="G720" s="7">
        <v>594.0</v>
      </c>
      <c r="H720" s="7" t="s">
        <v>895</v>
      </c>
      <c r="I720" s="7">
        <v>11.024317046599108</v>
      </c>
      <c r="J720" s="7">
        <v>0.6761300851707666</v>
      </c>
      <c r="M720" s="7"/>
    </row>
    <row r="721" ht="15.75" customHeight="1">
      <c r="A721" s="7">
        <v>849.0</v>
      </c>
      <c r="B721" s="7" t="s">
        <v>894</v>
      </c>
      <c r="C721" s="7">
        <v>5.244812334656085</v>
      </c>
      <c r="D721" s="7">
        <v>1.0668449197860963</v>
      </c>
      <c r="G721" s="7">
        <v>594.0</v>
      </c>
      <c r="H721" s="7" t="s">
        <v>895</v>
      </c>
      <c r="I721" s="7">
        <v>10.95853974387963</v>
      </c>
      <c r="J721" s="7">
        <v>0.6682675144076297</v>
      </c>
      <c r="M721" s="7"/>
    </row>
    <row r="722" ht="15.75" customHeight="1">
      <c r="A722" s="7">
        <v>659.0</v>
      </c>
      <c r="B722" s="7" t="s">
        <v>894</v>
      </c>
      <c r="C722" s="7">
        <v>5.247367661906822</v>
      </c>
      <c r="D722" s="7">
        <v>0.3571362756841427</v>
      </c>
      <c r="G722" s="7">
        <v>596.0</v>
      </c>
      <c r="H722" s="7" t="s">
        <v>895</v>
      </c>
      <c r="I722" s="7">
        <v>19.100536496125308</v>
      </c>
      <c r="J722" s="7">
        <v>1.3669738027642249</v>
      </c>
      <c r="M722" s="7"/>
    </row>
    <row r="723" ht="15.75" customHeight="1">
      <c r="A723" s="7">
        <v>361.0</v>
      </c>
      <c r="B723" s="7" t="s">
        <v>894</v>
      </c>
      <c r="C723" s="7">
        <v>5.273605602902709</v>
      </c>
      <c r="D723" s="7">
        <v>0.3458162628042115</v>
      </c>
      <c r="G723" s="7">
        <v>596.0</v>
      </c>
      <c r="H723" s="7" t="s">
        <v>895</v>
      </c>
      <c r="I723" s="7">
        <v>18.323542107751447</v>
      </c>
      <c r="J723" s="7">
        <v>1.411174200567805</v>
      </c>
      <c r="M723" s="7"/>
    </row>
    <row r="724" ht="15.75" customHeight="1">
      <c r="A724" s="7">
        <v>579.0</v>
      </c>
      <c r="B724" s="7" t="s">
        <v>894</v>
      </c>
      <c r="C724" s="7">
        <v>5.296</v>
      </c>
      <c r="D724" s="8">
        <v>0.29426932</v>
      </c>
      <c r="G724" s="7">
        <v>596.0</v>
      </c>
      <c r="H724" s="7" t="s">
        <v>895</v>
      </c>
      <c r="I724" s="7">
        <v>18.286542374971738</v>
      </c>
      <c r="J724" s="7">
        <v>1.3979990819917378</v>
      </c>
      <c r="M724" s="7"/>
    </row>
    <row r="725" ht="15.75" customHeight="1">
      <c r="A725" s="7">
        <v>537.0</v>
      </c>
      <c r="B725" s="7" t="s">
        <v>894</v>
      </c>
      <c r="C725" s="7">
        <v>5.307</v>
      </c>
      <c r="D725" s="8">
        <v>1.49803893</v>
      </c>
      <c r="G725" s="7">
        <v>598.0</v>
      </c>
      <c r="H725" s="7" t="s">
        <v>895</v>
      </c>
      <c r="I725" s="7">
        <v>19.634977080721086</v>
      </c>
      <c r="J725" s="7">
        <v>1.508075072675654</v>
      </c>
      <c r="M725" s="7"/>
    </row>
    <row r="726" ht="15.75" customHeight="1">
      <c r="A726" s="7">
        <v>775.0</v>
      </c>
      <c r="B726" s="7" t="s">
        <v>894</v>
      </c>
      <c r="C726" s="7">
        <v>5.333684689153439</v>
      </c>
      <c r="D726" s="7">
        <v>0.16222735861170728</v>
      </c>
      <c r="G726" s="7">
        <v>598.0</v>
      </c>
      <c r="H726" s="7" t="s">
        <v>895</v>
      </c>
      <c r="I726" s="7">
        <v>19.53836666735185</v>
      </c>
      <c r="J726" s="7">
        <v>1.6181510633595702</v>
      </c>
      <c r="M726" s="7"/>
    </row>
    <row r="727" ht="15.75" customHeight="1">
      <c r="A727" s="7">
        <v>625.0</v>
      </c>
      <c r="B727" s="7" t="s">
        <v>894</v>
      </c>
      <c r="C727" s="7">
        <v>5.334580361364058</v>
      </c>
      <c r="D727" s="7">
        <v>0.3775648980840827</v>
      </c>
      <c r="G727" s="7">
        <v>598.0</v>
      </c>
      <c r="H727" s="7" t="s">
        <v>895</v>
      </c>
      <c r="I727" s="7">
        <v>20.185861990996735</v>
      </c>
      <c r="J727" s="7">
        <v>1.5182751644764803</v>
      </c>
      <c r="M727" s="7"/>
    </row>
    <row r="728" ht="15.75" customHeight="1">
      <c r="A728" s="7">
        <v>579.0</v>
      </c>
      <c r="B728" s="7" t="s">
        <v>894</v>
      </c>
      <c r="C728" s="7">
        <v>5.336</v>
      </c>
      <c r="D728" s="8">
        <v>0.27476758</v>
      </c>
      <c r="G728" s="7">
        <v>600.0</v>
      </c>
      <c r="H728" s="7" t="s">
        <v>895</v>
      </c>
      <c r="I728" s="7">
        <v>18.83331620382742</v>
      </c>
      <c r="J728" s="7">
        <v>1.4290243612192508</v>
      </c>
      <c r="M728" s="7"/>
    </row>
    <row r="729" ht="15.75" customHeight="1">
      <c r="A729" s="7">
        <v>203.0</v>
      </c>
      <c r="B729" s="7" t="s">
        <v>894</v>
      </c>
      <c r="C729" s="7">
        <v>5.3386265911703354</v>
      </c>
      <c r="D729" s="7">
        <v>0.5091198979591836</v>
      </c>
      <c r="G729" s="7">
        <v>600.0</v>
      </c>
      <c r="H729" s="7" t="s">
        <v>895</v>
      </c>
      <c r="I729" s="7">
        <v>18.381097247630994</v>
      </c>
      <c r="J729" s="7">
        <v>1.404161637454737</v>
      </c>
      <c r="M729" s="7"/>
    </row>
    <row r="730" ht="15.75" customHeight="1">
      <c r="A730" s="7">
        <v>625.0</v>
      </c>
      <c r="B730" s="7" t="s">
        <v>894</v>
      </c>
      <c r="C730" s="7">
        <v>5.348969146333944</v>
      </c>
      <c r="D730" s="7">
        <v>0.3830899478095303</v>
      </c>
      <c r="G730" s="7">
        <v>600.0</v>
      </c>
      <c r="H730" s="7" t="s">
        <v>895</v>
      </c>
      <c r="I730" s="7">
        <v>18.245431560772065</v>
      </c>
      <c r="J730" s="7">
        <v>1.4045866412797714</v>
      </c>
      <c r="M730" s="7"/>
    </row>
    <row r="731" ht="15.75" customHeight="1">
      <c r="A731" s="7">
        <v>775.0</v>
      </c>
      <c r="B731" s="7" t="s">
        <v>894</v>
      </c>
      <c r="C731" s="7">
        <v>5.354352678571429</v>
      </c>
      <c r="D731" s="7">
        <v>0.15466035624529928</v>
      </c>
      <c r="G731" s="7">
        <v>602.0</v>
      </c>
      <c r="H731" s="7" t="s">
        <v>895</v>
      </c>
      <c r="I731" s="7">
        <v>8.496001973319082</v>
      </c>
      <c r="J731" s="7">
        <v>0.7704809343284089</v>
      </c>
      <c r="M731" s="7"/>
    </row>
    <row r="732" ht="15.75" customHeight="1">
      <c r="A732" s="7">
        <v>203.0</v>
      </c>
      <c r="B732" s="7" t="s">
        <v>894</v>
      </c>
      <c r="C732" s="7">
        <v>5.357784494869939</v>
      </c>
      <c r="D732" s="7">
        <v>0.5077806122448979</v>
      </c>
      <c r="G732" s="7">
        <v>602.0</v>
      </c>
      <c r="H732" s="7" t="s">
        <v>895</v>
      </c>
      <c r="I732" s="7">
        <v>8.469279944089292</v>
      </c>
      <c r="J732" s="7">
        <v>0.8397565578090203</v>
      </c>
      <c r="M732" s="7"/>
    </row>
    <row r="733" ht="15.75" customHeight="1">
      <c r="A733" s="7">
        <v>537.0</v>
      </c>
      <c r="B733" s="7" t="s">
        <v>894</v>
      </c>
      <c r="C733" s="7">
        <v>5.358</v>
      </c>
      <c r="D733" s="8">
        <v>1.41632772</v>
      </c>
      <c r="G733" s="7">
        <v>602.0</v>
      </c>
      <c r="H733" s="7" t="s">
        <v>895</v>
      </c>
      <c r="I733" s="7">
        <v>8.736500236387183</v>
      </c>
      <c r="J733" s="7">
        <v>0.8289189602706424</v>
      </c>
      <c r="M733" s="7"/>
    </row>
    <row r="734" ht="15.75" customHeight="1">
      <c r="A734" s="7">
        <v>629.0</v>
      </c>
      <c r="B734" s="7" t="s">
        <v>894</v>
      </c>
      <c r="C734" s="7">
        <v>5.361302390593846</v>
      </c>
      <c r="D734" s="7">
        <v>0.5938918450266052</v>
      </c>
      <c r="G734" s="7">
        <v>604.0</v>
      </c>
      <c r="H734" s="7" t="s">
        <v>895</v>
      </c>
      <c r="I734" s="7">
        <v>9.324384879442539</v>
      </c>
      <c r="J734" s="7">
        <v>0.8527191744725703</v>
      </c>
      <c r="M734" s="7"/>
    </row>
    <row r="735" ht="15.75" customHeight="1">
      <c r="A735" s="7">
        <v>1063.0</v>
      </c>
      <c r="B735" s="7" t="s">
        <v>894</v>
      </c>
      <c r="C735" s="7">
        <v>5.362198903423209</v>
      </c>
      <c r="D735" s="7">
        <v>0.5145542011496596</v>
      </c>
      <c r="G735" s="7">
        <v>604.0</v>
      </c>
      <c r="H735" s="7" t="s">
        <v>895</v>
      </c>
      <c r="I735" s="7">
        <v>9.256552036013074</v>
      </c>
      <c r="J735" s="7">
        <v>0.823606412457712</v>
      </c>
      <c r="M735" s="7"/>
    </row>
    <row r="736" ht="15.75" customHeight="1">
      <c r="A736" s="7">
        <v>1143.0</v>
      </c>
      <c r="B736" s="7" t="s">
        <v>894</v>
      </c>
      <c r="C736" s="7">
        <v>5.367184624821101</v>
      </c>
      <c r="D736" s="7">
        <v>0.4525298402668071</v>
      </c>
      <c r="G736" s="7">
        <v>604.0</v>
      </c>
      <c r="H736" s="7" t="s">
        <v>895</v>
      </c>
      <c r="I736" s="7">
        <v>9.059220127854633</v>
      </c>
      <c r="J736" s="7">
        <v>0.8860819747377724</v>
      </c>
      <c r="M736" s="7"/>
    </row>
    <row r="737" ht="15.75" customHeight="1">
      <c r="A737" s="7">
        <v>1143.0</v>
      </c>
      <c r="B737" s="7" t="s">
        <v>894</v>
      </c>
      <c r="C737" s="7">
        <v>5.367184624821101</v>
      </c>
      <c r="D737" s="7">
        <v>0.43881648235913634</v>
      </c>
      <c r="G737" s="7">
        <v>606.0</v>
      </c>
      <c r="H737" s="7" t="s">
        <v>895</v>
      </c>
      <c r="I737" s="7">
        <v>8.742666858517135</v>
      </c>
      <c r="J737" s="7">
        <v>0.8884194957754618</v>
      </c>
      <c r="M737" s="7"/>
    </row>
    <row r="738" ht="15.75" customHeight="1">
      <c r="A738" s="7">
        <v>635.0</v>
      </c>
      <c r="B738" s="7" t="s">
        <v>894</v>
      </c>
      <c r="C738" s="7">
        <v>5.3715800941437655</v>
      </c>
      <c r="D738" s="7">
        <v>0.5860292742634684</v>
      </c>
      <c r="G738" s="7">
        <v>606.0</v>
      </c>
      <c r="H738" s="7" t="s">
        <v>895</v>
      </c>
      <c r="I738" s="7">
        <v>8.602890090238239</v>
      </c>
      <c r="J738" s="7">
        <v>0.8758818829369464</v>
      </c>
      <c r="M738" s="7"/>
    </row>
    <row r="739" ht="15.75" customHeight="1">
      <c r="A739" s="7">
        <v>367.0</v>
      </c>
      <c r="B739" s="7" t="s">
        <v>894</v>
      </c>
      <c r="C739" s="7">
        <v>5.37275335414733</v>
      </c>
      <c r="D739" s="7">
        <v>-0.03895894943254425</v>
      </c>
      <c r="G739" s="7">
        <v>606.0</v>
      </c>
      <c r="H739" s="7" t="s">
        <v>895</v>
      </c>
      <c r="I739" s="7">
        <v>8.902999033895869</v>
      </c>
      <c r="J739" s="7">
        <v>0.8616442547982931</v>
      </c>
      <c r="M739" s="7"/>
    </row>
    <row r="740" ht="15.75" customHeight="1">
      <c r="A740" s="7">
        <v>539.0</v>
      </c>
      <c r="B740" s="7" t="s">
        <v>894</v>
      </c>
      <c r="C740" s="7">
        <v>5.396</v>
      </c>
      <c r="D740" s="8">
        <v>1.34660081</v>
      </c>
      <c r="G740" s="7">
        <v>608.0</v>
      </c>
      <c r="H740" s="7" t="s">
        <v>895</v>
      </c>
      <c r="I740" s="7">
        <v>39.17289152911673</v>
      </c>
      <c r="J740" s="7">
        <v>4.077860700746307</v>
      </c>
      <c r="M740" s="7"/>
    </row>
    <row r="741" ht="15.75" customHeight="1">
      <c r="A741" s="7">
        <v>523.0</v>
      </c>
      <c r="B741" s="7" t="s">
        <v>894</v>
      </c>
      <c r="C741" s="7">
        <v>5.398</v>
      </c>
      <c r="D741" s="8">
        <v>0.71295758</v>
      </c>
      <c r="G741" s="7">
        <v>608.0</v>
      </c>
      <c r="H741" s="7" t="s">
        <v>895</v>
      </c>
      <c r="I741" s="7">
        <v>38.51511850192193</v>
      </c>
      <c r="J741" s="7">
        <v>3.9928599357394217</v>
      </c>
      <c r="M741" s="7"/>
    </row>
    <row r="742" ht="15.75" customHeight="1">
      <c r="A742" s="7">
        <v>361.0</v>
      </c>
      <c r="B742" s="7" t="s">
        <v>894</v>
      </c>
      <c r="C742" s="7">
        <v>5.39806767361404</v>
      </c>
      <c r="D742" s="7">
        <v>0.32841524320654913</v>
      </c>
      <c r="G742" s="7">
        <v>608.0</v>
      </c>
      <c r="H742" s="7" t="s">
        <v>895</v>
      </c>
      <c r="I742" s="7">
        <v>38.86456042261917</v>
      </c>
      <c r="J742" s="7">
        <v>4.133111198000782</v>
      </c>
      <c r="M742" s="7"/>
    </row>
    <row r="743" ht="15.75" customHeight="1">
      <c r="A743" s="7">
        <v>629.0</v>
      </c>
      <c r="B743" s="7" t="s">
        <v>894</v>
      </c>
      <c r="C743" s="7">
        <v>5.398302123373554</v>
      </c>
      <c r="D743" s="7">
        <v>0.5796542168879519</v>
      </c>
      <c r="G743" s="7">
        <v>610.0</v>
      </c>
      <c r="H743" s="7" t="s">
        <v>895</v>
      </c>
      <c r="I743" s="7">
        <v>36.27457912803963</v>
      </c>
      <c r="J743" s="7">
        <v>3.495605460449144</v>
      </c>
      <c r="M743" s="7"/>
    </row>
    <row r="744" ht="15.75" customHeight="1">
      <c r="A744" s="7">
        <v>633.0</v>
      </c>
      <c r="B744" s="7" t="s">
        <v>894</v>
      </c>
      <c r="C744" s="7">
        <v>5.408579826923473</v>
      </c>
      <c r="D744" s="7">
        <v>0.5490539414854734</v>
      </c>
      <c r="G744" s="7">
        <v>610.0</v>
      </c>
      <c r="H744" s="7" t="s">
        <v>895</v>
      </c>
      <c r="I744" s="7">
        <v>36.11013587124093</v>
      </c>
      <c r="J744" s="7">
        <v>3.546605919453275</v>
      </c>
      <c r="M744" s="7"/>
    </row>
    <row r="745" ht="15.75" customHeight="1">
      <c r="A745" s="7">
        <v>365.0</v>
      </c>
      <c r="B745" s="7" t="s">
        <v>894</v>
      </c>
      <c r="C745" s="7">
        <v>5.408615306725172</v>
      </c>
      <c r="D745" s="7">
        <v>0.44964234640359746</v>
      </c>
      <c r="G745" s="7">
        <v>610.0</v>
      </c>
      <c r="H745" s="7" t="s">
        <v>895</v>
      </c>
      <c r="I745" s="7">
        <v>36.56235482743736</v>
      </c>
      <c r="J745" s="7">
        <v>3.438229944069497</v>
      </c>
      <c r="M745" s="7"/>
    </row>
    <row r="746" ht="15.75" customHeight="1">
      <c r="A746" s="7">
        <v>579.0</v>
      </c>
      <c r="B746" s="7" t="s">
        <v>894</v>
      </c>
      <c r="C746" s="7">
        <v>5.41</v>
      </c>
      <c r="D746" s="8">
        <v>0.26365485</v>
      </c>
      <c r="G746" s="7">
        <v>612.0</v>
      </c>
      <c r="H746" s="7" t="s">
        <v>895</v>
      </c>
      <c r="I746" s="7">
        <v>36.68568727003638</v>
      </c>
      <c r="J746" s="7">
        <v>3.7293575642180774</v>
      </c>
      <c r="M746" s="7"/>
    </row>
    <row r="747" ht="15.75" customHeight="1">
      <c r="A747" s="7">
        <v>523.0</v>
      </c>
      <c r="B747" s="7" t="s">
        <v>894</v>
      </c>
      <c r="C747" s="7">
        <v>5.414</v>
      </c>
      <c r="D747" s="8">
        <v>0.76514381</v>
      </c>
      <c r="G747" s="7">
        <v>612.0</v>
      </c>
      <c r="H747" s="7" t="s">
        <v>895</v>
      </c>
      <c r="I747" s="7">
        <v>36.171802092540446</v>
      </c>
      <c r="J747" s="7">
        <v>3.5784812063308573</v>
      </c>
      <c r="M747" s="7"/>
    </row>
    <row r="748" ht="15.75" customHeight="1">
      <c r="A748" s="7">
        <v>361.0</v>
      </c>
      <c r="B748" s="7" t="s">
        <v>894</v>
      </c>
      <c r="C748" s="7">
        <v>5.4191629398363</v>
      </c>
      <c r="D748" s="7">
        <v>0.3170079081369704</v>
      </c>
      <c r="G748" s="7">
        <v>612.0</v>
      </c>
      <c r="H748" s="7" t="s">
        <v>895</v>
      </c>
      <c r="I748" s="7">
        <v>37.384571111430866</v>
      </c>
      <c r="J748" s="7">
        <v>3.7591078319704874</v>
      </c>
      <c r="M748" s="7"/>
    </row>
    <row r="749" ht="15.75" customHeight="1">
      <c r="A749" s="7">
        <v>539.0</v>
      </c>
      <c r="B749" s="7" t="s">
        <v>894</v>
      </c>
      <c r="C749" s="7">
        <v>5.441</v>
      </c>
      <c r="D749" s="8">
        <v>1.35640616</v>
      </c>
      <c r="G749" s="7">
        <v>614.0</v>
      </c>
      <c r="H749" s="7" t="s">
        <v>895</v>
      </c>
      <c r="I749" s="7">
        <v>59.58441077925548</v>
      </c>
      <c r="J749" s="7">
        <v>10.990547914931234</v>
      </c>
      <c r="M749" s="7"/>
    </row>
    <row r="750" ht="15.75" customHeight="1">
      <c r="A750" s="7">
        <v>625.0</v>
      </c>
      <c r="B750" s="7" t="s">
        <v>894</v>
      </c>
      <c r="C750" s="7">
        <v>5.443524018993197</v>
      </c>
      <c r="D750" s="7">
        <v>0.3724648521836696</v>
      </c>
      <c r="G750" s="7">
        <v>614.0</v>
      </c>
      <c r="H750" s="7" t="s">
        <v>895</v>
      </c>
      <c r="I750" s="7">
        <v>59.337745894057434</v>
      </c>
      <c r="J750" s="7">
        <v>10.741920677286094</v>
      </c>
      <c r="M750" s="7"/>
    </row>
    <row r="751" ht="15.75" customHeight="1">
      <c r="A751" s="7">
        <v>777.0</v>
      </c>
      <c r="B751" s="7" t="s">
        <v>894</v>
      </c>
      <c r="C751" s="7">
        <v>5.4494254298941796</v>
      </c>
      <c r="D751" s="7">
        <v>0.026342340359180382</v>
      </c>
      <c r="G751" s="7">
        <v>614.0</v>
      </c>
      <c r="H751" s="7" t="s">
        <v>895</v>
      </c>
      <c r="I751" s="7">
        <v>58.78274990236182</v>
      </c>
      <c r="J751" s="7">
        <v>11.105298947690528</v>
      </c>
      <c r="M751" s="7"/>
    </row>
    <row r="752" ht="15.75" customHeight="1">
      <c r="A752" s="7">
        <v>627.0</v>
      </c>
      <c r="B752" s="7" t="s">
        <v>894</v>
      </c>
      <c r="C752" s="7">
        <v>5.457912803963083</v>
      </c>
      <c r="D752" s="7">
        <v>0.3809649286843581</v>
      </c>
      <c r="G752" s="7">
        <v>616.0</v>
      </c>
      <c r="H752" s="7" t="s">
        <v>895</v>
      </c>
      <c r="I752" s="7">
        <v>65.29881395301034</v>
      </c>
      <c r="J752" s="7">
        <v>11.111674005066046</v>
      </c>
      <c r="M752" s="7"/>
    </row>
    <row r="753" ht="15.75" customHeight="1">
      <c r="A753" s="7">
        <v>527.0</v>
      </c>
      <c r="B753" s="7" t="s">
        <v>894</v>
      </c>
      <c r="C753" s="7">
        <v>5.47</v>
      </c>
      <c r="D753" s="8">
        <v>0.83901075</v>
      </c>
      <c r="G753" s="7">
        <v>616.0</v>
      </c>
      <c r="H753" s="7" t="s">
        <v>895</v>
      </c>
      <c r="I753" s="7">
        <v>63.469382721124795</v>
      </c>
      <c r="J753" s="7">
        <v>10.89704707342366</v>
      </c>
      <c r="M753" s="7"/>
    </row>
    <row r="754" ht="15.75" customHeight="1">
      <c r="A754" s="7">
        <v>635.0</v>
      </c>
      <c r="B754" s="7" t="s">
        <v>894</v>
      </c>
      <c r="C754" s="7">
        <v>5.470246048222986</v>
      </c>
      <c r="D754" s="7">
        <v>0.5560665045985413</v>
      </c>
      <c r="G754" s="7">
        <v>616.0</v>
      </c>
      <c r="H754" s="7" t="s">
        <v>895</v>
      </c>
      <c r="I754" s="7">
        <v>66.05936401570433</v>
      </c>
      <c r="J754" s="7">
        <v>11.060673546061913</v>
      </c>
      <c r="M754" s="7"/>
    </row>
    <row r="755" ht="15.75" customHeight="1">
      <c r="A755" s="7">
        <v>627.0</v>
      </c>
      <c r="B755" s="7" t="s">
        <v>894</v>
      </c>
      <c r="C755" s="7">
        <v>5.472301588932969</v>
      </c>
      <c r="D755" s="7">
        <v>0.3845774611971507</v>
      </c>
      <c r="G755" s="7">
        <v>618.0</v>
      </c>
      <c r="H755" s="7" t="s">
        <v>895</v>
      </c>
      <c r="I755" s="7">
        <v>68.17657094698761</v>
      </c>
      <c r="J755" s="7">
        <v>12.342060078540706</v>
      </c>
      <c r="M755" s="7"/>
    </row>
    <row r="756" ht="15.75" customHeight="1">
      <c r="A756" s="7">
        <v>777.0</v>
      </c>
      <c r="B756" s="7" t="s">
        <v>894</v>
      </c>
      <c r="C756" s="7">
        <v>5.474227017195767</v>
      </c>
      <c r="D756" s="7">
        <v>0.026342340359180382</v>
      </c>
      <c r="G756" s="7">
        <v>618.0</v>
      </c>
      <c r="H756" s="7" t="s">
        <v>895</v>
      </c>
      <c r="I756" s="7">
        <v>67.97101687598924</v>
      </c>
      <c r="J756" s="7">
        <v>12.352685174166567</v>
      </c>
      <c r="M756" s="7"/>
    </row>
    <row r="757" ht="15.75" customHeight="1">
      <c r="A757" s="7">
        <v>539.0</v>
      </c>
      <c r="B757" s="7" t="s">
        <v>894</v>
      </c>
      <c r="C757" s="7">
        <v>5.475</v>
      </c>
      <c r="D757" s="8">
        <v>1.38364323</v>
      </c>
      <c r="G757" s="7">
        <v>618.0</v>
      </c>
      <c r="H757" s="7" t="s">
        <v>895</v>
      </c>
      <c r="I757" s="7">
        <v>66.38825052930174</v>
      </c>
      <c r="J757" s="7">
        <v>11.9765567890111</v>
      </c>
      <c r="M757" s="7"/>
    </row>
    <row r="758" ht="15.75" customHeight="1">
      <c r="A758" s="7">
        <v>635.0</v>
      </c>
      <c r="B758" s="7" t="s">
        <v>894</v>
      </c>
      <c r="C758" s="7">
        <v>5.476412670352937</v>
      </c>
      <c r="D758" s="7">
        <v>0.5635040715366437</v>
      </c>
      <c r="G758" s="7">
        <v>620.0</v>
      </c>
      <c r="H758" s="7" t="s">
        <v>895</v>
      </c>
      <c r="I758" s="7">
        <v>39.27566856461592</v>
      </c>
      <c r="J758" s="7">
        <v>7.4821413392720535</v>
      </c>
      <c r="M758" s="7"/>
    </row>
    <row r="759" ht="15.75" customHeight="1">
      <c r="A759" s="7">
        <v>365.0</v>
      </c>
      <c r="B759" s="7" t="s">
        <v>894</v>
      </c>
      <c r="C759" s="7">
        <v>5.480339211880853</v>
      </c>
      <c r="D759" s="7">
        <v>0.4204473024119638</v>
      </c>
      <c r="G759" s="7">
        <v>620.0</v>
      </c>
      <c r="H759" s="7" t="s">
        <v>895</v>
      </c>
      <c r="I759" s="7">
        <v>40.221217291208454</v>
      </c>
      <c r="J759" s="7">
        <v>7.435390918518267</v>
      </c>
      <c r="M759" s="7"/>
    </row>
    <row r="760" ht="15.75" customHeight="1">
      <c r="A760" s="7">
        <v>629.0</v>
      </c>
      <c r="B760" s="7" t="s">
        <v>894</v>
      </c>
      <c r="C760" s="7">
        <v>5.4887459146128394</v>
      </c>
      <c r="D760" s="7">
        <v>0.5943168488516396</v>
      </c>
      <c r="G760" s="7">
        <v>620.0</v>
      </c>
      <c r="H760" s="7" t="s">
        <v>895</v>
      </c>
      <c r="I760" s="7">
        <v>38.576784723221444</v>
      </c>
      <c r="J760" s="7">
        <v>7.378015402138619</v>
      </c>
      <c r="M760" s="7"/>
    </row>
    <row r="761" ht="15.75" customHeight="1">
      <c r="A761" s="7">
        <v>365.0</v>
      </c>
      <c r="B761" s="7" t="s">
        <v>894</v>
      </c>
      <c r="C761" s="7">
        <v>5.4908868449919845</v>
      </c>
      <c r="D761" s="7">
        <v>0.40420635078747885</v>
      </c>
      <c r="G761" s="7">
        <v>622.0</v>
      </c>
      <c r="H761" s="7" t="s">
        <v>895</v>
      </c>
      <c r="I761" s="7">
        <v>39.645665892413</v>
      </c>
      <c r="J761" s="7">
        <v>7.871019839178553</v>
      </c>
      <c r="M761" s="7"/>
    </row>
    <row r="762" ht="15.75" customHeight="1">
      <c r="A762" s="7">
        <v>523.0</v>
      </c>
      <c r="B762" s="7" t="s">
        <v>894</v>
      </c>
      <c r="C762" s="7">
        <v>5.497</v>
      </c>
      <c r="D762" s="8">
        <v>0.70805491</v>
      </c>
      <c r="G762" s="7">
        <v>622.0</v>
      </c>
      <c r="H762" s="7" t="s">
        <v>895</v>
      </c>
      <c r="I762" s="7">
        <v>40.20066188410861</v>
      </c>
      <c r="J762" s="7">
        <v>7.975145776311987</v>
      </c>
      <c r="M762" s="7"/>
    </row>
    <row r="763" ht="15.75" customHeight="1">
      <c r="A763" s="7">
        <v>775.0</v>
      </c>
      <c r="B763" s="7" t="s">
        <v>894</v>
      </c>
      <c r="C763" s="7">
        <v>5.50729580026455</v>
      </c>
      <c r="D763" s="7">
        <v>0.1582145543264909</v>
      </c>
      <c r="G763" s="7">
        <v>622.0</v>
      </c>
      <c r="H763" s="7" t="s">
        <v>895</v>
      </c>
      <c r="I763" s="7">
        <v>39.4812226356143</v>
      </c>
      <c r="J763" s="7">
        <v>7.745643710793396</v>
      </c>
      <c r="M763" s="7"/>
    </row>
    <row r="764" ht="15.75" customHeight="1">
      <c r="A764" s="7">
        <v>627.0</v>
      </c>
      <c r="B764" s="7" t="s">
        <v>894</v>
      </c>
      <c r="C764" s="7">
        <v>5.519579025262596</v>
      </c>
      <c r="D764" s="7">
        <v>0.4181527633748704</v>
      </c>
      <c r="G764" s="7">
        <v>624.0</v>
      </c>
      <c r="H764" s="7" t="s">
        <v>895</v>
      </c>
      <c r="I764" s="7">
        <v>38.268453616723875</v>
      </c>
      <c r="J764" s="7">
        <v>7.739268653417881</v>
      </c>
      <c r="M764" s="7"/>
    </row>
    <row r="765" ht="15.75" customHeight="1">
      <c r="A765" s="7">
        <v>633.0</v>
      </c>
      <c r="B765" s="7" t="s">
        <v>894</v>
      </c>
      <c r="C765" s="7">
        <v>5.519579025262596</v>
      </c>
      <c r="D765" s="7">
        <v>0.5894293048637438</v>
      </c>
      <c r="G765" s="7">
        <v>624.0</v>
      </c>
      <c r="H765" s="7" t="s">
        <v>895</v>
      </c>
      <c r="I765" s="7">
        <v>39.60455507821332</v>
      </c>
      <c r="J765" s="7">
        <v>7.909270183431651</v>
      </c>
      <c r="M765" s="7"/>
    </row>
    <row r="766" ht="15.75" customHeight="1">
      <c r="A766" s="7">
        <v>1063.0</v>
      </c>
      <c r="B766" s="7" t="s">
        <v>894</v>
      </c>
      <c r="C766" s="7">
        <v>5.520319526870239</v>
      </c>
      <c r="D766" s="7">
        <v>0.5400342451791756</v>
      </c>
      <c r="G766" s="7">
        <v>624.0</v>
      </c>
      <c r="H766" s="7" t="s">
        <v>895</v>
      </c>
      <c r="I766" s="7">
        <v>38.576784723221444</v>
      </c>
      <c r="J766" s="7">
        <v>7.915645240807168</v>
      </c>
      <c r="M766" s="7"/>
    </row>
    <row r="767" ht="15.75" customHeight="1">
      <c r="A767" s="7">
        <v>959.0</v>
      </c>
      <c r="B767" s="7" t="s">
        <v>894</v>
      </c>
      <c r="C767" s="7">
        <v>5.5336087341398645</v>
      </c>
      <c r="D767" s="7">
        <v>1.477831715210356</v>
      </c>
      <c r="G767" s="7">
        <v>626.0</v>
      </c>
      <c r="H767" s="7" t="s">
        <v>895</v>
      </c>
      <c r="I767" s="7">
        <v>10.058212912906741</v>
      </c>
      <c r="J767" s="7">
        <v>1.007420566785101</v>
      </c>
      <c r="M767" s="7"/>
    </row>
    <row r="768" ht="15.75" customHeight="1">
      <c r="A768" s="7">
        <v>1063.0</v>
      </c>
      <c r="B768" s="7" t="s">
        <v>894</v>
      </c>
      <c r="C768" s="7">
        <v>5.534694129001787</v>
      </c>
      <c r="D768" s="7">
        <v>0.5318806310897305</v>
      </c>
      <c r="G768" s="7">
        <v>626.0</v>
      </c>
      <c r="H768" s="7" t="s">
        <v>895</v>
      </c>
      <c r="I768" s="7">
        <v>10.362432937984337</v>
      </c>
      <c r="J768" s="7">
        <v>1.038445846012614</v>
      </c>
      <c r="M768" s="7"/>
    </row>
    <row r="769" ht="15.75" customHeight="1">
      <c r="A769" s="7">
        <v>633.0</v>
      </c>
      <c r="B769" s="7" t="s">
        <v>894</v>
      </c>
      <c r="C769" s="7">
        <v>5.538078891652449</v>
      </c>
      <c r="D769" s="7">
        <v>0.5730666575999184</v>
      </c>
      <c r="G769" s="7">
        <v>626.0</v>
      </c>
      <c r="H769" s="7" t="s">
        <v>895</v>
      </c>
      <c r="I769" s="7">
        <v>10.16715657053588</v>
      </c>
      <c r="J769" s="7">
        <v>1.005295547659929</v>
      </c>
      <c r="M769" s="7"/>
    </row>
    <row r="770" ht="15.75" customHeight="1">
      <c r="A770" s="7">
        <v>363.0</v>
      </c>
      <c r="B770" s="7" t="s">
        <v>894</v>
      </c>
      <c r="C770" s="7">
        <v>5.547844063792085</v>
      </c>
      <c r="D770" s="7">
        <v>0.3427227482090716</v>
      </c>
      <c r="G770" s="7">
        <v>628.0</v>
      </c>
      <c r="H770" s="7" t="s">
        <v>895</v>
      </c>
      <c r="I770" s="7">
        <v>10.181545355505767</v>
      </c>
      <c r="J770" s="7">
        <v>1.0830712476412288</v>
      </c>
      <c r="M770" s="7"/>
    </row>
    <row r="771" ht="15.75" customHeight="1">
      <c r="A771" s="7">
        <v>777.0</v>
      </c>
      <c r="B771" s="7" t="s">
        <v>894</v>
      </c>
      <c r="C771" s="7">
        <v>5.558965773809524</v>
      </c>
      <c r="D771" s="7">
        <v>0.026342340359180382</v>
      </c>
      <c r="G771" s="7">
        <v>628.0</v>
      </c>
      <c r="H771" s="7" t="s">
        <v>895</v>
      </c>
      <c r="I771" s="7">
        <v>10.296655635264857</v>
      </c>
      <c r="J771" s="7">
        <v>1.0741461673155057</v>
      </c>
      <c r="M771" s="7"/>
    </row>
    <row r="772" ht="15.75" customHeight="1">
      <c r="A772" s="7">
        <v>959.0</v>
      </c>
      <c r="B772" s="7" t="s">
        <v>894</v>
      </c>
      <c r="C772" s="7">
        <v>5.565083112029114</v>
      </c>
      <c r="D772" s="7">
        <v>1.4804207119741102</v>
      </c>
      <c r="G772" s="7">
        <v>628.0</v>
      </c>
      <c r="H772" s="7" t="s">
        <v>895</v>
      </c>
      <c r="I772" s="7">
        <v>10.471376595613478</v>
      </c>
      <c r="J772" s="7">
        <v>1.0888087992791935</v>
      </c>
      <c r="M772" s="7"/>
    </row>
    <row r="773" ht="15.75" customHeight="1">
      <c r="A773" s="7">
        <v>527.0</v>
      </c>
      <c r="B773" s="7" t="s">
        <v>894</v>
      </c>
      <c r="C773" s="7">
        <v>5.568</v>
      </c>
      <c r="D773" s="8">
        <v>0.89609965</v>
      </c>
      <c r="G773" s="7">
        <v>630.0</v>
      </c>
      <c r="H773" s="7" t="s">
        <v>895</v>
      </c>
      <c r="I773" s="7">
        <v>10.93181771464984</v>
      </c>
      <c r="J773" s="7">
        <v>1.1795471159240432</v>
      </c>
      <c r="M773" s="7"/>
    </row>
    <row r="774" ht="15.75" customHeight="1">
      <c r="A774" s="7">
        <v>655.0</v>
      </c>
      <c r="B774" s="7" t="s">
        <v>894</v>
      </c>
      <c r="C774" s="7">
        <v>5.574993303249469</v>
      </c>
      <c r="D774" s="7">
        <v>0.363586105224362</v>
      </c>
      <c r="G774" s="7">
        <v>630.0</v>
      </c>
      <c r="H774" s="7" t="s">
        <v>895</v>
      </c>
      <c r="I774" s="7">
        <v>10.952373121749678</v>
      </c>
      <c r="J774" s="7">
        <v>1.1956972612753514</v>
      </c>
      <c r="M774" s="7"/>
    </row>
    <row r="775" ht="15.75" customHeight="1">
      <c r="A775" s="7">
        <v>525.0</v>
      </c>
      <c r="B775" s="7" t="s">
        <v>894</v>
      </c>
      <c r="C775" s="7">
        <v>5.58</v>
      </c>
      <c r="D775" s="8">
        <v>0.79455985</v>
      </c>
      <c r="G775" s="7">
        <v>630.0</v>
      </c>
      <c r="H775" s="7" t="s">
        <v>895</v>
      </c>
      <c r="I775" s="7">
        <v>11.22164895475755</v>
      </c>
      <c r="J775" s="7">
        <v>1.157446917022253</v>
      </c>
      <c r="M775" s="7"/>
    </row>
    <row r="776" ht="15.75" customHeight="1">
      <c r="A776" s="7">
        <v>363.0</v>
      </c>
      <c r="B776" s="7" t="s">
        <v>894</v>
      </c>
      <c r="C776" s="7">
        <v>5.609020335836638</v>
      </c>
      <c r="D776" s="7">
        <v>0.4316612928193463</v>
      </c>
      <c r="G776" s="7">
        <v>632.0</v>
      </c>
      <c r="H776" s="7" t="s">
        <v>895</v>
      </c>
      <c r="I776" s="7">
        <v>18.693539435548523</v>
      </c>
      <c r="J776" s="7">
        <v>2.080767726909542</v>
      </c>
      <c r="M776" s="7"/>
    </row>
    <row r="777" ht="15.75" customHeight="1">
      <c r="A777" s="7">
        <v>527.0</v>
      </c>
      <c r="B777" s="7" t="s">
        <v>894</v>
      </c>
      <c r="C777" s="7">
        <v>5.612</v>
      </c>
      <c r="D777" s="8">
        <v>0.84075392</v>
      </c>
      <c r="G777" s="7">
        <v>632.0</v>
      </c>
      <c r="H777" s="7" t="s">
        <v>895</v>
      </c>
      <c r="I777" s="7">
        <v>19.205369072334477</v>
      </c>
      <c r="J777" s="7">
        <v>2.1009554085986775</v>
      </c>
      <c r="M777" s="7"/>
    </row>
    <row r="778" ht="15.75" customHeight="1">
      <c r="A778" s="7">
        <v>525.0</v>
      </c>
      <c r="B778" s="7" t="s">
        <v>894</v>
      </c>
      <c r="C778" s="7">
        <v>5.626</v>
      </c>
      <c r="D778" s="8">
        <v>0.80883207</v>
      </c>
      <c r="G778" s="7">
        <v>632.0</v>
      </c>
      <c r="H778" s="7" t="s">
        <v>895</v>
      </c>
      <c r="I778" s="7">
        <v>18.709983761228393</v>
      </c>
      <c r="J778" s="7">
        <v>2.0221171990547915</v>
      </c>
      <c r="M778" s="7"/>
    </row>
    <row r="779" ht="15.75" customHeight="1">
      <c r="A779" s="7">
        <v>525.0</v>
      </c>
      <c r="B779" s="7" t="s">
        <v>894</v>
      </c>
      <c r="C779" s="7">
        <v>5.661</v>
      </c>
      <c r="D779" s="8">
        <v>0.82147008</v>
      </c>
      <c r="G779" s="7">
        <v>634.0</v>
      </c>
      <c r="H779" s="7" t="s">
        <v>895</v>
      </c>
      <c r="I779" s="7">
        <v>20.142695636087073</v>
      </c>
      <c r="J779" s="7">
        <v>2.0610050490454412</v>
      </c>
      <c r="M779" s="7"/>
    </row>
    <row r="780" ht="15.75" customHeight="1">
      <c r="A780" s="7">
        <v>655.0</v>
      </c>
      <c r="B780" s="7" t="s">
        <v>894</v>
      </c>
      <c r="C780" s="7">
        <v>5.661535925490923</v>
      </c>
      <c r="D780" s="7">
        <v>0.38201418962498845</v>
      </c>
      <c r="G780" s="7">
        <v>634.0</v>
      </c>
      <c r="H780" s="7" t="s">
        <v>895</v>
      </c>
      <c r="I780" s="7">
        <v>20.911467861621002</v>
      </c>
      <c r="J780" s="7">
        <v>2.1559934039406357</v>
      </c>
      <c r="M780" s="7"/>
    </row>
    <row r="781" ht="15.75" customHeight="1">
      <c r="A781" s="7">
        <v>959.0</v>
      </c>
      <c r="B781" s="7" t="s">
        <v>894</v>
      </c>
      <c r="C781" s="7">
        <v>5.6654076915510965</v>
      </c>
      <c r="D781" s="7">
        <v>1.495631067961165</v>
      </c>
      <c r="G781" s="7">
        <v>634.0</v>
      </c>
      <c r="H781" s="7" t="s">
        <v>895</v>
      </c>
      <c r="I781" s="7">
        <v>20.50241526033423</v>
      </c>
      <c r="J781" s="7">
        <v>2.1500433503901535</v>
      </c>
      <c r="M781" s="7"/>
    </row>
    <row r="782" ht="15.75" customHeight="1">
      <c r="A782" s="7">
        <v>1143.0</v>
      </c>
      <c r="B782" s="7" t="s">
        <v>894</v>
      </c>
      <c r="C782" s="7">
        <v>5.673870374156614</v>
      </c>
      <c r="D782" s="7">
        <v>0.39748442162541686</v>
      </c>
      <c r="G782" s="7">
        <v>636.0</v>
      </c>
      <c r="H782" s="7" t="s">
        <v>895</v>
      </c>
      <c r="I782" s="7">
        <v>19.73569857551029</v>
      </c>
      <c r="J782" s="7">
        <v>1.9585791272121449</v>
      </c>
      <c r="M782" s="7"/>
    </row>
    <row r="783" ht="15.75" customHeight="1">
      <c r="A783" s="7">
        <v>369.0</v>
      </c>
      <c r="B783" s="7" t="s">
        <v>894</v>
      </c>
      <c r="C783" s="7">
        <v>5.682853767614547</v>
      </c>
      <c r="D783" s="7">
        <v>-0.01892844242901283</v>
      </c>
      <c r="G783" s="7">
        <v>636.0</v>
      </c>
      <c r="H783" s="7" t="s">
        <v>895</v>
      </c>
      <c r="I783" s="7">
        <v>19.390367736233017</v>
      </c>
      <c r="J783" s="7">
        <v>1.9551790966118696</v>
      </c>
      <c r="M783" s="7"/>
    </row>
    <row r="784" ht="15.75" customHeight="1">
      <c r="A784" s="7">
        <v>385.0</v>
      </c>
      <c r="B784" s="7" t="s">
        <v>894</v>
      </c>
      <c r="C784" s="7">
        <v>5.682853767614547</v>
      </c>
      <c r="D784" s="7">
        <v>0.014906873455330814</v>
      </c>
      <c r="G784" s="7">
        <v>636.0</v>
      </c>
      <c r="H784" s="7" t="s">
        <v>895</v>
      </c>
      <c r="I784" s="7">
        <v>19.754198441900144</v>
      </c>
      <c r="J784" s="7">
        <v>2.025092225830033</v>
      </c>
      <c r="M784" s="7"/>
    </row>
    <row r="785" ht="15.75" customHeight="1">
      <c r="A785" s="7">
        <v>1149.0</v>
      </c>
      <c r="B785" s="7" t="s">
        <v>894</v>
      </c>
      <c r="C785" s="7">
        <v>5.684093232467799</v>
      </c>
      <c r="D785" s="7">
        <v>0.5090288748464105</v>
      </c>
      <c r="G785" s="7">
        <v>638.0</v>
      </c>
      <c r="H785" s="7" t="s">
        <v>895</v>
      </c>
      <c r="I785" s="7">
        <v>8.130115726941973</v>
      </c>
      <c r="J785" s="7">
        <v>0.8797069173622561</v>
      </c>
      <c r="M785" s="7"/>
    </row>
    <row r="786" ht="15.75" customHeight="1">
      <c r="A786" s="7">
        <v>485.0</v>
      </c>
      <c r="B786" s="7" t="s">
        <v>894</v>
      </c>
      <c r="C786" s="7">
        <v>5.686261490257921</v>
      </c>
      <c r="D786" s="7">
        <v>0.5869820172009383</v>
      </c>
      <c r="G786" s="7">
        <v>638.0</v>
      </c>
      <c r="H786" s="7" t="s">
        <v>895</v>
      </c>
      <c r="I786" s="7">
        <v>8.02939423215277</v>
      </c>
      <c r="J786" s="7">
        <v>0.8841694575251177</v>
      </c>
      <c r="M786" s="7"/>
    </row>
    <row r="787" ht="15.75" customHeight="1">
      <c r="A787" s="7">
        <v>485.0</v>
      </c>
      <c r="B787" s="7" t="s">
        <v>894</v>
      </c>
      <c r="C787" s="7">
        <v>5.692486460689311</v>
      </c>
      <c r="D787" s="7">
        <v>0.605453479280688</v>
      </c>
      <c r="G787" s="7">
        <v>638.0</v>
      </c>
      <c r="H787" s="7" t="s">
        <v>895</v>
      </c>
      <c r="I787" s="7">
        <v>8.319225472260479</v>
      </c>
      <c r="J787" s="7">
        <v>0.8301939717457457</v>
      </c>
      <c r="M787" s="7"/>
    </row>
    <row r="788" ht="15.75" customHeight="1">
      <c r="A788" s="7">
        <v>1149.0</v>
      </c>
      <c r="B788" s="7" t="s">
        <v>894</v>
      </c>
      <c r="C788" s="7">
        <v>5.700449805765692</v>
      </c>
      <c r="D788" s="7">
        <v>0.4695344040723187</v>
      </c>
      <c r="G788" s="7">
        <v>640.0</v>
      </c>
      <c r="H788" s="7" t="s">
        <v>895</v>
      </c>
      <c r="I788" s="7">
        <v>8.378836152850008</v>
      </c>
      <c r="J788" s="7">
        <v>0.8843819594376348</v>
      </c>
      <c r="M788" s="7"/>
    </row>
    <row r="789" ht="15.75" customHeight="1">
      <c r="A789" s="7">
        <v>363.0</v>
      </c>
      <c r="B789" s="7" t="s">
        <v>894</v>
      </c>
      <c r="C789" s="7">
        <v>5.706058560459033</v>
      </c>
      <c r="D789" s="7">
        <v>0.37887820003977024</v>
      </c>
      <c r="G789" s="7">
        <v>640.0</v>
      </c>
      <c r="H789" s="7" t="s">
        <v>895</v>
      </c>
      <c r="I789" s="7">
        <v>8.113671401262103</v>
      </c>
      <c r="J789" s="7">
        <v>0.8722693504241538</v>
      </c>
      <c r="M789" s="7"/>
    </row>
    <row r="790" ht="15.75" customHeight="1">
      <c r="A790" s="7">
        <v>1145.0</v>
      </c>
      <c r="B790" s="7" t="s">
        <v>894</v>
      </c>
      <c r="C790" s="7">
        <v>5.7147618074013495</v>
      </c>
      <c r="D790" s="7">
        <v>0.5175311567491663</v>
      </c>
      <c r="G790" s="7">
        <v>640.0</v>
      </c>
      <c r="H790" s="7" t="s">
        <v>895</v>
      </c>
      <c r="I790" s="7">
        <v>8.329503175810398</v>
      </c>
      <c r="J790" s="7">
        <v>0.890544514900634</v>
      </c>
      <c r="M790" s="7"/>
    </row>
    <row r="791" ht="15.75" customHeight="1">
      <c r="A791" s="7">
        <v>1145.0</v>
      </c>
      <c r="B791" s="7" t="s">
        <v>894</v>
      </c>
      <c r="C791" s="7">
        <v>5.72702923737477</v>
      </c>
      <c r="D791" s="7">
        <v>0.5306959803405301</v>
      </c>
      <c r="G791" s="7">
        <v>642.0</v>
      </c>
      <c r="H791" s="7" t="s">
        <v>895</v>
      </c>
      <c r="I791" s="7">
        <v>8.027338691442784</v>
      </c>
      <c r="J791" s="7">
        <v>0.9113697023273208</v>
      </c>
      <c r="M791" s="7"/>
    </row>
    <row r="792" ht="15.75" customHeight="1">
      <c r="A792" s="7">
        <v>1145.0</v>
      </c>
      <c r="B792" s="7" t="s">
        <v>894</v>
      </c>
      <c r="C792" s="7">
        <v>5.73316295236148</v>
      </c>
      <c r="D792" s="7">
        <v>0.5285018430753029</v>
      </c>
      <c r="G792" s="7">
        <v>642.0</v>
      </c>
      <c r="H792" s="7" t="s">
        <v>895</v>
      </c>
      <c r="I792" s="7">
        <v>7.961561388723304</v>
      </c>
      <c r="J792" s="7">
        <v>0.9179572616153544</v>
      </c>
      <c r="M792" s="7"/>
    </row>
    <row r="793" ht="15.75" customHeight="1">
      <c r="A793" s="7">
        <v>385.0</v>
      </c>
      <c r="B793" s="7" t="s">
        <v>894</v>
      </c>
      <c r="C793" s="7">
        <v>5.739810986414649</v>
      </c>
      <c r="D793" s="7">
        <v>0.024864123558437656</v>
      </c>
      <c r="G793" s="7">
        <v>642.0</v>
      </c>
      <c r="H793" s="7" t="s">
        <v>895</v>
      </c>
      <c r="I793" s="7">
        <v>7.934839359493516</v>
      </c>
      <c r="J793" s="7">
        <v>0.9368699318293864</v>
      </c>
      <c r="M793" s="7"/>
    </row>
    <row r="794" ht="15.75" customHeight="1">
      <c r="A794" s="7">
        <v>655.0</v>
      </c>
      <c r="B794" s="7" t="s">
        <v>894</v>
      </c>
      <c r="C794" s="7">
        <v>5.743957470482784</v>
      </c>
      <c r="D794" s="7">
        <v>0.3467704782087902</v>
      </c>
      <c r="G794" s="7">
        <v>644.0</v>
      </c>
      <c r="H794" s="7" t="s">
        <v>895</v>
      </c>
      <c r="I794" s="7">
        <v>12.366585130218505</v>
      </c>
      <c r="J794" s="7">
        <v>5.09149482345341</v>
      </c>
      <c r="M794" s="7"/>
    </row>
    <row r="795" ht="15.75" customHeight="1">
      <c r="A795" s="7">
        <v>369.0</v>
      </c>
      <c r="B795" s="7" t="s">
        <v>894</v>
      </c>
      <c r="C795" s="7">
        <v>5.756687199392457</v>
      </c>
      <c r="D795" s="7">
        <v>-0.09301811698261558</v>
      </c>
      <c r="G795" s="7">
        <v>644.0</v>
      </c>
      <c r="H795" s="7" t="s">
        <v>895</v>
      </c>
      <c r="I795" s="7">
        <v>12.508417439207385</v>
      </c>
      <c r="J795" s="7">
        <v>5.1637454737092625</v>
      </c>
      <c r="M795" s="7"/>
    </row>
    <row r="796" ht="15.75" customHeight="1">
      <c r="A796" s="7">
        <v>371.0</v>
      </c>
      <c r="B796" s="7" t="s">
        <v>894</v>
      </c>
      <c r="C796" s="7">
        <v>5.7651253058813605</v>
      </c>
      <c r="D796" s="7">
        <v>-0.03826290864863776</v>
      </c>
      <c r="G796" s="7">
        <v>644.0</v>
      </c>
      <c r="H796" s="7" t="s">
        <v>895</v>
      </c>
      <c r="I796" s="7">
        <v>12.364529589508521</v>
      </c>
      <c r="J796" s="7">
        <v>5.029869268823419</v>
      </c>
      <c r="M796" s="7"/>
    </row>
    <row r="797" ht="15.75" customHeight="1">
      <c r="A797" s="7">
        <v>1149.0</v>
      </c>
      <c r="B797" s="7" t="s">
        <v>894</v>
      </c>
      <c r="C797" s="7">
        <v>5.767920670619506</v>
      </c>
      <c r="D797" s="7">
        <v>0.4023663770405477</v>
      </c>
      <c r="G797" s="7">
        <v>646.0</v>
      </c>
      <c r="H797" s="7" t="s">
        <v>895</v>
      </c>
      <c r="I797" s="7">
        <v>13.07369113445292</v>
      </c>
      <c r="J797" s="7">
        <v>5.346497118474066</v>
      </c>
      <c r="M797" s="7"/>
    </row>
    <row r="798" ht="15.75" customHeight="1">
      <c r="A798" s="7">
        <v>1141.0</v>
      </c>
      <c r="B798" s="7" t="s">
        <v>894</v>
      </c>
      <c r="C798" s="7">
        <v>5.7781435289306895</v>
      </c>
      <c r="D798" s="7">
        <v>0.5693676496401614</v>
      </c>
      <c r="G798" s="7">
        <v>646.0</v>
      </c>
      <c r="H798" s="7" t="s">
        <v>895</v>
      </c>
      <c r="I798" s="7">
        <v>13.437521840120043</v>
      </c>
      <c r="J798" s="7">
        <v>5.5271237441136964</v>
      </c>
      <c r="M798" s="7"/>
    </row>
    <row r="799" ht="15.75" customHeight="1">
      <c r="A799" s="7">
        <v>581.0</v>
      </c>
      <c r="B799" s="7" t="s">
        <v>894</v>
      </c>
      <c r="C799" s="7">
        <v>5.784</v>
      </c>
      <c r="D799" s="8">
        <v>0.40539657</v>
      </c>
      <c r="G799" s="7">
        <v>646.0</v>
      </c>
      <c r="H799" s="7" t="s">
        <v>895</v>
      </c>
      <c r="I799" s="7">
        <v>13.406688729470288</v>
      </c>
      <c r="J799" s="7">
        <v>5.535623820614385</v>
      </c>
      <c r="M799" s="7"/>
    </row>
    <row r="800" ht="15.75" customHeight="1">
      <c r="A800" s="7">
        <v>369.0</v>
      </c>
      <c r="B800" s="7" t="s">
        <v>894</v>
      </c>
      <c r="C800" s="7">
        <v>5.784111045481393</v>
      </c>
      <c r="D800" s="7">
        <v>-0.034105998411418384</v>
      </c>
      <c r="G800" s="7">
        <v>648.0</v>
      </c>
      <c r="H800" s="7" t="s">
        <v>895</v>
      </c>
      <c r="I800" s="7">
        <v>13.552632119879135</v>
      </c>
      <c r="J800" s="7">
        <v>5.614249528245754</v>
      </c>
      <c r="M800" s="7"/>
    </row>
    <row r="801" ht="15.75" customHeight="1">
      <c r="A801" s="7">
        <v>481.0</v>
      </c>
      <c r="B801" s="7" t="s">
        <v>894</v>
      </c>
      <c r="C801" s="7">
        <v>5.798310958022949</v>
      </c>
      <c r="D801" s="7">
        <v>0.663213448006255</v>
      </c>
      <c r="G801" s="7">
        <v>648.0</v>
      </c>
      <c r="H801" s="7" t="s">
        <v>895</v>
      </c>
      <c r="I801" s="7">
        <v>13.486854817159655</v>
      </c>
      <c r="J801" s="7">
        <v>5.699250293252639</v>
      </c>
      <c r="M801" s="7"/>
    </row>
    <row r="802" ht="15.75" customHeight="1">
      <c r="A802" s="7">
        <v>385.0</v>
      </c>
      <c r="B802" s="7" t="s">
        <v>894</v>
      </c>
      <c r="C802" s="7">
        <v>5.813644418192557</v>
      </c>
      <c r="D802" s="7">
        <v>0.012219382650802945</v>
      </c>
      <c r="G802" s="7">
        <v>648.0</v>
      </c>
      <c r="H802" s="7" t="s">
        <v>895</v>
      </c>
      <c r="I802" s="7">
        <v>13.634853748278486</v>
      </c>
      <c r="J802" s="7">
        <v>5.586624279618516</v>
      </c>
      <c r="M802" s="7"/>
    </row>
    <row r="803" ht="15.75" customHeight="1">
      <c r="A803" s="7">
        <v>485.0</v>
      </c>
      <c r="B803" s="7" t="s">
        <v>894</v>
      </c>
      <c r="C803" s="7">
        <v>5.81698586931712</v>
      </c>
      <c r="D803" s="7">
        <v>0.6155688037529321</v>
      </c>
      <c r="G803" s="7">
        <v>650.0</v>
      </c>
      <c r="H803" s="7" t="s">
        <v>895</v>
      </c>
      <c r="I803" s="7">
        <v>14.054184053115174</v>
      </c>
      <c r="J803" s="7">
        <v>1.733752103768934</v>
      </c>
      <c r="M803" s="7"/>
    </row>
    <row r="804" ht="15.75" customHeight="1">
      <c r="A804" s="7">
        <v>1141.0</v>
      </c>
      <c r="B804" s="7" t="s">
        <v>894</v>
      </c>
      <c r="C804" s="7">
        <v>5.816990390513188</v>
      </c>
      <c r="D804" s="7">
        <v>0.6480823240301914</v>
      </c>
      <c r="G804" s="7">
        <v>650.0</v>
      </c>
      <c r="H804" s="7" t="s">
        <v>895</v>
      </c>
      <c r="I804" s="7">
        <v>14.574235852741067</v>
      </c>
      <c r="J804" s="7">
        <v>1.7981401832616493</v>
      </c>
      <c r="M804" s="7"/>
    </row>
    <row r="805" ht="15.75" customHeight="1">
      <c r="A805" s="7">
        <v>301.0</v>
      </c>
      <c r="B805" s="7" t="s">
        <v>894</v>
      </c>
      <c r="C805" s="7">
        <v>5.817863471437009</v>
      </c>
      <c r="D805" s="7">
        <v>0.33351017925102217</v>
      </c>
      <c r="G805" s="7">
        <v>650.0</v>
      </c>
      <c r="H805" s="7" t="s">
        <v>895</v>
      </c>
      <c r="I805" s="7">
        <v>14.407737055232381</v>
      </c>
      <c r="J805" s="7">
        <v>1.8030277272495454</v>
      </c>
      <c r="M805" s="7"/>
    </row>
    <row r="806" ht="15.75" customHeight="1">
      <c r="A806" s="7">
        <v>581.0</v>
      </c>
      <c r="B806" s="7" t="s">
        <v>894</v>
      </c>
      <c r="C806" s="7">
        <v>5.827</v>
      </c>
      <c r="D806" s="8">
        <v>0.3339265</v>
      </c>
      <c r="G806" s="7">
        <v>652.0</v>
      </c>
      <c r="H806" s="7" t="s">
        <v>895</v>
      </c>
      <c r="I806" s="7">
        <v>14.496125305761682</v>
      </c>
      <c r="J806" s="7">
        <v>1.791765125886133</v>
      </c>
      <c r="M806" s="7"/>
    </row>
    <row r="807" ht="15.75" customHeight="1">
      <c r="A807" s="7">
        <v>481.0</v>
      </c>
      <c r="B807" s="7" t="s">
        <v>894</v>
      </c>
      <c r="C807" s="7">
        <v>5.8273608200361044</v>
      </c>
      <c r="D807" s="7">
        <v>0.655003909304144</v>
      </c>
      <c r="G807" s="7">
        <v>652.0</v>
      </c>
      <c r="H807" s="7" t="s">
        <v>895</v>
      </c>
      <c r="I807" s="7">
        <v>14.146683385064442</v>
      </c>
      <c r="J807" s="7">
        <v>1.879740917668259</v>
      </c>
      <c r="M807" s="7"/>
    </row>
    <row r="808" ht="15.75" customHeight="1">
      <c r="A808" s="7">
        <v>301.0</v>
      </c>
      <c r="B808" s="7" t="s">
        <v>894</v>
      </c>
      <c r="C808" s="7">
        <v>5.828411104548139</v>
      </c>
      <c r="D808" s="7">
        <v>0.33916924861706493</v>
      </c>
      <c r="G808" s="7">
        <v>652.0</v>
      </c>
      <c r="H808" s="7" t="s">
        <v>895</v>
      </c>
      <c r="I808" s="7">
        <v>14.461181113691957</v>
      </c>
      <c r="J808" s="7">
        <v>1.8410655695901261</v>
      </c>
      <c r="M808" s="7"/>
    </row>
    <row r="809" ht="15.75" customHeight="1">
      <c r="A809" s="7">
        <v>581.0</v>
      </c>
      <c r="B809" s="7" t="s">
        <v>894</v>
      </c>
      <c r="C809" s="7">
        <v>5.858</v>
      </c>
      <c r="D809" s="8">
        <v>0.37227629</v>
      </c>
      <c r="G809" s="7">
        <v>656.0</v>
      </c>
      <c r="H809" s="7" t="s">
        <v>895</v>
      </c>
      <c r="I809" s="7">
        <v>21.735797737528586</v>
      </c>
      <c r="J809" s="7">
        <v>1.8046623053533586</v>
      </c>
      <c r="M809" s="7"/>
    </row>
    <row r="810" ht="15.75" customHeight="1">
      <c r="A810" s="7">
        <v>371.0</v>
      </c>
      <c r="B810" s="7" t="s">
        <v>894</v>
      </c>
      <c r="C810" s="7">
        <v>5.8916969032149185</v>
      </c>
      <c r="D810" s="7">
        <v>-0.048838861670772594</v>
      </c>
      <c r="G810" s="7">
        <v>656.0</v>
      </c>
      <c r="H810" s="7" t="s">
        <v>895</v>
      </c>
      <c r="I810" s="7">
        <v>21.81821928252045</v>
      </c>
      <c r="J810" s="7">
        <v>1.7318713719708836</v>
      </c>
      <c r="M810" s="7"/>
    </row>
    <row r="811" ht="15.75" customHeight="1">
      <c r="A811" s="7">
        <v>481.0</v>
      </c>
      <c r="B811" s="7" t="s">
        <v>894</v>
      </c>
      <c r="C811" s="7">
        <v>5.895835494781399</v>
      </c>
      <c r="D811" s="7">
        <v>0.6844702892885067</v>
      </c>
      <c r="G811" s="7">
        <v>656.0</v>
      </c>
      <c r="H811" s="7" t="s">
        <v>895</v>
      </c>
      <c r="I811" s="7">
        <v>21.735797737528586</v>
      </c>
      <c r="J811" s="7">
        <v>1.7608956049018705</v>
      </c>
      <c r="M811" s="7"/>
    </row>
    <row r="812" ht="15.75" customHeight="1">
      <c r="A812" s="7">
        <v>593.0</v>
      </c>
      <c r="B812" s="7" t="s">
        <v>894</v>
      </c>
      <c r="C812" s="7">
        <v>5.9183539229994455</v>
      </c>
      <c r="D812" s="7">
        <v>0.39541505873552857</v>
      </c>
      <c r="G812" s="7">
        <v>658.0</v>
      </c>
      <c r="H812" s="7" t="s">
        <v>895</v>
      </c>
      <c r="I812" s="7">
        <v>23.281201706125977</v>
      </c>
      <c r="J812" s="7">
        <v>1.728876808255782</v>
      </c>
      <c r="M812" s="7"/>
    </row>
    <row r="813" ht="15.75" customHeight="1">
      <c r="A813" s="7">
        <v>593.0</v>
      </c>
      <c r="B813" s="7" t="s">
        <v>894</v>
      </c>
      <c r="C813" s="7">
        <v>5.926576085839381</v>
      </c>
      <c r="D813" s="7">
        <v>0.39286503578532206</v>
      </c>
      <c r="G813" s="7">
        <v>658.0</v>
      </c>
      <c r="H813" s="7" t="s">
        <v>895</v>
      </c>
      <c r="I813" s="7">
        <v>22.539407801199232</v>
      </c>
      <c r="J813" s="7">
        <v>1.811112134893578</v>
      </c>
      <c r="M813" s="7"/>
    </row>
    <row r="814" ht="15.75" customHeight="1">
      <c r="A814" s="7">
        <v>591.0</v>
      </c>
      <c r="B814" s="7" t="s">
        <v>894</v>
      </c>
      <c r="C814" s="7">
        <v>5.9368537893893</v>
      </c>
      <c r="D814" s="7">
        <v>0.6023919215272937</v>
      </c>
      <c r="G814" s="7">
        <v>658.0</v>
      </c>
      <c r="H814" s="7" t="s">
        <v>895</v>
      </c>
      <c r="I814" s="7">
        <v>22.41577548371144</v>
      </c>
      <c r="J814" s="7">
        <v>1.749147701096471</v>
      </c>
      <c r="M814" s="7"/>
    </row>
    <row r="815" ht="15.75" customHeight="1">
      <c r="A815" s="7">
        <v>593.0</v>
      </c>
      <c r="B815" s="7" t="s">
        <v>894</v>
      </c>
      <c r="C815" s="7">
        <v>5.940964870809267</v>
      </c>
      <c r="D815" s="7">
        <v>0.42240280162521465</v>
      </c>
      <c r="G815" s="7">
        <v>660.0</v>
      </c>
      <c r="H815" s="7" t="s">
        <v>895</v>
      </c>
      <c r="I815" s="7">
        <v>23.343017864869875</v>
      </c>
      <c r="J815" s="7">
        <v>1.7721828065972542</v>
      </c>
      <c r="M815" s="7"/>
    </row>
    <row r="816" ht="15.75" customHeight="1">
      <c r="A816" s="7">
        <v>1141.0</v>
      </c>
      <c r="B816" s="7" t="s">
        <v>894</v>
      </c>
      <c r="C816" s="7">
        <v>5.94170926190963</v>
      </c>
      <c r="D816" s="7">
        <v>0.5570256275232578</v>
      </c>
      <c r="G816" s="7">
        <v>660.0</v>
      </c>
      <c r="H816" s="7" t="s">
        <v>895</v>
      </c>
      <c r="I816" s="7">
        <v>22.518802414951267</v>
      </c>
      <c r="J816" s="7">
        <v>1.8569519948401367</v>
      </c>
      <c r="M816" s="7"/>
    </row>
    <row r="817" ht="15.75" customHeight="1">
      <c r="A817" s="7">
        <v>483.0</v>
      </c>
      <c r="B817" s="7" t="s">
        <v>894</v>
      </c>
      <c r="C817" s="7">
        <v>5.947710248376319</v>
      </c>
      <c r="D817" s="7">
        <v>0.7025019546520721</v>
      </c>
      <c r="G817" s="7">
        <v>660.0</v>
      </c>
      <c r="H817" s="7" t="s">
        <v>895</v>
      </c>
      <c r="I817" s="7">
        <v>23.26059631987801</v>
      </c>
      <c r="J817" s="7">
        <v>1.7878466783377869</v>
      </c>
      <c r="M817" s="7"/>
    </row>
    <row r="818" ht="15.75" customHeight="1">
      <c r="A818" s="7">
        <v>371.0</v>
      </c>
      <c r="B818" s="7" t="s">
        <v>894</v>
      </c>
      <c r="C818" s="7">
        <v>5.950763648637246</v>
      </c>
      <c r="D818" s="7">
        <v>-0.04897420293430997</v>
      </c>
      <c r="G818" s="7">
        <v>662.0</v>
      </c>
      <c r="H818" s="7" t="s">
        <v>895</v>
      </c>
      <c r="I818" s="7">
        <v>11.224990212441531</v>
      </c>
      <c r="J818" s="7">
        <v>0.7022021560858749</v>
      </c>
      <c r="M818" s="7"/>
    </row>
    <row r="819" ht="15.75" customHeight="1">
      <c r="A819" s="7">
        <v>483.0</v>
      </c>
      <c r="B819" s="7" t="s">
        <v>894</v>
      </c>
      <c r="C819" s="7">
        <v>5.9518602286639135</v>
      </c>
      <c r="D819" s="7">
        <v>0.6447419859265052</v>
      </c>
      <c r="G819" s="7">
        <v>662.0</v>
      </c>
      <c r="H819" s="7" t="s">
        <v>895</v>
      </c>
      <c r="I819" s="7">
        <v>11.494920772289875</v>
      </c>
      <c r="J819" s="7">
        <v>0.6729475720998803</v>
      </c>
      <c r="M819" s="7"/>
    </row>
    <row r="820" ht="15.75" customHeight="1">
      <c r="A820" s="7">
        <v>301.0</v>
      </c>
      <c r="B820" s="7" t="s">
        <v>894</v>
      </c>
      <c r="C820" s="7">
        <v>5.969749388237279</v>
      </c>
      <c r="D820" s="7">
        <v>0.32572895887271336</v>
      </c>
      <c r="G820" s="7">
        <v>662.0</v>
      </c>
      <c r="H820" s="7" t="s">
        <v>895</v>
      </c>
      <c r="I820" s="7">
        <v>11.54643423790979</v>
      </c>
      <c r="J820" s="7">
        <v>0.6978254860407261</v>
      </c>
      <c r="M820" s="7"/>
    </row>
    <row r="821" ht="15.75" customHeight="1">
      <c r="A821" s="7">
        <v>483.0</v>
      </c>
      <c r="B821" s="7" t="s">
        <v>894</v>
      </c>
      <c r="C821" s="7">
        <v>5.989210051252256</v>
      </c>
      <c r="D821" s="7">
        <v>0.6375586395621581</v>
      </c>
      <c r="G821" s="7">
        <v>664.0</v>
      </c>
      <c r="H821" s="7" t="s">
        <v>895</v>
      </c>
      <c r="I821" s="7">
        <v>11.878180956502028</v>
      </c>
      <c r="J821" s="7">
        <v>0.7231641020915877</v>
      </c>
      <c r="M821" s="7"/>
    </row>
    <row r="822" ht="15.75" customHeight="1">
      <c r="A822" s="7">
        <v>591.0</v>
      </c>
      <c r="B822" s="7" t="s">
        <v>894</v>
      </c>
      <c r="C822" s="7">
        <v>5.994408929268845</v>
      </c>
      <c r="D822" s="7">
        <v>0.6372422351801167</v>
      </c>
      <c r="G822" s="7">
        <v>664.0</v>
      </c>
      <c r="H822" s="7" t="s">
        <v>895</v>
      </c>
      <c r="I822" s="7">
        <v>12.214048752343862</v>
      </c>
      <c r="J822" s="7">
        <v>0.7581774624527782</v>
      </c>
      <c r="M822" s="7"/>
    </row>
    <row r="823" ht="15.75" customHeight="1">
      <c r="A823" s="7">
        <v>259.0</v>
      </c>
      <c r="B823" s="7" t="s">
        <v>894</v>
      </c>
      <c r="C823" s="7">
        <v>6.004895908723232</v>
      </c>
      <c r="D823" s="7">
        <v>0.4165178571428571</v>
      </c>
      <c r="G823" s="7">
        <v>664.0</v>
      </c>
      <c r="H823" s="7" t="s">
        <v>895</v>
      </c>
      <c r="I823" s="7">
        <v>12.193443366095897</v>
      </c>
      <c r="J823" s="7">
        <v>0.7512669308025431</v>
      </c>
      <c r="M823" s="7"/>
    </row>
    <row r="824" ht="15.75" customHeight="1">
      <c r="A824" s="7">
        <v>259.0</v>
      </c>
      <c r="B824" s="7" t="s">
        <v>894</v>
      </c>
      <c r="C824" s="7">
        <v>6.017667844522968</v>
      </c>
      <c r="D824" s="7">
        <v>0.4146045918367347</v>
      </c>
      <c r="G824" s="7">
        <v>666.0</v>
      </c>
      <c r="H824" s="7" t="s">
        <v>895</v>
      </c>
      <c r="I824" s="7">
        <v>12.003873812614616</v>
      </c>
      <c r="J824" s="7">
        <v>0.6766331889800056</v>
      </c>
      <c r="M824" s="7"/>
    </row>
    <row r="825" ht="15.75" customHeight="1">
      <c r="A825" s="7">
        <v>589.0</v>
      </c>
      <c r="B825" s="7" t="s">
        <v>894</v>
      </c>
      <c r="C825" s="7">
        <v>6.03551974346852</v>
      </c>
      <c r="D825" s="7">
        <v>0.405827652448872</v>
      </c>
      <c r="G825" s="7">
        <v>666.0</v>
      </c>
      <c r="H825" s="7" t="s">
        <v>895</v>
      </c>
      <c r="I825" s="7">
        <v>12.37477076507799</v>
      </c>
      <c r="J825" s="7">
        <v>0.7015111029208515</v>
      </c>
      <c r="M825" s="7"/>
    </row>
    <row r="826" ht="15.75" customHeight="1">
      <c r="A826" s="7">
        <v>497.0</v>
      </c>
      <c r="B826" s="7" t="s">
        <v>894</v>
      </c>
      <c r="C826" s="7">
        <v>6.076359637291723</v>
      </c>
      <c r="D826" s="7">
        <v>0.347586004691165</v>
      </c>
      <c r="G826" s="7">
        <v>666.0</v>
      </c>
      <c r="H826" s="7" t="s">
        <v>895</v>
      </c>
      <c r="I826" s="7">
        <v>12.317075683583688</v>
      </c>
      <c r="J826" s="7">
        <v>0.7068091771860315</v>
      </c>
      <c r="M826" s="7"/>
    </row>
    <row r="827" ht="15.75" customHeight="1">
      <c r="A827" s="7">
        <v>303.0</v>
      </c>
      <c r="B827" s="7" t="s">
        <v>894</v>
      </c>
      <c r="C827" s="7">
        <v>6.081554299215256</v>
      </c>
      <c r="D827" s="7">
        <v>0.6005475149611645</v>
      </c>
      <c r="G827" s="7">
        <v>668.0</v>
      </c>
      <c r="H827" s="7" t="s">
        <v>895</v>
      </c>
      <c r="I827" s="7">
        <v>15.430549545651232</v>
      </c>
      <c r="J827" s="7">
        <v>1.5512761448447434</v>
      </c>
      <c r="M827" s="7"/>
    </row>
    <row r="828" ht="15.75" customHeight="1">
      <c r="A828" s="7">
        <v>305.0</v>
      </c>
      <c r="B828" s="7" t="s">
        <v>894</v>
      </c>
      <c r="C828" s="7">
        <v>6.0836638258374816</v>
      </c>
      <c r="D828" s="7">
        <v>0.35826860772745917</v>
      </c>
      <c r="G828" s="7">
        <v>668.0</v>
      </c>
      <c r="H828" s="7" t="s">
        <v>895</v>
      </c>
      <c r="I828" s="7">
        <v>16.03016628546702</v>
      </c>
      <c r="J828" s="7">
        <v>1.5132682207684511</v>
      </c>
      <c r="M828" s="7"/>
    </row>
    <row r="829" ht="15.75" customHeight="1">
      <c r="A829" s="7">
        <v>589.0</v>
      </c>
      <c r="B829" s="7" t="s">
        <v>894</v>
      </c>
      <c r="C829" s="7">
        <v>6.101297046188001</v>
      </c>
      <c r="D829" s="7">
        <v>0.4215527939751458</v>
      </c>
      <c r="G829" s="7">
        <v>668.0</v>
      </c>
      <c r="H829" s="7" t="s">
        <v>895</v>
      </c>
      <c r="I829" s="7">
        <v>15.692237951000392</v>
      </c>
      <c r="J829" s="7">
        <v>1.596885653736294</v>
      </c>
      <c r="M829" s="7"/>
    </row>
    <row r="830" ht="15.75" customHeight="1">
      <c r="A830" s="7">
        <v>497.0</v>
      </c>
      <c r="B830" s="7" t="s">
        <v>894</v>
      </c>
      <c r="C830" s="7">
        <v>6.105409499304878</v>
      </c>
      <c r="D830" s="7">
        <v>0.3555023455824864</v>
      </c>
      <c r="G830" s="7">
        <v>670.0</v>
      </c>
      <c r="H830" s="7" t="s">
        <v>895</v>
      </c>
      <c r="I830" s="7">
        <v>14.872143578331372</v>
      </c>
      <c r="J830" s="7">
        <v>1.4089191928499032</v>
      </c>
      <c r="M830" s="7"/>
    </row>
    <row r="831" ht="15.75" customHeight="1">
      <c r="A831" s="7">
        <v>303.0</v>
      </c>
      <c r="B831" s="7" t="s">
        <v>894</v>
      </c>
      <c r="C831" s="7">
        <v>6.11108767192642</v>
      </c>
      <c r="D831" s="7">
        <v>0.5899367598998345</v>
      </c>
      <c r="G831" s="7">
        <v>670.0</v>
      </c>
      <c r="H831" s="7" t="s">
        <v>895</v>
      </c>
      <c r="I831" s="7">
        <v>15.273948610166697</v>
      </c>
      <c r="J831" s="7">
        <v>1.4609785312816732</v>
      </c>
      <c r="M831" s="7"/>
    </row>
    <row r="832" ht="15.75" customHeight="1">
      <c r="A832" s="7">
        <v>259.0</v>
      </c>
      <c r="B832" s="7" t="s">
        <v>894</v>
      </c>
      <c r="C832" s="7">
        <v>6.115586018987611</v>
      </c>
      <c r="D832" s="7">
        <v>0.4108737244897959</v>
      </c>
      <c r="G832" s="7">
        <v>670.0</v>
      </c>
      <c r="H832" s="7" t="s">
        <v>895</v>
      </c>
      <c r="I832" s="7">
        <v>15.150316292678907</v>
      </c>
      <c r="J832" s="7">
        <v>1.4310328941306552</v>
      </c>
      <c r="M832" s="7"/>
    </row>
    <row r="833" ht="15.75" customHeight="1">
      <c r="A833" s="7">
        <v>353.0</v>
      </c>
      <c r="B833" s="7" t="s">
        <v>894</v>
      </c>
      <c r="C833" s="7">
        <v>6.1279638849042275</v>
      </c>
      <c r="D833" s="7">
        <v>0.4535092396475224</v>
      </c>
      <c r="G833" s="7">
        <v>672.0</v>
      </c>
      <c r="H833" s="7" t="s">
        <v>895</v>
      </c>
      <c r="I833" s="7">
        <v>14.53833632111434</v>
      </c>
      <c r="J833" s="7">
        <v>1.30088454805123</v>
      </c>
      <c r="M833" s="7"/>
    </row>
    <row r="834" ht="15.75" customHeight="1">
      <c r="A834" s="7">
        <v>591.0</v>
      </c>
      <c r="B834" s="7" t="s">
        <v>894</v>
      </c>
      <c r="C834" s="7">
        <v>6.142407860387676</v>
      </c>
      <c r="D834" s="7">
        <v>0.5152661373952365</v>
      </c>
      <c r="G834" s="7">
        <v>672.0</v>
      </c>
      <c r="H834" s="7" t="s">
        <v>895</v>
      </c>
      <c r="I834" s="7">
        <v>14.460035853372068</v>
      </c>
      <c r="J834" s="7">
        <v>1.3444208974477103</v>
      </c>
      <c r="M834" s="7"/>
    </row>
    <row r="835" ht="15.75" customHeight="1">
      <c r="A835" s="7">
        <v>353.0</v>
      </c>
      <c r="B835" s="7" t="s">
        <v>894</v>
      </c>
      <c r="C835" s="7">
        <v>6.146949624504262</v>
      </c>
      <c r="D835" s="7">
        <v>0.4297278461973838</v>
      </c>
      <c r="G835" s="7">
        <v>672.0</v>
      </c>
      <c r="H835" s="7" t="s">
        <v>895</v>
      </c>
      <c r="I835" s="7">
        <v>14.16537883002617</v>
      </c>
      <c r="J835" s="7">
        <v>1.262415921864922</v>
      </c>
      <c r="M835" s="7"/>
    </row>
    <row r="836" ht="15.75" customHeight="1">
      <c r="A836" s="7">
        <v>305.0</v>
      </c>
      <c r="B836" s="7" t="s">
        <v>894</v>
      </c>
      <c r="C836" s="7">
        <v>6.155387730993166</v>
      </c>
      <c r="D836" s="7">
        <v>0.32979641497955653</v>
      </c>
      <c r="G836" s="7">
        <v>674.0</v>
      </c>
      <c r="H836" s="7" t="s">
        <v>895</v>
      </c>
      <c r="I836" s="7">
        <v>35.520801137417315</v>
      </c>
      <c r="J836" s="7">
        <v>4.665161706440616</v>
      </c>
      <c r="M836" s="7"/>
    </row>
    <row r="837" ht="15.75" customHeight="1">
      <c r="A837" s="7">
        <v>495.0</v>
      </c>
      <c r="B837" s="7" t="s">
        <v>894</v>
      </c>
      <c r="C837" s="7">
        <v>6.159359243043595</v>
      </c>
      <c r="D837" s="7">
        <v>0.4038799843627835</v>
      </c>
      <c r="G837" s="7">
        <v>674.0</v>
      </c>
      <c r="H837" s="7" t="s">
        <v>895</v>
      </c>
      <c r="I837" s="7">
        <v>35.56201190991325</v>
      </c>
      <c r="J837" s="7">
        <v>4.602966921588501</v>
      </c>
      <c r="M837" s="7"/>
    </row>
    <row r="838" ht="15.75" customHeight="1">
      <c r="A838" s="7">
        <v>521.0</v>
      </c>
      <c r="B838" s="7" t="s">
        <v>894</v>
      </c>
      <c r="C838" s="7">
        <v>6.1801091444815635</v>
      </c>
      <c r="D838" s="7">
        <v>0.5755473025801408</v>
      </c>
      <c r="G838" s="7">
        <v>674.0</v>
      </c>
      <c r="H838" s="7" t="s">
        <v>895</v>
      </c>
      <c r="I838" s="7">
        <v>36.30380581484</v>
      </c>
      <c r="J838" s="7">
        <v>4.655947664240302</v>
      </c>
      <c r="M838" s="7"/>
    </row>
    <row r="839" ht="15.75" customHeight="1">
      <c r="A839" s="7">
        <v>303.0</v>
      </c>
      <c r="B839" s="7" t="s">
        <v>894</v>
      </c>
      <c r="C839" s="7">
        <v>6.193359210193233</v>
      </c>
      <c r="D839" s="7">
        <v>0.5842776905337916</v>
      </c>
      <c r="G839" s="7">
        <v>676.0</v>
      </c>
      <c r="H839" s="7" t="s">
        <v>895</v>
      </c>
      <c r="I839" s="7">
        <v>32.615441676454225</v>
      </c>
      <c r="J839" s="7">
        <v>4.416382567032157</v>
      </c>
      <c r="M839" s="7"/>
    </row>
    <row r="840" ht="15.75" customHeight="1">
      <c r="A840" s="7">
        <v>1151.0</v>
      </c>
      <c r="B840" s="7" t="s">
        <v>894</v>
      </c>
      <c r="C840" s="7">
        <v>6.207503578000409</v>
      </c>
      <c r="D840" s="7">
        <v>0.4070014920133404</v>
      </c>
      <c r="G840" s="7">
        <v>676.0</v>
      </c>
      <c r="H840" s="7" t="s">
        <v>895</v>
      </c>
      <c r="I840" s="7">
        <v>32.0384908615112</v>
      </c>
      <c r="J840" s="7">
        <v>4.315028102828711</v>
      </c>
      <c r="M840" s="7"/>
    </row>
    <row r="841" ht="15.75" customHeight="1">
      <c r="A841" s="7">
        <v>589.0</v>
      </c>
      <c r="B841" s="7" t="s">
        <v>894</v>
      </c>
      <c r="C841" s="7">
        <v>6.210240703817139</v>
      </c>
      <c r="D841" s="7">
        <v>0.3724648521836696</v>
      </c>
      <c r="G841" s="7">
        <v>676.0</v>
      </c>
      <c r="H841" s="7" t="s">
        <v>895</v>
      </c>
      <c r="I841" s="7">
        <v>33.31602480888504</v>
      </c>
      <c r="J841" s="7">
        <v>4.27586842347738</v>
      </c>
      <c r="M841" s="7"/>
    </row>
    <row r="842" ht="15.75" customHeight="1">
      <c r="A842" s="7">
        <v>497.0</v>
      </c>
      <c r="B842" s="7" t="s">
        <v>894</v>
      </c>
      <c r="C842" s="7">
        <v>6.2216089473575</v>
      </c>
      <c r="D842" s="7">
        <v>0.3648846755277561</v>
      </c>
      <c r="G842" s="7">
        <v>678.0</v>
      </c>
      <c r="H842" s="7" t="s">
        <v>895</v>
      </c>
      <c r="I842" s="7">
        <v>40.404277678185075</v>
      </c>
      <c r="J842" s="7">
        <v>5.151202432507141</v>
      </c>
      <c r="M842" s="7"/>
    </row>
    <row r="843" ht="15.75" customHeight="1">
      <c r="A843" s="7">
        <v>495.0</v>
      </c>
      <c r="B843" s="7" t="s">
        <v>894</v>
      </c>
      <c r="C843" s="7">
        <v>6.227833917788891</v>
      </c>
      <c r="D843" s="7">
        <v>0.38408913213448015</v>
      </c>
      <c r="G843" s="7">
        <v>678.0</v>
      </c>
      <c r="H843" s="7" t="s">
        <v>895</v>
      </c>
      <c r="I843" s="7">
        <v>41.06365003811996</v>
      </c>
      <c r="J843" s="7">
        <v>5.241039343960195</v>
      </c>
      <c r="M843" s="7"/>
    </row>
    <row r="844" ht="15.75" customHeight="1">
      <c r="A844" s="7">
        <v>1147.0</v>
      </c>
      <c r="B844" s="7" t="s">
        <v>894</v>
      </c>
      <c r="C844" s="7">
        <v>6.2463504395829075</v>
      </c>
      <c r="D844" s="7">
        <v>0.431959803405301</v>
      </c>
      <c r="G844" s="7">
        <v>678.0</v>
      </c>
      <c r="H844" s="7" t="s">
        <v>895</v>
      </c>
      <c r="I844" s="7">
        <v>40.630936926912696</v>
      </c>
      <c r="J844" s="7">
        <v>5.116649774255966</v>
      </c>
      <c r="M844" s="7"/>
    </row>
    <row r="845" ht="15.75" customHeight="1">
      <c r="A845" s="7">
        <v>1151.0</v>
      </c>
      <c r="B845" s="7" t="s">
        <v>894</v>
      </c>
      <c r="C845" s="7">
        <v>6.252484154569618</v>
      </c>
      <c r="D845" s="7">
        <v>0.4144067052834825</v>
      </c>
      <c r="G845" s="7">
        <v>680.0</v>
      </c>
      <c r="H845" s="7" t="s">
        <v>895</v>
      </c>
      <c r="I845" s="7">
        <v>6.850466711998515</v>
      </c>
      <c r="J845" s="7">
        <v>0.3979084124205289</v>
      </c>
      <c r="M845" s="7"/>
    </row>
    <row r="846" ht="15.75" customHeight="1">
      <c r="A846" s="7">
        <v>305.0</v>
      </c>
      <c r="B846" s="7" t="s">
        <v>894</v>
      </c>
      <c r="C846" s="7">
        <v>6.258754535482237</v>
      </c>
      <c r="D846" s="7">
        <v>0.3750689699078986</v>
      </c>
      <c r="G846" s="7">
        <v>680.0</v>
      </c>
      <c r="H846" s="7" t="s">
        <v>895</v>
      </c>
      <c r="I846" s="7">
        <v>7.0668232676021505</v>
      </c>
      <c r="J846" s="7">
        <v>0.37049663687459694</v>
      </c>
      <c r="M846" s="7"/>
    </row>
    <row r="847" ht="15.75" customHeight="1">
      <c r="A847" s="7">
        <v>1147.0</v>
      </c>
      <c r="B847" s="7" t="s">
        <v>894</v>
      </c>
      <c r="C847" s="7">
        <v>6.260662441218566</v>
      </c>
      <c r="D847" s="7">
        <v>0.46487186238371075</v>
      </c>
      <c r="G847" s="7">
        <v>680.0</v>
      </c>
      <c r="H847" s="7" t="s">
        <v>895</v>
      </c>
      <c r="I847" s="7">
        <v>7.044157342729389</v>
      </c>
      <c r="J847" s="7">
        <v>0.386851561780153</v>
      </c>
      <c r="M847" s="7"/>
    </row>
    <row r="848" ht="15.75" customHeight="1">
      <c r="A848" s="7">
        <v>493.0</v>
      </c>
      <c r="B848" s="7" t="s">
        <v>894</v>
      </c>
      <c r="C848" s="7">
        <v>6.263108750233436</v>
      </c>
      <c r="D848" s="7">
        <v>0.49213252541047703</v>
      </c>
      <c r="G848" s="7">
        <v>682.0</v>
      </c>
      <c r="H848" s="7" t="s">
        <v>895</v>
      </c>
      <c r="I848" s="7">
        <v>13.656425789701428</v>
      </c>
      <c r="J848" s="7">
        <v>0.9882981664056022</v>
      </c>
      <c r="M848" s="7"/>
    </row>
    <row r="849" ht="15.75" customHeight="1">
      <c r="A849" s="7">
        <v>521.0</v>
      </c>
      <c r="B849" s="7" t="s">
        <v>894</v>
      </c>
      <c r="C849" s="7">
        <v>6.271408710808624</v>
      </c>
      <c r="D849" s="7">
        <v>0.5331802189210322</v>
      </c>
      <c r="G849" s="7">
        <v>682.0</v>
      </c>
      <c r="H849" s="7" t="s">
        <v>895</v>
      </c>
      <c r="I849" s="7">
        <v>13.438008695472996</v>
      </c>
      <c r="J849" s="7">
        <v>0.9813876347553672</v>
      </c>
      <c r="M849" s="7"/>
    </row>
    <row r="850" ht="15.75" customHeight="1">
      <c r="A850" s="7">
        <v>495.0</v>
      </c>
      <c r="B850" s="7" t="s">
        <v>894</v>
      </c>
      <c r="C850" s="7">
        <v>6.302533562965576</v>
      </c>
      <c r="D850" s="7">
        <v>0.42630961688819397</v>
      </c>
      <c r="G850" s="7">
        <v>682.0</v>
      </c>
      <c r="H850" s="7" t="s">
        <v>895</v>
      </c>
      <c r="I850" s="7">
        <v>13.510127547340874</v>
      </c>
      <c r="J850" s="7">
        <v>1.0495715470376854</v>
      </c>
      <c r="M850" s="7"/>
    </row>
    <row r="851" ht="15.75" customHeight="1">
      <c r="A851" s="7">
        <v>1151.0</v>
      </c>
      <c r="B851" s="7" t="s">
        <v>894</v>
      </c>
      <c r="C851" s="7">
        <v>6.309732161112247</v>
      </c>
      <c r="D851" s="7">
        <v>0.4484158328945059</v>
      </c>
      <c r="G851" s="7">
        <v>684.0</v>
      </c>
      <c r="H851" s="7" t="s">
        <v>895</v>
      </c>
      <c r="I851" s="7">
        <v>8.278419978982505</v>
      </c>
      <c r="J851" s="7">
        <v>0.7531097392426058</v>
      </c>
      <c r="M851" s="7"/>
    </row>
    <row r="852" ht="15.75" customHeight="1">
      <c r="A852" s="7">
        <v>519.0</v>
      </c>
      <c r="B852" s="7" t="s">
        <v>894</v>
      </c>
      <c r="C852" s="7">
        <v>6.333658415122527</v>
      </c>
      <c r="D852" s="7">
        <v>0.4529906176700548</v>
      </c>
      <c r="G852" s="7">
        <v>684.0</v>
      </c>
      <c r="H852" s="7" t="s">
        <v>895</v>
      </c>
      <c r="I852" s="7">
        <v>8.513321382209309</v>
      </c>
      <c r="J852" s="7">
        <v>0.7068091771860315</v>
      </c>
      <c r="M852" s="7"/>
    </row>
    <row r="853" ht="15.75" customHeight="1">
      <c r="A853" s="7">
        <v>521.0</v>
      </c>
      <c r="B853" s="7" t="s">
        <v>894</v>
      </c>
      <c r="C853" s="7">
        <v>6.333658415122527</v>
      </c>
      <c r="D853" s="7">
        <v>0.5736415168100079</v>
      </c>
      <c r="G853" s="7">
        <v>684.0</v>
      </c>
      <c r="H853" s="7" t="s">
        <v>895</v>
      </c>
      <c r="I853" s="7">
        <v>8.47211060971338</v>
      </c>
      <c r="J853" s="7">
        <v>0.7042753155809455</v>
      </c>
      <c r="M853" s="7"/>
    </row>
    <row r="854" ht="15.75" customHeight="1">
      <c r="A854" s="7">
        <v>493.0</v>
      </c>
      <c r="B854" s="7" t="s">
        <v>894</v>
      </c>
      <c r="C854" s="7">
        <v>6.341958375697716</v>
      </c>
      <c r="D854" s="7">
        <v>0.43422595777951534</v>
      </c>
      <c r="G854" s="7">
        <v>686.0</v>
      </c>
      <c r="H854" s="7" t="s">
        <v>895</v>
      </c>
      <c r="I854" s="7">
        <v>11.554676392408975</v>
      </c>
      <c r="J854" s="7">
        <v>1.2895973463558463</v>
      </c>
      <c r="M854" s="7"/>
    </row>
    <row r="855" ht="15.75" customHeight="1">
      <c r="A855" s="7">
        <v>353.0</v>
      </c>
      <c r="B855" s="7" t="s">
        <v>894</v>
      </c>
      <c r="C855" s="7">
        <v>6.36212133997131</v>
      </c>
      <c r="D855" s="7">
        <v>0.4892780021538286</v>
      </c>
      <c r="G855" s="7">
        <v>686.0</v>
      </c>
      <c r="H855" s="7" t="s">
        <v>895</v>
      </c>
      <c r="I855" s="7">
        <v>11.470194308792317</v>
      </c>
      <c r="J855" s="7">
        <v>1.2769280383304156</v>
      </c>
      <c r="M855" s="7"/>
    </row>
    <row r="856" ht="15.75" customHeight="1">
      <c r="A856" s="7">
        <v>379.0</v>
      </c>
      <c r="B856" s="7" t="s">
        <v>894</v>
      </c>
      <c r="C856" s="7">
        <v>6.402202345793603</v>
      </c>
      <c r="D856" s="7">
        <v>-0.011446004002017967</v>
      </c>
      <c r="G856" s="7">
        <v>686.0</v>
      </c>
      <c r="H856" s="7" t="s">
        <v>895</v>
      </c>
      <c r="I856" s="7">
        <v>11.478436463291503</v>
      </c>
      <c r="J856" s="7">
        <v>1.2967382290610892</v>
      </c>
      <c r="M856" s="7"/>
    </row>
    <row r="857" ht="15.75" customHeight="1">
      <c r="A857" s="7">
        <v>379.0</v>
      </c>
      <c r="B857" s="7" t="s">
        <v>894</v>
      </c>
      <c r="C857" s="7">
        <v>6.406421399038056</v>
      </c>
      <c r="D857" s="7">
        <v>-0.021229243909148182</v>
      </c>
      <c r="G857" s="7">
        <v>688.0</v>
      </c>
      <c r="H857" s="7" t="s">
        <v>895</v>
      </c>
      <c r="I857" s="7">
        <v>11.216748057942345</v>
      </c>
      <c r="J857" s="7">
        <v>1.2707085598452041</v>
      </c>
      <c r="M857" s="7"/>
    </row>
    <row r="858" ht="15.75" customHeight="1">
      <c r="A858" s="7">
        <v>1147.0</v>
      </c>
      <c r="B858" s="7" t="s">
        <v>894</v>
      </c>
      <c r="C858" s="7">
        <v>6.473297894091188</v>
      </c>
      <c r="D858" s="7">
        <v>0.43881648235913634</v>
      </c>
      <c r="G858" s="7">
        <v>688.0</v>
      </c>
      <c r="H858" s="7" t="s">
        <v>895</v>
      </c>
      <c r="I858" s="7">
        <v>11.255898291813478</v>
      </c>
      <c r="J858" s="7">
        <v>1.2087441260480973</v>
      </c>
      <c r="M858" s="7"/>
    </row>
    <row r="859" ht="15.75" customHeight="1">
      <c r="A859" s="7">
        <v>493.0</v>
      </c>
      <c r="B859" s="7" t="s">
        <v>894</v>
      </c>
      <c r="C859" s="7">
        <v>6.476832735044508</v>
      </c>
      <c r="D859" s="7">
        <v>0.44829945269741994</v>
      </c>
      <c r="G859" s="7">
        <v>688.0</v>
      </c>
      <c r="H859" s="7" t="s">
        <v>895</v>
      </c>
      <c r="I859" s="7">
        <v>11.496981310914672</v>
      </c>
      <c r="J859" s="7">
        <v>1.2467520501243896</v>
      </c>
      <c r="M859" s="7"/>
    </row>
    <row r="860" ht="15.75" customHeight="1">
      <c r="A860" s="7">
        <v>269.0</v>
      </c>
      <c r="B860" s="7" t="s">
        <v>894</v>
      </c>
      <c r="C860" s="7">
        <v>6.478145304193739</v>
      </c>
      <c r="D860" s="7">
        <v>0.25304528670260173</v>
      </c>
      <c r="G860" s="7">
        <v>690.0</v>
      </c>
      <c r="H860" s="7" t="s">
        <v>895</v>
      </c>
      <c r="I860" s="7">
        <v>10.182357668294491</v>
      </c>
      <c r="J860" s="7">
        <v>1.1688933935317425</v>
      </c>
      <c r="M860" s="7"/>
    </row>
    <row r="861" ht="15.75" customHeight="1">
      <c r="A861" s="7">
        <v>519.0</v>
      </c>
      <c r="B861" s="7" t="s">
        <v>894</v>
      </c>
      <c r="C861" s="7">
        <v>6.50173261677007</v>
      </c>
      <c r="D861" s="7">
        <v>0.5028342455043003</v>
      </c>
      <c r="G861" s="7">
        <v>690.0</v>
      </c>
      <c r="H861" s="7" t="s">
        <v>895</v>
      </c>
      <c r="I861" s="7">
        <v>10.460530382642022</v>
      </c>
      <c r="J861" s="7">
        <v>1.1723486593568597</v>
      </c>
      <c r="M861" s="7"/>
    </row>
    <row r="862" ht="15.75" customHeight="1">
      <c r="A862" s="7">
        <v>379.0</v>
      </c>
      <c r="B862" s="7" t="s">
        <v>894</v>
      </c>
      <c r="C862" s="7">
        <v>6.5055691502826765</v>
      </c>
      <c r="D862" s="7">
        <v>0.005800339865887464</v>
      </c>
      <c r="G862" s="7">
        <v>690.0</v>
      </c>
      <c r="H862" s="7" t="s">
        <v>895</v>
      </c>
      <c r="I862" s="7">
        <v>10.316292678906265</v>
      </c>
      <c r="J862" s="7">
        <v>1.2055192112779876</v>
      </c>
      <c r="M862" s="7"/>
    </row>
    <row r="863" ht="15.75" customHeight="1">
      <c r="A863" s="7">
        <v>269.0</v>
      </c>
      <c r="B863" s="7" t="s">
        <v>894</v>
      </c>
      <c r="C863" s="7">
        <v>6.524554889882711</v>
      </c>
      <c r="D863" s="7">
        <v>0.23111639290918606</v>
      </c>
      <c r="G863" s="7">
        <v>692.0</v>
      </c>
      <c r="H863" s="7" t="s">
        <v>895</v>
      </c>
      <c r="I863" s="7">
        <v>41.434546990583335</v>
      </c>
      <c r="J863" s="7">
        <v>5.0705795632544</v>
      </c>
      <c r="M863" s="7"/>
    </row>
    <row r="864" ht="15.75" customHeight="1">
      <c r="A864" s="7">
        <v>519.0</v>
      </c>
      <c r="B864" s="7" t="s">
        <v>894</v>
      </c>
      <c r="C864" s="7">
        <v>6.530782478783226</v>
      </c>
      <c r="D864" s="7">
        <v>0.5447615324472245</v>
      </c>
      <c r="G864" s="7">
        <v>692.0</v>
      </c>
      <c r="H864" s="7" t="s">
        <v>895</v>
      </c>
      <c r="I864" s="7">
        <v>42.65026477921329</v>
      </c>
      <c r="J864" s="7">
        <v>4.996867225651894</v>
      </c>
      <c r="M864" s="7"/>
    </row>
    <row r="865" ht="15.75" customHeight="1">
      <c r="A865" s="7">
        <v>261.0</v>
      </c>
      <c r="B865" s="7" t="s">
        <v>894</v>
      </c>
      <c r="C865" s="7">
        <v>6.554089148111883</v>
      </c>
      <c r="D865" s="7">
        <v>0.5845025510204082</v>
      </c>
      <c r="G865" s="7">
        <v>692.0</v>
      </c>
      <c r="H865" s="7" t="s">
        <v>895</v>
      </c>
      <c r="I865" s="7">
        <v>42.29997321299788</v>
      </c>
      <c r="J865" s="7">
        <v>5.040633926103382</v>
      </c>
      <c r="M865" s="7"/>
    </row>
    <row r="866" ht="15.75" customHeight="1">
      <c r="A866" s="7">
        <v>585.0</v>
      </c>
      <c r="B866" s="7" t="s">
        <v>894</v>
      </c>
      <c r="C866" s="7">
        <v>6.556</v>
      </c>
      <c r="D866" s="8">
        <v>1.35967461</v>
      </c>
      <c r="G866" s="7">
        <v>694.0</v>
      </c>
      <c r="H866" s="7" t="s">
        <v>895</v>
      </c>
      <c r="I866" s="7">
        <v>37.10741587851064</v>
      </c>
      <c r="J866" s="7">
        <v>4.038606836819313</v>
      </c>
      <c r="M866" s="7"/>
    </row>
    <row r="867" ht="15.75" customHeight="1">
      <c r="A867" s="7">
        <v>247.0</v>
      </c>
      <c r="B867" s="7" t="s">
        <v>894</v>
      </c>
      <c r="C867" s="7">
        <v>6.556217804078505</v>
      </c>
      <c r="D867" s="7">
        <v>0.5169642857142857</v>
      </c>
      <c r="G867" s="7">
        <v>694.0</v>
      </c>
      <c r="H867" s="7" t="s">
        <v>895</v>
      </c>
      <c r="I867" s="7">
        <v>36.61288660855948</v>
      </c>
      <c r="J867" s="7">
        <v>3.9833225836174324</v>
      </c>
      <c r="M867" s="7"/>
    </row>
    <row r="868" ht="15.75" customHeight="1">
      <c r="A868" s="7">
        <v>349.0</v>
      </c>
      <c r="B868" s="7" t="s">
        <v>894</v>
      </c>
      <c r="C868" s="7">
        <v>6.573074002193907</v>
      </c>
      <c r="D868" s="7">
        <v>0.5521150173676096</v>
      </c>
      <c r="G868" s="7">
        <v>694.0</v>
      </c>
      <c r="H868" s="7" t="s">
        <v>895</v>
      </c>
      <c r="I868" s="7">
        <v>37.99344748717314</v>
      </c>
      <c r="J868" s="7">
        <v>4.100801621671427</v>
      </c>
      <c r="M868" s="7"/>
    </row>
    <row r="869" ht="15.75" customHeight="1">
      <c r="A869" s="7">
        <v>265.0</v>
      </c>
      <c r="B869" s="7" t="s">
        <v>894</v>
      </c>
      <c r="C869" s="7">
        <v>6.57729305543836</v>
      </c>
      <c r="D869" s="7">
        <v>0.29990945489014326</v>
      </c>
      <c r="G869" s="7">
        <v>696.0</v>
      </c>
      <c r="H869" s="7" t="s">
        <v>895</v>
      </c>
      <c r="I869" s="7">
        <v>40.46609383692897</v>
      </c>
      <c r="J869" s="7">
        <v>4.556896710586934</v>
      </c>
      <c r="M869" s="7"/>
    </row>
    <row r="870" ht="15.75" customHeight="1">
      <c r="A870" s="7">
        <v>387.0</v>
      </c>
      <c r="B870" s="7" t="s">
        <v>894</v>
      </c>
      <c r="C870" s="7">
        <v>6.57729305543836</v>
      </c>
      <c r="D870" s="7">
        <v>0.0807407309331537</v>
      </c>
      <c r="G870" s="7">
        <v>696.0</v>
      </c>
      <c r="H870" s="7" t="s">
        <v>895</v>
      </c>
      <c r="I870" s="7">
        <v>41.97028703303043</v>
      </c>
      <c r="J870" s="7">
        <v>4.6789827697410855</v>
      </c>
      <c r="M870" s="7"/>
    </row>
    <row r="871" ht="15.75" customHeight="1">
      <c r="A871" s="7">
        <v>269.0</v>
      </c>
      <c r="B871" s="7" t="s">
        <v>894</v>
      </c>
      <c r="C871" s="7">
        <v>6.5794025820605855</v>
      </c>
      <c r="D871" s="7">
        <v>0.2726751835660625</v>
      </c>
      <c r="G871" s="7">
        <v>696.0</v>
      </c>
      <c r="H871" s="7" t="s">
        <v>895</v>
      </c>
      <c r="I871" s="7">
        <v>41.53757392182317</v>
      </c>
      <c r="J871" s="7">
        <v>4.676679259191007</v>
      </c>
      <c r="M871" s="7"/>
    </row>
    <row r="872" ht="15.75" customHeight="1">
      <c r="A872" s="7">
        <v>261.0</v>
      </c>
      <c r="B872" s="7" t="s">
        <v>894</v>
      </c>
      <c r="C872" s="7">
        <v>6.579633019711355</v>
      </c>
      <c r="D872" s="7">
        <v>0.5970344387755101</v>
      </c>
      <c r="G872" s="7">
        <v>698.0</v>
      </c>
      <c r="H872" s="7" t="s">
        <v>895</v>
      </c>
      <c r="I872" s="7">
        <v>148.70618779749026</v>
      </c>
      <c r="J872" s="7">
        <v>15.609140329862711</v>
      </c>
      <c r="M872" s="7"/>
    </row>
    <row r="873" ht="15.75" customHeight="1">
      <c r="A873" s="7">
        <v>781.0</v>
      </c>
      <c r="B873" s="7" t="s">
        <v>894</v>
      </c>
      <c r="C873" s="7">
        <v>6.579964451058201</v>
      </c>
      <c r="D873" s="7">
        <v>0.38611890741657956</v>
      </c>
      <c r="G873" s="7">
        <v>698.0</v>
      </c>
      <c r="H873" s="7" t="s">
        <v>895</v>
      </c>
      <c r="I873" s="7">
        <v>146.93412458016525</v>
      </c>
      <c r="J873" s="7">
        <v>15.50087533400903</v>
      </c>
      <c r="M873" s="7"/>
    </row>
    <row r="874" ht="15.75" customHeight="1">
      <c r="A874" s="7">
        <v>349.0</v>
      </c>
      <c r="B874" s="7" t="s">
        <v>894</v>
      </c>
      <c r="C874" s="7">
        <v>6.6131550080162</v>
      </c>
      <c r="D874" s="7">
        <v>0.5285269685796673</v>
      </c>
      <c r="G874" s="7">
        <v>698.0</v>
      </c>
      <c r="H874" s="7" t="s">
        <v>895</v>
      </c>
      <c r="I874" s="7">
        <v>152.45636809461993</v>
      </c>
      <c r="J874" s="7">
        <v>15.980005528425322</v>
      </c>
      <c r="M874" s="7"/>
    </row>
    <row r="875" ht="15.75" customHeight="1">
      <c r="A875" s="7">
        <v>709.0</v>
      </c>
      <c r="B875" s="7" t="s">
        <v>894</v>
      </c>
      <c r="C875" s="7">
        <v>6.613504770146917</v>
      </c>
      <c r="D875" s="7">
        <v>0.5628397678061365</v>
      </c>
      <c r="G875" s="7">
        <v>700.0</v>
      </c>
      <c r="H875" s="7" t="s">
        <v>895</v>
      </c>
      <c r="I875" s="7">
        <v>166.61226844697202</v>
      </c>
      <c r="J875" s="7">
        <v>17.491108449276698</v>
      </c>
      <c r="M875" s="7"/>
    </row>
    <row r="876" ht="15.75" customHeight="1">
      <c r="A876" s="7">
        <v>247.0</v>
      </c>
      <c r="B876" s="7" t="s">
        <v>894</v>
      </c>
      <c r="C876" s="7">
        <v>6.628592106943676</v>
      </c>
      <c r="D876" s="7">
        <v>0.5362882653061224</v>
      </c>
      <c r="G876" s="7">
        <v>700.0</v>
      </c>
      <c r="H876" s="7" t="s">
        <v>895</v>
      </c>
      <c r="I876" s="7">
        <v>163.48024973728133</v>
      </c>
      <c r="J876" s="7">
        <v>17.237722288768087</v>
      </c>
      <c r="M876" s="7"/>
    </row>
    <row r="877" ht="15.75" customHeight="1">
      <c r="A877" s="7">
        <v>781.0</v>
      </c>
      <c r="B877" s="7" t="s">
        <v>894</v>
      </c>
      <c r="C877" s="7">
        <v>6.644035218253969</v>
      </c>
      <c r="D877" s="7">
        <v>0.37580026782602316</v>
      </c>
      <c r="G877" s="7">
        <v>700.0</v>
      </c>
      <c r="H877" s="7" t="s">
        <v>895</v>
      </c>
      <c r="I877" s="7">
        <v>167.5807216006264</v>
      </c>
      <c r="J877" s="7">
        <v>17.77674375748641</v>
      </c>
      <c r="M877" s="7"/>
    </row>
    <row r="878" ht="15.75" customHeight="1">
      <c r="A878" s="7">
        <v>585.0</v>
      </c>
      <c r="B878" s="7" t="s">
        <v>894</v>
      </c>
      <c r="C878" s="7">
        <v>6.647</v>
      </c>
      <c r="D878" s="8">
        <v>1.40107496</v>
      </c>
      <c r="G878" s="7">
        <v>702.0</v>
      </c>
      <c r="H878" s="7" t="s">
        <v>895</v>
      </c>
      <c r="I878" s="7">
        <v>158.96767014897694</v>
      </c>
      <c r="J878" s="7">
        <v>16.963604533308764</v>
      </c>
      <c r="M878" s="7"/>
    </row>
    <row r="879" ht="15.75" customHeight="1">
      <c r="A879" s="7">
        <v>351.0</v>
      </c>
      <c r="B879" s="7" t="s">
        <v>894</v>
      </c>
      <c r="C879" s="7">
        <v>6.649016960594042</v>
      </c>
      <c r="D879" s="7">
        <v>0.5691293476408796</v>
      </c>
      <c r="G879" s="7">
        <v>702.0</v>
      </c>
      <c r="H879" s="7" t="s">
        <v>895</v>
      </c>
      <c r="I879" s="7">
        <v>153.4866374070182</v>
      </c>
      <c r="J879" s="7">
        <v>17.428913664424584</v>
      </c>
      <c r="M879" s="7"/>
    </row>
    <row r="880" ht="15.75" customHeight="1">
      <c r="A880" s="7">
        <v>743.0</v>
      </c>
      <c r="B880" s="7" t="s">
        <v>894</v>
      </c>
      <c r="C880" s="7">
        <v>6.671749965704879</v>
      </c>
      <c r="D880" s="7">
        <v>0.6786763742536824</v>
      </c>
      <c r="G880" s="7">
        <v>702.0</v>
      </c>
      <c r="H880" s="7" t="s">
        <v>895</v>
      </c>
      <c r="I880" s="7">
        <v>157.93740083657866</v>
      </c>
      <c r="J880" s="7">
        <v>16.93135538560767</v>
      </c>
      <c r="M880" s="7"/>
    </row>
    <row r="881" ht="15.75" customHeight="1">
      <c r="A881" s="7">
        <v>845.0</v>
      </c>
      <c r="B881" s="7" t="s">
        <v>894</v>
      </c>
      <c r="C881" s="7">
        <v>6.68123759920635</v>
      </c>
      <c r="D881" s="7">
        <v>0.9180035650623886</v>
      </c>
      <c r="G881" s="7">
        <v>704.0</v>
      </c>
      <c r="H881" s="7" t="s">
        <v>895</v>
      </c>
      <c r="I881" s="7">
        <v>17.532298942943687</v>
      </c>
      <c r="J881" s="7">
        <v>1.996084032064867</v>
      </c>
      <c r="M881" s="7"/>
    </row>
    <row r="882" ht="15.75" customHeight="1">
      <c r="A882" s="7">
        <v>263.0</v>
      </c>
      <c r="B882" s="7" t="s">
        <v>894</v>
      </c>
      <c r="C882" s="7">
        <v>6.683937162075866</v>
      </c>
      <c r="D882" s="7">
        <v>0.5779974489795917</v>
      </c>
      <c r="G882" s="7">
        <v>704.0</v>
      </c>
      <c r="H882" s="7" t="s">
        <v>895</v>
      </c>
      <c r="I882" s="7">
        <v>17.888772125033483</v>
      </c>
      <c r="J882" s="7">
        <v>2.0739426886575143</v>
      </c>
      <c r="M882" s="7"/>
    </row>
    <row r="883" ht="15.75" customHeight="1">
      <c r="A883" s="7">
        <v>709.0</v>
      </c>
      <c r="B883" s="7" t="s">
        <v>894</v>
      </c>
      <c r="C883" s="7">
        <v>6.695926315138776</v>
      </c>
      <c r="D883" s="7">
        <v>0.5416474707454161</v>
      </c>
      <c r="G883" s="7">
        <v>704.0</v>
      </c>
      <c r="H883" s="7" t="s">
        <v>895</v>
      </c>
      <c r="I883" s="7">
        <v>17.899074818157466</v>
      </c>
      <c r="J883" s="7">
        <v>2.088915507233023</v>
      </c>
      <c r="M883" s="7"/>
    </row>
    <row r="884" ht="15.75" customHeight="1">
      <c r="A884" s="7">
        <v>261.0</v>
      </c>
      <c r="B884" s="7" t="s">
        <v>894</v>
      </c>
      <c r="C884" s="7">
        <v>6.696709097875602</v>
      </c>
      <c r="D884" s="7">
        <v>0.6050701530612244</v>
      </c>
      <c r="G884" s="7">
        <v>706.0</v>
      </c>
      <c r="H884" s="7" t="s">
        <v>895</v>
      </c>
      <c r="I884" s="7">
        <v>18.67589787970575</v>
      </c>
      <c r="J884" s="7">
        <v>2.237261586658067</v>
      </c>
      <c r="M884" s="7"/>
    </row>
    <row r="885" ht="15.75" customHeight="1">
      <c r="A885" s="7">
        <v>265.0</v>
      </c>
      <c r="B885" s="7" t="s">
        <v>894</v>
      </c>
      <c r="C885" s="7">
        <v>6.6975360729052404</v>
      </c>
      <c r="D885" s="7">
        <v>0.2866460110634806</v>
      </c>
      <c r="G885" s="7">
        <v>706.0</v>
      </c>
      <c r="H885" s="7" t="s">
        <v>895</v>
      </c>
      <c r="I885" s="7">
        <v>19.498052790999566</v>
      </c>
      <c r="J885" s="7">
        <v>2.192803833041556</v>
      </c>
      <c r="M885" s="7"/>
    </row>
    <row r="886" ht="15.75" customHeight="1">
      <c r="A886" s="7">
        <v>387.0</v>
      </c>
      <c r="B886" s="7" t="s">
        <v>894</v>
      </c>
      <c r="C886" s="7">
        <v>6.710193232638595</v>
      </c>
      <c r="D886" s="7">
        <v>0.06256633268670629</v>
      </c>
      <c r="G886" s="7">
        <v>706.0</v>
      </c>
      <c r="H886" s="7" t="s">
        <v>895</v>
      </c>
      <c r="I886" s="7">
        <v>19.05915806391791</v>
      </c>
      <c r="J886" s="7">
        <v>2.243250714088271</v>
      </c>
      <c r="M886" s="7"/>
    </row>
    <row r="887" ht="15.75" customHeight="1">
      <c r="A887" s="7">
        <v>585.0</v>
      </c>
      <c r="B887" s="7" t="s">
        <v>894</v>
      </c>
      <c r="C887" s="7">
        <v>6.711</v>
      </c>
      <c r="D887" s="8">
        <v>1.40761185</v>
      </c>
      <c r="G887" s="7">
        <v>708.0</v>
      </c>
      <c r="H887" s="7" t="s">
        <v>895</v>
      </c>
      <c r="I887" s="7">
        <v>18.984978673425232</v>
      </c>
      <c r="J887" s="7">
        <v>2.414631899014098</v>
      </c>
      <c r="M887" s="7"/>
    </row>
    <row r="888" ht="15.75" customHeight="1">
      <c r="A888" s="7">
        <v>347.0</v>
      </c>
      <c r="B888" s="7" t="s">
        <v>894</v>
      </c>
      <c r="C888" s="7">
        <v>6.718631339127499</v>
      </c>
      <c r="D888" s="7">
        <v>9.473888447616035E-4</v>
      </c>
      <c r="G888" s="7">
        <v>708.0</v>
      </c>
      <c r="H888" s="7" t="s">
        <v>895</v>
      </c>
      <c r="I888" s="7">
        <v>18.486328326224474</v>
      </c>
      <c r="J888" s="7">
        <v>2.511379342117387</v>
      </c>
      <c r="M888" s="7"/>
    </row>
    <row r="889" ht="15.75" customHeight="1">
      <c r="A889" s="7">
        <v>587.0</v>
      </c>
      <c r="B889" s="7" t="s">
        <v>894</v>
      </c>
      <c r="C889" s="7">
        <v>6.73</v>
      </c>
      <c r="D889" s="8">
        <v>1.29430564</v>
      </c>
      <c r="G889" s="7">
        <v>708.0</v>
      </c>
      <c r="H889" s="7" t="s">
        <v>895</v>
      </c>
      <c r="I889" s="7">
        <v>18.630566029960228</v>
      </c>
      <c r="J889" s="7">
        <v>2.359347645812218</v>
      </c>
      <c r="M889" s="7"/>
    </row>
    <row r="890" ht="15.75" customHeight="1">
      <c r="A890" s="7">
        <v>277.0</v>
      </c>
      <c r="B890" s="7" t="s">
        <v>894</v>
      </c>
      <c r="C890" s="7">
        <v>6.752383765083115</v>
      </c>
      <c r="D890" s="7">
        <v>0.46897415220067057</v>
      </c>
      <c r="G890" s="7">
        <v>710.0</v>
      </c>
      <c r="H890" s="7" t="s">
        <v>895</v>
      </c>
      <c r="I890" s="7">
        <v>30.30763841668212</v>
      </c>
      <c r="J890" s="7">
        <v>3.612457385054824</v>
      </c>
      <c r="M890" s="7"/>
    </row>
    <row r="891" ht="15.75" customHeight="1">
      <c r="A891" s="7">
        <v>263.0</v>
      </c>
      <c r="B891" s="7" t="s">
        <v>894</v>
      </c>
      <c r="C891" s="7">
        <v>6.758440120907659</v>
      </c>
      <c r="D891" s="7">
        <v>0.5725446428571428</v>
      </c>
      <c r="G891" s="7">
        <v>710.0</v>
      </c>
      <c r="H891" s="7" t="s">
        <v>895</v>
      </c>
      <c r="I891" s="7">
        <v>30.69914075539346</v>
      </c>
      <c r="J891" s="7">
        <v>3.693080254307565</v>
      </c>
      <c r="M891" s="7"/>
    </row>
    <row r="892" ht="15.75" customHeight="1">
      <c r="A892" s="7">
        <v>757.0</v>
      </c>
      <c r="B892" s="7" t="s">
        <v>894</v>
      </c>
      <c r="C892" s="7">
        <v>6.763203621564772</v>
      </c>
      <c r="D892" s="7">
        <v>0.5518725785622041</v>
      </c>
      <c r="G892" s="7">
        <v>710.0</v>
      </c>
      <c r="H892" s="7" t="s">
        <v>895</v>
      </c>
      <c r="I892" s="7">
        <v>30.781562300385318</v>
      </c>
      <c r="J892" s="7">
        <v>3.789827697410854</v>
      </c>
      <c r="M892" s="7"/>
    </row>
    <row r="893" ht="15.75" customHeight="1">
      <c r="A893" s="7">
        <v>387.0</v>
      </c>
      <c r="B893" s="7" t="s">
        <v>894</v>
      </c>
      <c r="C893" s="7">
        <v>6.769259978060923</v>
      </c>
      <c r="D893" s="7">
        <v>0.0811274202575462</v>
      </c>
      <c r="G893" s="7">
        <v>712.0</v>
      </c>
      <c r="H893" s="7" t="s">
        <v>895</v>
      </c>
      <c r="I893" s="7">
        <v>32.20333395149492</v>
      </c>
      <c r="J893" s="7">
        <v>3.817469824011794</v>
      </c>
      <c r="M893" s="7"/>
    </row>
    <row r="894" ht="15.75" customHeight="1">
      <c r="A894" s="7">
        <v>709.0</v>
      </c>
      <c r="B894" s="7" t="s">
        <v>894</v>
      </c>
      <c r="C894" s="7">
        <v>6.772166244256248</v>
      </c>
      <c r="D894" s="7">
        <v>0.5695199484013637</v>
      </c>
      <c r="G894" s="7">
        <v>712.0</v>
      </c>
      <c r="H894" s="7" t="s">
        <v>895</v>
      </c>
      <c r="I894" s="7">
        <v>32.883311697677776</v>
      </c>
      <c r="J894" s="7">
        <v>3.824380355662029</v>
      </c>
      <c r="M894" s="7"/>
    </row>
    <row r="895" ht="15.75" customHeight="1">
      <c r="A895" s="7">
        <v>351.0</v>
      </c>
      <c r="B895" s="7" t="s">
        <v>894</v>
      </c>
      <c r="C895" s="7">
        <v>6.773479031305375</v>
      </c>
      <c r="D895" s="7">
        <v>0.5519216727054135</v>
      </c>
      <c r="G895" s="7">
        <v>712.0</v>
      </c>
      <c r="H895" s="7" t="s">
        <v>895</v>
      </c>
      <c r="I895" s="7">
        <v>32.656652448950155</v>
      </c>
      <c r="J895" s="7">
        <v>3.72763291255874</v>
      </c>
      <c r="M895" s="7"/>
    </row>
    <row r="896" ht="15.75" customHeight="1">
      <c r="A896" s="7">
        <v>757.0</v>
      </c>
      <c r="B896" s="7" t="s">
        <v>894</v>
      </c>
      <c r="C896" s="7">
        <v>6.783780694133248</v>
      </c>
      <c r="D896" s="7">
        <v>0.5628684796646016</v>
      </c>
      <c r="G896" s="7">
        <v>714.0</v>
      </c>
      <c r="H896" s="7" t="s">
        <v>895</v>
      </c>
      <c r="I896" s="7">
        <v>31.04943232160887</v>
      </c>
      <c r="J896" s="7">
        <v>3.6746521699069388</v>
      </c>
      <c r="M896" s="7"/>
    </row>
    <row r="897" ht="15.75" customHeight="1">
      <c r="A897" s="7">
        <v>781.0</v>
      </c>
      <c r="B897" s="7" t="s">
        <v>894</v>
      </c>
      <c r="C897" s="7">
        <v>6.784577546296297</v>
      </c>
      <c r="D897" s="7">
        <v>0.3831379670904188</v>
      </c>
      <c r="G897" s="7">
        <v>714.0</v>
      </c>
      <c r="H897" s="7" t="s">
        <v>895</v>
      </c>
      <c r="I897" s="7">
        <v>31.9766747027673</v>
      </c>
      <c r="J897" s="7">
        <v>3.6999907859578</v>
      </c>
      <c r="M897" s="7"/>
    </row>
    <row r="898" ht="15.75" customHeight="1">
      <c r="A898" s="7">
        <v>265.0</v>
      </c>
      <c r="B898" s="7" t="s">
        <v>894</v>
      </c>
      <c r="C898" s="7">
        <v>6.788245717660957</v>
      </c>
      <c r="D898" s="7">
        <v>0.29336615593565635</v>
      </c>
      <c r="G898" s="7">
        <v>714.0</v>
      </c>
      <c r="H898" s="7" t="s">
        <v>895</v>
      </c>
      <c r="I898" s="7">
        <v>31.77062084028765</v>
      </c>
      <c r="J898" s="7">
        <v>3.796738229061089</v>
      </c>
      <c r="M898" s="7"/>
    </row>
    <row r="899" ht="15.75" customHeight="1">
      <c r="A899" s="7">
        <v>247.0</v>
      </c>
      <c r="B899" s="7" t="s">
        <v>894</v>
      </c>
      <c r="C899" s="7">
        <v>6.790369960406999</v>
      </c>
      <c r="D899" s="7">
        <v>0.49496173469387744</v>
      </c>
      <c r="G899" s="7">
        <v>716.0</v>
      </c>
      <c r="H899" s="7" t="s">
        <v>895</v>
      </c>
      <c r="I899" s="7">
        <v>57.63038058148399</v>
      </c>
      <c r="J899" s="7">
        <v>8.244817101262324</v>
      </c>
      <c r="M899" s="7"/>
    </row>
    <row r="900" ht="15.75" customHeight="1">
      <c r="A900" s="7">
        <v>349.0</v>
      </c>
      <c r="B900" s="7" t="s">
        <v>894</v>
      </c>
      <c r="C900" s="7">
        <v>6.794574297527635</v>
      </c>
      <c r="D900" s="7">
        <v>0.5215665607406023</v>
      </c>
      <c r="G900" s="7">
        <v>716.0</v>
      </c>
      <c r="H900" s="7" t="s">
        <v>895</v>
      </c>
      <c r="I900" s="7">
        <v>59.711524592528484</v>
      </c>
      <c r="J900" s="7">
        <v>8.48438219847047</v>
      </c>
      <c r="M900" s="7"/>
    </row>
    <row r="901" ht="15.75" customHeight="1">
      <c r="A901" s="7">
        <v>277.0</v>
      </c>
      <c r="B901" s="7" t="s">
        <v>894</v>
      </c>
      <c r="C901" s="7">
        <v>6.798793350772086</v>
      </c>
      <c r="D901" s="7">
        <v>0.47180368688369195</v>
      </c>
      <c r="G901" s="7">
        <v>716.0</v>
      </c>
      <c r="H901" s="7" t="s">
        <v>895</v>
      </c>
      <c r="I901" s="7">
        <v>58.18672601017905</v>
      </c>
      <c r="J901" s="7">
        <v>8.470561135170001</v>
      </c>
      <c r="M901" s="7"/>
    </row>
    <row r="902" ht="15.75" customHeight="1">
      <c r="A902" s="7">
        <v>783.0</v>
      </c>
      <c r="B902" s="7" t="s">
        <v>894</v>
      </c>
      <c r="C902" s="7">
        <v>6.8031787367724865</v>
      </c>
      <c r="D902" s="7">
        <v>0.5537394749876176</v>
      </c>
      <c r="G902" s="7">
        <v>718.0</v>
      </c>
      <c r="H902" s="7" t="s">
        <v>895</v>
      </c>
      <c r="I902" s="7">
        <v>64.5537903608003</v>
      </c>
      <c r="J902" s="7">
        <v>9.576246199207594</v>
      </c>
      <c r="M902" s="7"/>
    </row>
    <row r="903" ht="15.75" customHeight="1">
      <c r="A903" s="7">
        <v>743.0</v>
      </c>
      <c r="B903" s="7" t="s">
        <v>894</v>
      </c>
      <c r="C903" s="7">
        <v>6.804357766701724</v>
      </c>
      <c r="D903" s="7">
        <v>0.6994983997454565</v>
      </c>
      <c r="G903" s="7">
        <v>718.0</v>
      </c>
      <c r="H903" s="7" t="s">
        <v>895</v>
      </c>
      <c r="I903" s="7">
        <v>64.5537903608003</v>
      </c>
      <c r="J903" s="7">
        <v>9.442642587303052</v>
      </c>
      <c r="M903" s="7"/>
    </row>
    <row r="904" ht="15.75" customHeight="1">
      <c r="A904" s="7">
        <v>263.0</v>
      </c>
      <c r="B904" s="7" t="s">
        <v>894</v>
      </c>
      <c r="C904" s="7">
        <v>6.81591383200647</v>
      </c>
      <c r="D904" s="7">
        <v>0.5433673469387754</v>
      </c>
      <c r="G904" s="7">
        <v>718.0</v>
      </c>
      <c r="H904" s="7" t="s">
        <v>895</v>
      </c>
      <c r="I904" s="7">
        <v>65.2749788794791</v>
      </c>
      <c r="J904" s="7">
        <v>9.391965355201329</v>
      </c>
      <c r="M904" s="7"/>
    </row>
    <row r="905" ht="15.75" customHeight="1">
      <c r="A905" s="7">
        <v>661.0</v>
      </c>
      <c r="B905" s="7" t="s">
        <v>894</v>
      </c>
      <c r="C905" s="7">
        <v>6.821619171251365</v>
      </c>
      <c r="D905" s="7">
        <v>0.3241960748180227</v>
      </c>
      <c r="G905" s="7">
        <v>720.0</v>
      </c>
      <c r="H905" s="7" t="s">
        <v>895</v>
      </c>
      <c r="I905" s="7">
        <v>66.81396040056701</v>
      </c>
      <c r="J905" s="7">
        <v>9.550730876490293</v>
      </c>
      <c r="M905" s="7"/>
    </row>
    <row r="906" ht="15.75" customHeight="1">
      <c r="A906" s="7">
        <v>757.0</v>
      </c>
      <c r="B906" s="7" t="s">
        <v>894</v>
      </c>
      <c r="C906" s="7">
        <v>6.827221180666697</v>
      </c>
      <c r="D906" s="7">
        <v>0.628843886278987</v>
      </c>
      <c r="G906" s="7">
        <v>720.0</v>
      </c>
      <c r="H906" s="7" t="s">
        <v>895</v>
      </c>
      <c r="I906" s="7">
        <v>68.00285792674562</v>
      </c>
      <c r="J906" s="7">
        <v>9.794044432798668</v>
      </c>
      <c r="M906" s="7"/>
    </row>
    <row r="907" ht="15.75" customHeight="1">
      <c r="A907" s="7">
        <v>381.0</v>
      </c>
      <c r="B907" s="7" t="s">
        <v>894</v>
      </c>
      <c r="C907" s="7">
        <v>6.82832672348325</v>
      </c>
      <c r="D907" s="7">
        <v>0.01716900600302694</v>
      </c>
      <c r="G907" s="7">
        <v>720.0</v>
      </c>
      <c r="H907" s="7" t="s">
        <v>895</v>
      </c>
      <c r="I907" s="7">
        <v>66.51673601902236</v>
      </c>
      <c r="J907" s="7">
        <v>9.5788055176028</v>
      </c>
      <c r="M907" s="7"/>
    </row>
    <row r="908" ht="15.75" customHeight="1">
      <c r="A908" s="7">
        <v>347.0</v>
      </c>
      <c r="B908" s="7" t="s">
        <v>894</v>
      </c>
      <c r="C908" s="7">
        <v>6.840983883216606</v>
      </c>
      <c r="D908" s="7">
        <v>0.04903220633296882</v>
      </c>
      <c r="G908" s="7">
        <v>722.0</v>
      </c>
      <c r="H908" s="7" t="s">
        <v>895</v>
      </c>
      <c r="I908" s="7">
        <v>41.0926196899721</v>
      </c>
      <c r="J908" s="7">
        <v>7.557431357502479</v>
      </c>
      <c r="M908" s="7"/>
    </row>
    <row r="909" ht="15.75" customHeight="1">
      <c r="A909" s="7">
        <v>845.0</v>
      </c>
      <c r="B909" s="7" t="s">
        <v>894</v>
      </c>
      <c r="C909" s="7">
        <v>6.846581514550264</v>
      </c>
      <c r="D909" s="7">
        <v>0.909982174688057</v>
      </c>
      <c r="G909" s="7">
        <v>722.0</v>
      </c>
      <c r="H909" s="7" t="s">
        <v>895</v>
      </c>
      <c r="I909" s="7">
        <v>41.29839041565686</v>
      </c>
      <c r="J909" s="7">
        <v>7.440453686200378</v>
      </c>
      <c r="M909" s="7"/>
    </row>
    <row r="910" ht="15.75" customHeight="1">
      <c r="A910" s="7">
        <v>783.0</v>
      </c>
      <c r="B910" s="7" t="s">
        <v>894</v>
      </c>
      <c r="C910" s="7">
        <v>6.85691550925926</v>
      </c>
      <c r="D910" s="7">
        <v>0.5051272173609964</v>
      </c>
      <c r="G910" s="7">
        <v>722.0</v>
      </c>
      <c r="H910" s="7" t="s">
        <v>895</v>
      </c>
      <c r="I910" s="7">
        <v>40.47530751291783</v>
      </c>
      <c r="J910" s="7">
        <v>7.62761796028374</v>
      </c>
      <c r="M910" s="7"/>
    </row>
    <row r="911" ht="15.75" customHeight="1">
      <c r="A911" s="7">
        <v>383.0</v>
      </c>
      <c r="B911" s="7" t="s">
        <v>894</v>
      </c>
      <c r="C911" s="7">
        <v>6.857860096194414</v>
      </c>
      <c r="D911" s="7">
        <v>0.06681991525502379</v>
      </c>
      <c r="G911" s="7">
        <v>724.0</v>
      </c>
      <c r="H911" s="7" t="s">
        <v>895</v>
      </c>
      <c r="I911" s="7">
        <v>41.59561479720152</v>
      </c>
      <c r="J911" s="7">
        <v>7.503621628703512</v>
      </c>
      <c r="M911" s="7"/>
    </row>
    <row r="912" ht="15.75" customHeight="1">
      <c r="A912" s="7">
        <v>841.0</v>
      </c>
      <c r="B912" s="7" t="s">
        <v>894</v>
      </c>
      <c r="C912" s="7">
        <v>6.865182705026456</v>
      </c>
      <c r="D912" s="7">
        <v>0.9393939393939394</v>
      </c>
      <c r="G912" s="7">
        <v>724.0</v>
      </c>
      <c r="H912" s="7" t="s">
        <v>895</v>
      </c>
      <c r="I912" s="7">
        <v>43.173190360784666</v>
      </c>
      <c r="J912" s="7">
        <v>7.693125456212917</v>
      </c>
      <c r="M912" s="7"/>
    </row>
    <row r="913" ht="15.75" customHeight="1">
      <c r="A913" s="7">
        <v>351.0</v>
      </c>
      <c r="B913" s="7" t="s">
        <v>894</v>
      </c>
      <c r="C913" s="7">
        <v>6.866298202683318</v>
      </c>
      <c r="D913" s="7">
        <v>0.582663473994617</v>
      </c>
      <c r="G913" s="7">
        <v>724.0</v>
      </c>
      <c r="H913" s="7" t="s">
        <v>895</v>
      </c>
      <c r="I913" s="7">
        <v>42.235790388220764</v>
      </c>
      <c r="J913" s="7">
        <v>7.6837672425087495</v>
      </c>
      <c r="M913" s="7"/>
    </row>
    <row r="914" ht="15.75" customHeight="1">
      <c r="A914" s="7">
        <v>843.0</v>
      </c>
      <c r="B914" s="7" t="s">
        <v>894</v>
      </c>
      <c r="C914" s="7">
        <v>6.873449900793651</v>
      </c>
      <c r="D914" s="7">
        <v>0.9224598930481281</v>
      </c>
      <c r="G914" s="7">
        <v>726.0</v>
      </c>
      <c r="H914" s="7" t="s">
        <v>895</v>
      </c>
      <c r="I914" s="7">
        <v>41.41270748548173</v>
      </c>
      <c r="J914" s="7">
        <v>7.248610305264931</v>
      </c>
      <c r="M914" s="7"/>
    </row>
    <row r="915" ht="15.75" customHeight="1">
      <c r="A915" s="7">
        <v>381.0</v>
      </c>
      <c r="B915" s="7" t="s">
        <v>894</v>
      </c>
      <c r="C915" s="7">
        <v>6.8831744156611245</v>
      </c>
      <c r="D915" s="7">
        <v>0.047098759711006334</v>
      </c>
      <c r="G915" s="7">
        <v>726.0</v>
      </c>
      <c r="H915" s="7" t="s">
        <v>895</v>
      </c>
      <c r="I915" s="7">
        <v>41.0926196899721</v>
      </c>
      <c r="J915" s="7">
        <v>7.4147185985139155</v>
      </c>
      <c r="M915" s="7"/>
    </row>
    <row r="916" ht="15.75" customHeight="1">
      <c r="A916" s="7">
        <v>347.0</v>
      </c>
      <c r="B916" s="7" t="s">
        <v>894</v>
      </c>
      <c r="C916" s="7">
        <v>6.887393468905578</v>
      </c>
      <c r="D916" s="7">
        <v>0.05811940545619254</v>
      </c>
      <c r="G916" s="7">
        <v>726.0</v>
      </c>
      <c r="H916" s="7" t="s">
        <v>895</v>
      </c>
      <c r="I916" s="7">
        <v>41.66420503909644</v>
      </c>
      <c r="J916" s="7">
        <v>7.470867880738924</v>
      </c>
      <c r="M916" s="7"/>
    </row>
    <row r="917" ht="15.75" customHeight="1">
      <c r="A917" s="7">
        <v>783.0</v>
      </c>
      <c r="B917" s="7" t="s">
        <v>894</v>
      </c>
      <c r="C917" s="7">
        <v>6.892051091269841</v>
      </c>
      <c r="D917" s="7">
        <v>0.5094839762992314</v>
      </c>
      <c r="G917" s="7">
        <v>728.0</v>
      </c>
      <c r="H917" s="7" t="s">
        <v>895</v>
      </c>
      <c r="I917" s="7">
        <v>28.33483469751703</v>
      </c>
      <c r="J917" s="7">
        <v>3.03273503153718</v>
      </c>
      <c r="M917" s="7"/>
    </row>
    <row r="918" ht="15.75" customHeight="1">
      <c r="A918" s="7">
        <v>243.0</v>
      </c>
      <c r="B918" s="7" t="s">
        <v>894</v>
      </c>
      <c r="C918" s="7">
        <v>6.901060070671378</v>
      </c>
      <c r="D918" s="7">
        <v>0.6997767857142857</v>
      </c>
      <c r="G918" s="7">
        <v>728.0</v>
      </c>
      <c r="H918" s="7" t="s">
        <v>895</v>
      </c>
      <c r="I918" s="7">
        <v>27.48888838081302</v>
      </c>
      <c r="J918" s="7">
        <v>2.9017200396788256</v>
      </c>
      <c r="M918" s="7"/>
    </row>
    <row r="919" ht="15.75" customHeight="1">
      <c r="A919" s="7">
        <v>587.0</v>
      </c>
      <c r="B919" s="7" t="s">
        <v>894</v>
      </c>
      <c r="C919" s="7">
        <v>6.904</v>
      </c>
      <c r="D919" s="8">
        <v>1.27469494</v>
      </c>
      <c r="G919" s="7">
        <v>728.0</v>
      </c>
      <c r="H919" s="7" t="s">
        <v>895</v>
      </c>
      <c r="I919" s="7">
        <v>27.168800585303398</v>
      </c>
      <c r="J919" s="7">
        <v>2.9017200396788256</v>
      </c>
      <c r="M919" s="7"/>
    </row>
    <row r="920" ht="15.75" customHeight="1">
      <c r="A920" s="7">
        <v>743.0</v>
      </c>
      <c r="B920" s="7" t="s">
        <v>894</v>
      </c>
      <c r="C920" s="7">
        <v>6.907243129544103</v>
      </c>
      <c r="D920" s="7">
        <v>0.6559827060210747</v>
      </c>
      <c r="G920" s="7">
        <v>730.0</v>
      </c>
      <c r="H920" s="7" t="s">
        <v>895</v>
      </c>
      <c r="I920" s="7">
        <v>28.563468837166763</v>
      </c>
      <c r="J920" s="7">
        <v>3.0163581575548855</v>
      </c>
      <c r="M920" s="7"/>
    </row>
    <row r="921" ht="15.75" customHeight="1">
      <c r="A921" s="7">
        <v>661.0</v>
      </c>
      <c r="B921" s="7" t="s">
        <v>894</v>
      </c>
      <c r="C921" s="7">
        <v>6.908161793492818</v>
      </c>
      <c r="D921" s="7">
        <v>0.3442366166037041</v>
      </c>
      <c r="G921" s="7">
        <v>730.0</v>
      </c>
      <c r="H921" s="7" t="s">
        <v>895</v>
      </c>
      <c r="I921" s="7">
        <v>29.180781014221044</v>
      </c>
      <c r="J921" s="7">
        <v>2.932134234217372</v>
      </c>
      <c r="M921" s="7"/>
    </row>
    <row r="922" ht="15.75" customHeight="1">
      <c r="A922" s="7">
        <v>267.0</v>
      </c>
      <c r="B922" s="7" t="s">
        <v>894</v>
      </c>
      <c r="C922" s="7">
        <v>6.914817314994516</v>
      </c>
      <c r="D922" s="7">
        <v>0.32661318846115756</v>
      </c>
      <c r="G922" s="7">
        <v>730.0</v>
      </c>
      <c r="H922" s="7" t="s">
        <v>895</v>
      </c>
      <c r="I922" s="7">
        <v>28.67778590699163</v>
      </c>
      <c r="J922" s="7">
        <v>3.035074584963222</v>
      </c>
      <c r="M922" s="7"/>
    </row>
    <row r="923" ht="15.75" customHeight="1">
      <c r="A923" s="7">
        <v>383.0</v>
      </c>
      <c r="B923" s="7" t="s">
        <v>894</v>
      </c>
      <c r="C923" s="7">
        <v>6.916926841616741</v>
      </c>
      <c r="D923" s="7">
        <v>0.06198629870011752</v>
      </c>
      <c r="G923" s="7">
        <v>732.0</v>
      </c>
      <c r="H923" s="7" t="s">
        <v>895</v>
      </c>
      <c r="I923" s="7">
        <v>26.4828981663542</v>
      </c>
      <c r="J923" s="7">
        <v>2.988283516442381</v>
      </c>
      <c r="M923" s="7"/>
    </row>
    <row r="924" ht="15.75" customHeight="1">
      <c r="A924" s="7">
        <v>845.0</v>
      </c>
      <c r="B924" s="7" t="s">
        <v>894</v>
      </c>
      <c r="C924" s="7">
        <v>6.918919477513228</v>
      </c>
      <c r="D924" s="7">
        <v>0.9153297682709446</v>
      </c>
      <c r="G924" s="7">
        <v>732.0</v>
      </c>
      <c r="H924" s="7" t="s">
        <v>895</v>
      </c>
      <c r="I924" s="7">
        <v>26.07135671498468</v>
      </c>
      <c r="J924" s="7">
        <v>2.9368133410694566</v>
      </c>
      <c r="M924" s="7"/>
    </row>
    <row r="925" ht="15.75" customHeight="1">
      <c r="A925" s="7">
        <v>243.0</v>
      </c>
      <c r="B925" s="7" t="s">
        <v>894</v>
      </c>
      <c r="C925" s="7">
        <v>6.9223466303376044</v>
      </c>
      <c r="D925" s="7">
        <v>0.661798469387755</v>
      </c>
      <c r="G925" s="7">
        <v>732.0</v>
      </c>
      <c r="H925" s="7" t="s">
        <v>895</v>
      </c>
      <c r="I925" s="7">
        <v>25.888449403264893</v>
      </c>
      <c r="J925" s="7">
        <v>2.976585749312171</v>
      </c>
      <c r="M925" s="7"/>
    </row>
    <row r="926" ht="15.75" customHeight="1">
      <c r="A926" s="7">
        <v>583.0</v>
      </c>
      <c r="B926" s="7" t="s">
        <v>894</v>
      </c>
      <c r="C926" s="7">
        <v>6.925</v>
      </c>
      <c r="D926" s="8">
        <v>1.48605462</v>
      </c>
      <c r="G926" s="7">
        <v>734.0</v>
      </c>
      <c r="H926" s="7" t="s">
        <v>895</v>
      </c>
      <c r="I926" s="7">
        <v>33.11328821619644</v>
      </c>
      <c r="J926" s="7">
        <v>2.6233131819798237</v>
      </c>
      <c r="M926" s="7"/>
    </row>
    <row r="927" ht="15.75" customHeight="1">
      <c r="A927" s="7">
        <v>267.0</v>
      </c>
      <c r="B927" s="7" t="s">
        <v>894</v>
      </c>
      <c r="C927" s="7">
        <v>6.929584001350096</v>
      </c>
      <c r="D927" s="7">
        <v>0.2995557630547656</v>
      </c>
      <c r="G927" s="7">
        <v>734.0</v>
      </c>
      <c r="H927" s="7" t="s">
        <v>895</v>
      </c>
      <c r="I927" s="7">
        <v>34.142141844620234</v>
      </c>
      <c r="J927" s="7">
        <v>2.667764697074622</v>
      </c>
      <c r="M927" s="7"/>
    </row>
    <row r="928" ht="15.75" customHeight="1">
      <c r="A928" s="7">
        <v>587.0</v>
      </c>
      <c r="B928" s="7" t="s">
        <v>894</v>
      </c>
      <c r="C928" s="7">
        <v>6.931</v>
      </c>
      <c r="D928" s="8">
        <v>1.33570598</v>
      </c>
      <c r="G928" s="7">
        <v>734.0</v>
      </c>
      <c r="H928" s="7" t="s">
        <v>895</v>
      </c>
      <c r="I928" s="7">
        <v>33.82205404911061</v>
      </c>
      <c r="J928" s="7">
        <v>2.716895319021505</v>
      </c>
      <c r="M928" s="7"/>
    </row>
    <row r="929" ht="15.75" customHeight="1">
      <c r="A929" s="7">
        <v>713.0</v>
      </c>
      <c r="B929" s="7" t="s">
        <v>894</v>
      </c>
      <c r="C929" s="7">
        <v>6.932888256990377</v>
      </c>
      <c r="D929" s="7">
        <v>0.46747443103289416</v>
      </c>
      <c r="G929" s="7">
        <v>736.0</v>
      </c>
      <c r="H929" s="7" t="s">
        <v>895</v>
      </c>
      <c r="I929" s="7">
        <v>33.799190635145635</v>
      </c>
      <c r="J929" s="7">
        <v>2.536749705216268</v>
      </c>
      <c r="M929" s="7"/>
    </row>
    <row r="930" ht="15.75" customHeight="1">
      <c r="A930" s="7">
        <v>277.0</v>
      </c>
      <c r="B930" s="7" t="s">
        <v>894</v>
      </c>
      <c r="C930" s="7">
        <v>6.946460214327905</v>
      </c>
      <c r="D930" s="7">
        <v>0.47144999504831425</v>
      </c>
      <c r="G930" s="7">
        <v>736.0</v>
      </c>
      <c r="H930" s="7" t="s">
        <v>895</v>
      </c>
      <c r="I930" s="7">
        <v>34.416502812199916</v>
      </c>
      <c r="J930" s="7">
        <v>2.5905594340152347</v>
      </c>
      <c r="M930" s="7"/>
    </row>
    <row r="931" ht="15.75" customHeight="1">
      <c r="A931" s="7">
        <v>665.0</v>
      </c>
      <c r="B931" s="7" t="s">
        <v>894</v>
      </c>
      <c r="C931" s="7">
        <v>6.949372565988749</v>
      </c>
      <c r="D931" s="7">
        <v>0.3856998065051138</v>
      </c>
      <c r="G931" s="7">
        <v>736.0</v>
      </c>
      <c r="H931" s="7" t="s">
        <v>895</v>
      </c>
      <c r="I931" s="7">
        <v>33.9135077049705</v>
      </c>
      <c r="J931" s="7">
        <v>2.6584064833704537</v>
      </c>
      <c r="M931" s="7"/>
    </row>
    <row r="932" ht="15.75" customHeight="1">
      <c r="A932" s="7">
        <v>843.0</v>
      </c>
      <c r="B932" s="7" t="s">
        <v>894</v>
      </c>
      <c r="C932" s="7">
        <v>6.95405505952381</v>
      </c>
      <c r="D932" s="7">
        <v>0.9411764705882354</v>
      </c>
      <c r="G932" s="7">
        <v>738.0</v>
      </c>
      <c r="H932" s="7" t="s">
        <v>895</v>
      </c>
      <c r="I932" s="7">
        <v>30.369678540399647</v>
      </c>
      <c r="J932" s="7">
        <v>2.434979131183439</v>
      </c>
      <c r="M932" s="7"/>
    </row>
    <row r="933" ht="15.75" customHeight="1">
      <c r="A933" s="7">
        <v>339.0</v>
      </c>
      <c r="B933" s="7" t="s">
        <v>894</v>
      </c>
      <c r="C933" s="7">
        <v>6.957007847439034</v>
      </c>
      <c r="D933" s="7">
        <v>0.16987262020562466</v>
      </c>
      <c r="G933" s="7">
        <v>738.0</v>
      </c>
      <c r="H933" s="7" t="s">
        <v>895</v>
      </c>
      <c r="I933" s="7">
        <v>30.552585852119435</v>
      </c>
      <c r="J933" s="7">
        <v>2.506335510677722</v>
      </c>
      <c r="M933" s="7"/>
    </row>
    <row r="934" ht="15.75" customHeight="1">
      <c r="A934" s="7">
        <v>381.0</v>
      </c>
      <c r="B934" s="7" t="s">
        <v>894</v>
      </c>
      <c r="C934" s="7">
        <v>6.961226900683487</v>
      </c>
      <c r="D934" s="7">
        <v>-0.007540441825653733</v>
      </c>
      <c r="G934" s="7">
        <v>738.0</v>
      </c>
      <c r="H934" s="7" t="s">
        <v>895</v>
      </c>
      <c r="I934" s="7">
        <v>29.958137089030135</v>
      </c>
      <c r="J934" s="7">
        <v>2.525051938086058</v>
      </c>
      <c r="M934" s="7"/>
    </row>
    <row r="935" ht="15.75" customHeight="1">
      <c r="A935" s="7">
        <v>841.0</v>
      </c>
      <c r="B935" s="7" t="s">
        <v>894</v>
      </c>
      <c r="C935" s="7">
        <v>6.962322255291006</v>
      </c>
      <c r="D935" s="7">
        <v>0.961675579322638</v>
      </c>
      <c r="G935" s="7">
        <v>740.0</v>
      </c>
      <c r="H935" s="7" t="s">
        <v>895</v>
      </c>
      <c r="I935" s="7">
        <v>47.12856097672504</v>
      </c>
      <c r="J935" s="7">
        <v>10.046716202811208</v>
      </c>
      <c r="M935" s="7"/>
    </row>
    <row r="936" ht="15.75" customHeight="1">
      <c r="A936" s="7">
        <v>619.0</v>
      </c>
      <c r="B936" s="7" t="s">
        <v>894</v>
      </c>
      <c r="C936" s="7">
        <v>6.966679685091164</v>
      </c>
      <c r="D936" s="7">
        <v>0.9319823878414905</v>
      </c>
      <c r="G936" s="7">
        <v>740.0</v>
      </c>
      <c r="H936" s="7" t="s">
        <v>895</v>
      </c>
      <c r="I936" s="7">
        <v>46.053980520371304</v>
      </c>
      <c r="J936" s="7">
        <v>10.175391641243518</v>
      </c>
      <c r="M936" s="7"/>
    </row>
    <row r="937" ht="15.75" customHeight="1">
      <c r="A937" s="7">
        <v>249.0</v>
      </c>
      <c r="B937" s="7" t="s">
        <v>894</v>
      </c>
      <c r="C937" s="7">
        <v>6.981948997403039</v>
      </c>
      <c r="D937" s="7">
        <v>0.580484693877551</v>
      </c>
      <c r="G937" s="7">
        <v>740.0</v>
      </c>
      <c r="H937" s="7" t="s">
        <v>895</v>
      </c>
      <c r="I937" s="7">
        <v>46.92279025104028</v>
      </c>
      <c r="J937" s="7">
        <v>10.264294671433117</v>
      </c>
      <c r="M937" s="7"/>
    </row>
    <row r="938" ht="15.75" customHeight="1">
      <c r="A938" s="7">
        <v>713.0</v>
      </c>
      <c r="B938" s="7" t="s">
        <v>894</v>
      </c>
      <c r="C938" s="7">
        <v>7.000886031608662</v>
      </c>
      <c r="D938" s="7">
        <v>0.4508891550723303</v>
      </c>
      <c r="G938" s="7">
        <v>742.0</v>
      </c>
      <c r="H938" s="7" t="s">
        <v>895</v>
      </c>
      <c r="I938" s="7">
        <v>50.946751108875574</v>
      </c>
      <c r="J938" s="7">
        <v>10.563757509966498</v>
      </c>
      <c r="M938" s="7"/>
    </row>
    <row r="939" ht="15.75" customHeight="1">
      <c r="A939" s="7">
        <v>665.0</v>
      </c>
      <c r="B939" s="7" t="s">
        <v>894</v>
      </c>
      <c r="C939" s="7">
        <v>7.025612495106221</v>
      </c>
      <c r="D939" s="7">
        <v>0.33617432967843</v>
      </c>
      <c r="G939" s="7">
        <v>742.0</v>
      </c>
      <c r="H939" s="7" t="s">
        <v>895</v>
      </c>
      <c r="I939" s="7">
        <v>52.29569253280899</v>
      </c>
      <c r="J939" s="7">
        <v>11.008272660914484</v>
      </c>
      <c r="M939" s="7"/>
    </row>
    <row r="940" ht="15.75" customHeight="1">
      <c r="A940" s="7">
        <v>1117.0</v>
      </c>
      <c r="B940" s="7" t="s">
        <v>894</v>
      </c>
      <c r="C940" s="7">
        <v>7.02737681455735</v>
      </c>
      <c r="D940" s="7">
        <v>1.6428493066526242</v>
      </c>
      <c r="G940" s="7">
        <v>742.0</v>
      </c>
      <c r="H940" s="7" t="s">
        <v>895</v>
      </c>
      <c r="I940" s="7">
        <v>50.8324340390507</v>
      </c>
      <c r="J940" s="7">
        <v>10.760279997754028</v>
      </c>
      <c r="M940" s="7"/>
    </row>
    <row r="941" ht="15.75" customHeight="1">
      <c r="A941" s="7">
        <v>661.0</v>
      </c>
      <c r="B941" s="7" t="s">
        <v>894</v>
      </c>
      <c r="C941" s="7">
        <v>7.037975726854999</v>
      </c>
      <c r="D941" s="7">
        <v>0.3529899566940017</v>
      </c>
      <c r="G941" s="7">
        <v>744.0</v>
      </c>
      <c r="H941" s="7" t="s">
        <v>895</v>
      </c>
      <c r="I941" s="7">
        <v>44.4306781288582</v>
      </c>
      <c r="J941" s="7">
        <v>8.926070111737072</v>
      </c>
      <c r="M941" s="7"/>
    </row>
    <row r="942" ht="15.75" customHeight="1">
      <c r="A942" s="7">
        <v>713.0</v>
      </c>
      <c r="B942" s="7" t="s">
        <v>894</v>
      </c>
      <c r="C942" s="7">
        <v>7.046217881354185</v>
      </c>
      <c r="D942" s="7">
        <v>0.4412144107620013</v>
      </c>
      <c r="G942" s="7">
        <v>744.0</v>
      </c>
      <c r="H942" s="7" t="s">
        <v>895</v>
      </c>
      <c r="I942" s="7">
        <v>45.00226347798253</v>
      </c>
      <c r="J942" s="7">
        <v>8.6827565554287</v>
      </c>
      <c r="M942" s="7"/>
    </row>
    <row r="943" ht="15.75" customHeight="1">
      <c r="A943" s="7">
        <v>343.0</v>
      </c>
      <c r="B943" s="7" t="s">
        <v>894</v>
      </c>
      <c r="C943" s="7">
        <v>7.049827018816977</v>
      </c>
      <c r="D943" s="7">
        <v>0.03917162856096012</v>
      </c>
      <c r="G943" s="7">
        <v>744.0</v>
      </c>
      <c r="H943" s="7" t="s">
        <v>895</v>
      </c>
      <c r="I943" s="7">
        <v>44.31636105903333</v>
      </c>
      <c r="J943" s="7">
        <v>8.921391004884986</v>
      </c>
      <c r="M943" s="7"/>
    </row>
    <row r="944" ht="15.75" customHeight="1">
      <c r="A944" s="7">
        <v>383.0</v>
      </c>
      <c r="B944" s="7" t="s">
        <v>894</v>
      </c>
      <c r="C944" s="7">
        <v>7.051936545439204</v>
      </c>
      <c r="D944" s="7">
        <v>0.042458487818296343</v>
      </c>
      <c r="G944" s="7">
        <v>746.0</v>
      </c>
      <c r="H944" s="7" t="s">
        <v>895</v>
      </c>
      <c r="I944" s="7">
        <v>20.145159815263614</v>
      </c>
      <c r="J944" s="7">
        <v>1.7202455595275974</v>
      </c>
      <c r="M944" s="7"/>
    </row>
    <row r="945" ht="15.75" customHeight="1">
      <c r="A945" s="7">
        <v>665.0</v>
      </c>
      <c r="B945" s="7" t="s">
        <v>894</v>
      </c>
      <c r="C945" s="7">
        <v>7.07300488347654</v>
      </c>
      <c r="D945" s="7">
        <v>0.40781350778586567</v>
      </c>
      <c r="G945" s="7">
        <v>746.0</v>
      </c>
      <c r="H945" s="7" t="s">
        <v>895</v>
      </c>
      <c r="I945" s="7">
        <v>20.52469248708217</v>
      </c>
      <c r="J945" s="7">
        <v>1.776394841752606</v>
      </c>
      <c r="M945" s="7"/>
    </row>
    <row r="946" ht="15.75" customHeight="1">
      <c r="A946" s="7">
        <v>841.0</v>
      </c>
      <c r="B946" s="7" t="s">
        <v>894</v>
      </c>
      <c r="C946" s="7">
        <v>7.073929398148149</v>
      </c>
      <c r="D946" s="7">
        <v>0.961675579322638</v>
      </c>
      <c r="G946" s="7">
        <v>746.0</v>
      </c>
      <c r="H946" s="7" t="s">
        <v>895</v>
      </c>
      <c r="I946" s="7">
        <v>20.378366637706343</v>
      </c>
      <c r="J946" s="7">
        <v>1.706208238971345</v>
      </c>
      <c r="M946" s="7"/>
    </row>
    <row r="947" ht="15.75" customHeight="1">
      <c r="A947" s="7">
        <v>337.0</v>
      </c>
      <c r="B947" s="7" t="s">
        <v>894</v>
      </c>
      <c r="C947" s="7">
        <v>7.07936039152814</v>
      </c>
      <c r="D947" s="7">
        <v>0.2729253251562256</v>
      </c>
      <c r="G947" s="7">
        <v>748.0</v>
      </c>
      <c r="H947" s="7" t="s">
        <v>895</v>
      </c>
      <c r="I947" s="7">
        <v>20.80362613745484</v>
      </c>
      <c r="J947" s="7">
        <v>1.6226861816616442</v>
      </c>
      <c r="M947" s="7"/>
    </row>
    <row r="948" ht="15.75" customHeight="1">
      <c r="A948" s="7">
        <v>619.0</v>
      </c>
      <c r="B948" s="7" t="s">
        <v>894</v>
      </c>
      <c r="C948" s="7">
        <v>7.0817899648502545</v>
      </c>
      <c r="D948" s="7">
        <v>0.9902079118712067</v>
      </c>
      <c r="G948" s="7">
        <v>748.0</v>
      </c>
      <c r="H948" s="7" t="s">
        <v>895</v>
      </c>
      <c r="I948" s="7">
        <v>21.340916365631713</v>
      </c>
      <c r="J948" s="7">
        <v>1.6261955118007074</v>
      </c>
      <c r="M948" s="7"/>
    </row>
    <row r="949" ht="15.75" customHeight="1">
      <c r="A949" s="7">
        <v>243.0</v>
      </c>
      <c r="B949" s="7" t="s">
        <v>894</v>
      </c>
      <c r="C949" s="7">
        <v>7.088381795734173</v>
      </c>
      <c r="D949" s="7">
        <v>0.6908801020408162</v>
      </c>
      <c r="G949" s="7">
        <v>748.0</v>
      </c>
      <c r="H949" s="7" t="s">
        <v>895</v>
      </c>
      <c r="I949" s="7">
        <v>21.363779779596687</v>
      </c>
      <c r="J949" s="7">
        <v>1.6776656871736322</v>
      </c>
      <c r="M949" s="7"/>
    </row>
    <row r="950" ht="15.75" customHeight="1">
      <c r="A950" s="7">
        <v>319.0</v>
      </c>
      <c r="B950" s="7" t="s">
        <v>894</v>
      </c>
      <c r="C950" s="7">
        <v>7.0962366045059495</v>
      </c>
      <c r="D950" s="7">
        <v>0.17204985640111478</v>
      </c>
      <c r="G950" s="7">
        <v>750.0</v>
      </c>
      <c r="H950" s="7" t="s">
        <v>895</v>
      </c>
      <c r="I950" s="7">
        <v>18.535575472129498</v>
      </c>
      <c r="J950" s="7">
        <v>1.4369256396339067</v>
      </c>
      <c r="M950" s="7"/>
    </row>
    <row r="951" ht="15.75" customHeight="1">
      <c r="A951" s="7">
        <v>319.0</v>
      </c>
      <c r="B951" s="7" t="s">
        <v>894</v>
      </c>
      <c r="C951" s="7">
        <v>7.0962366045059495</v>
      </c>
      <c r="D951" s="7">
        <v>0.16356125235205068</v>
      </c>
      <c r="G951" s="7">
        <v>750.0</v>
      </c>
      <c r="H951" s="7" t="s">
        <v>895</v>
      </c>
      <c r="I951" s="7">
        <v>18.42125840230463</v>
      </c>
      <c r="J951" s="7">
        <v>1.424759961818488</v>
      </c>
      <c r="M951" s="7"/>
    </row>
    <row r="952" ht="15.75" customHeight="1">
      <c r="A952" s="7">
        <v>843.0</v>
      </c>
      <c r="B952" s="7" t="s">
        <v>894</v>
      </c>
      <c r="C952" s="7">
        <v>7.096664186507937</v>
      </c>
      <c r="D952" s="7">
        <v>0.9349376114081995</v>
      </c>
      <c r="G952" s="7">
        <v>750.0</v>
      </c>
      <c r="H952" s="7" t="s">
        <v>895</v>
      </c>
      <c r="I952" s="7">
        <v>19.0454296035484</v>
      </c>
      <c r="J952" s="7">
        <v>1.4549402010144303</v>
      </c>
      <c r="M952" s="7"/>
    </row>
    <row r="953" ht="15.75" customHeight="1">
      <c r="A953" s="7">
        <v>583.0</v>
      </c>
      <c r="B953" s="7" t="s">
        <v>894</v>
      </c>
      <c r="C953" s="7">
        <v>7.097</v>
      </c>
      <c r="D953" s="8">
        <v>1.38037478</v>
      </c>
      <c r="G953" s="7">
        <v>752.0</v>
      </c>
      <c r="H953" s="7" t="s">
        <v>895</v>
      </c>
      <c r="I953" s="7">
        <v>54.26194613379669</v>
      </c>
      <c r="J953" s="7">
        <v>10.32512306051021</v>
      </c>
      <c r="M953" s="7"/>
    </row>
    <row r="954" ht="15.75" customHeight="1">
      <c r="A954" s="7">
        <v>267.0</v>
      </c>
      <c r="B954" s="7" t="s">
        <v>894</v>
      </c>
      <c r="C954" s="7">
        <v>7.102565184372626</v>
      </c>
      <c r="D954" s="7">
        <v>0.3195393517536041</v>
      </c>
      <c r="G954" s="7">
        <v>752.0</v>
      </c>
      <c r="H954" s="7" t="s">
        <v>895</v>
      </c>
      <c r="I954" s="7">
        <v>54.673487585166214</v>
      </c>
      <c r="J954" s="7">
        <v>10.458477605794606</v>
      </c>
      <c r="M954" s="7"/>
    </row>
    <row r="955" ht="15.75" customHeight="1">
      <c r="A955" s="7">
        <v>249.0</v>
      </c>
      <c r="B955" s="7" t="s">
        <v>894</v>
      </c>
      <c r="C955" s="7">
        <v>7.107539699433778</v>
      </c>
      <c r="D955" s="7">
        <v>0.570344387755102</v>
      </c>
      <c r="G955" s="7">
        <v>752.0</v>
      </c>
      <c r="H955" s="7" t="s">
        <v>895</v>
      </c>
      <c r="I955" s="7">
        <v>54.05617540811194</v>
      </c>
      <c r="J955" s="7">
        <v>10.294708865971664</v>
      </c>
      <c r="M955" s="7"/>
    </row>
    <row r="956" ht="15.75" customHeight="1">
      <c r="A956" s="7">
        <v>249.0</v>
      </c>
      <c r="B956" s="7" t="s">
        <v>894</v>
      </c>
      <c r="C956" s="7">
        <v>7.107539699433778</v>
      </c>
      <c r="D956" s="7">
        <v>0.5802933673469387</v>
      </c>
      <c r="G956" s="7">
        <v>754.0</v>
      </c>
      <c r="H956" s="7" t="s">
        <v>895</v>
      </c>
      <c r="I956" s="7">
        <v>61.898326398097765</v>
      </c>
      <c r="J956" s="7">
        <v>10.077130397349752</v>
      </c>
      <c r="M956" s="7"/>
    </row>
    <row r="957" ht="15.75" customHeight="1">
      <c r="A957" s="7">
        <v>337.0</v>
      </c>
      <c r="B957" s="7" t="s">
        <v>894</v>
      </c>
      <c r="C957" s="7">
        <v>7.108893764239304</v>
      </c>
      <c r="D957" s="7">
        <v>0.22652260622912573</v>
      </c>
      <c r="G957" s="7">
        <v>754.0</v>
      </c>
      <c r="H957" s="7" t="s">
        <v>895</v>
      </c>
      <c r="I957" s="7">
        <v>61.73828250034294</v>
      </c>
      <c r="J957" s="7">
        <v>10.23388047689457</v>
      </c>
      <c r="M957" s="7"/>
    </row>
    <row r="958" ht="15.75" customHeight="1">
      <c r="A958" s="7">
        <v>339.0</v>
      </c>
      <c r="B958" s="7" t="s">
        <v>894</v>
      </c>
      <c r="C958" s="7">
        <v>7.113112817483756</v>
      </c>
      <c r="D958" s="7">
        <v>0.1534383239189435</v>
      </c>
      <c r="G958" s="7">
        <v>754.0</v>
      </c>
      <c r="H958" s="7" t="s">
        <v>895</v>
      </c>
      <c r="I958" s="7">
        <v>62.92718002652156</v>
      </c>
      <c r="J958" s="7">
        <v>10.261955118007075</v>
      </c>
      <c r="M958" s="7"/>
    </row>
    <row r="959" ht="15.75" customHeight="1">
      <c r="A959" s="7">
        <v>343.0</v>
      </c>
      <c r="B959" s="7" t="s">
        <v>894</v>
      </c>
      <c r="C959" s="7">
        <v>7.115222344105982</v>
      </c>
      <c r="D959" s="7">
        <v>0.06411308998427628</v>
      </c>
      <c r="G959" s="7">
        <v>756.0</v>
      </c>
      <c r="H959" s="7" t="s">
        <v>895</v>
      </c>
      <c r="I959" s="7">
        <v>65.85369701403813</v>
      </c>
      <c r="J959" s="7">
        <v>10.945104718411349</v>
      </c>
      <c r="M959" s="7"/>
    </row>
    <row r="960" ht="15.75" customHeight="1">
      <c r="A960" s="7">
        <v>583.0</v>
      </c>
      <c r="B960" s="7" t="s">
        <v>894</v>
      </c>
      <c r="C960" s="7">
        <v>7.122</v>
      </c>
      <c r="D960" s="8">
        <v>1.45881755</v>
      </c>
      <c r="G960" s="7">
        <v>756.0</v>
      </c>
      <c r="H960" s="7" t="s">
        <v>895</v>
      </c>
      <c r="I960" s="7">
        <v>67.81995061502583</v>
      </c>
      <c r="J960" s="7">
        <v>10.596511257931086</v>
      </c>
      <c r="M960" s="7"/>
    </row>
    <row r="961" ht="15.75" customHeight="1">
      <c r="A961" s="7">
        <v>343.0</v>
      </c>
      <c r="B961" s="7" t="s">
        <v>894</v>
      </c>
      <c r="C961" s="7">
        <v>7.14264619019492</v>
      </c>
      <c r="D961" s="7">
        <v>0.06933339586357501</v>
      </c>
      <c r="G961" s="7">
        <v>756.0</v>
      </c>
      <c r="H961" s="7" t="s">
        <v>895</v>
      </c>
      <c r="I961" s="7">
        <v>65.51074580456353</v>
      </c>
      <c r="J961" s="7">
        <v>10.919369630724885</v>
      </c>
      <c r="M961" s="7"/>
    </row>
    <row r="962" ht="15.75" customHeight="1">
      <c r="A962" s="7">
        <v>337.0</v>
      </c>
      <c r="B962" s="7" t="s">
        <v>894</v>
      </c>
      <c r="C962" s="7">
        <v>7.148974770061598</v>
      </c>
      <c r="D962" s="7">
        <v>0.292646480700243</v>
      </c>
      <c r="G962" s="7">
        <v>758.0</v>
      </c>
      <c r="H962" s="7" t="s">
        <v>895</v>
      </c>
      <c r="I962" s="7">
        <v>48.66040971237825</v>
      </c>
      <c r="J962" s="7">
        <v>7.639315727413951</v>
      </c>
      <c r="M962" s="7"/>
    </row>
    <row r="963" ht="15.75" customHeight="1">
      <c r="A963" s="7">
        <v>341.0</v>
      </c>
      <c r="B963" s="7" t="s">
        <v>894</v>
      </c>
      <c r="C963" s="7">
        <v>7.157412876550502</v>
      </c>
      <c r="D963" s="7">
        <v>0.16658576094828845</v>
      </c>
      <c r="G963" s="7">
        <v>758.0</v>
      </c>
      <c r="H963" s="7" t="s">
        <v>895</v>
      </c>
      <c r="I963" s="7">
        <v>48.820453610133065</v>
      </c>
      <c r="J963" s="7">
        <v>7.688446349360834</v>
      </c>
      <c r="M963" s="7"/>
    </row>
    <row r="964" ht="15.75" customHeight="1">
      <c r="A964" s="7">
        <v>319.0</v>
      </c>
      <c r="B964" s="7" t="s">
        <v>894</v>
      </c>
      <c r="C964" s="7">
        <v>7.170070036283857</v>
      </c>
      <c r="D964" s="7">
        <v>0.1969851307952407</v>
      </c>
      <c r="G964" s="7">
        <v>758.0</v>
      </c>
      <c r="H964" s="7" t="s">
        <v>895</v>
      </c>
      <c r="I964" s="7">
        <v>47.47151218619964</v>
      </c>
      <c r="J964" s="7">
        <v>7.473207434164967</v>
      </c>
      <c r="M964" s="7"/>
    </row>
    <row r="965" ht="15.75" customHeight="1">
      <c r="A965" s="7">
        <v>1121.0</v>
      </c>
      <c r="B965" s="7" t="s">
        <v>894</v>
      </c>
      <c r="C965" s="7">
        <v>7.178675117562871</v>
      </c>
      <c r="D965" s="7">
        <v>1.4903567667193263</v>
      </c>
      <c r="G965" s="7">
        <v>760.0</v>
      </c>
      <c r="H965" s="7" t="s">
        <v>895</v>
      </c>
      <c r="I965" s="7">
        <v>56.25106314874937</v>
      </c>
      <c r="J965" s="7">
        <v>7.468528327312883</v>
      </c>
      <c r="M965" s="7"/>
    </row>
    <row r="966" ht="15.75" customHeight="1">
      <c r="A966" s="7">
        <v>619.0</v>
      </c>
      <c r="B966" s="7" t="s">
        <v>894</v>
      </c>
      <c r="C966" s="7">
        <v>7.194844703899362</v>
      </c>
      <c r="D966" s="7">
        <v>0.9708702378321403</v>
      </c>
      <c r="G966" s="7">
        <v>760.0</v>
      </c>
      <c r="H966" s="7" t="s">
        <v>895</v>
      </c>
      <c r="I966" s="7">
        <v>57.211326535278246</v>
      </c>
      <c r="J966" s="7">
        <v>7.456830560182672</v>
      </c>
      <c r="M966" s="7"/>
    </row>
    <row r="967" ht="15.75" customHeight="1">
      <c r="A967" s="7">
        <v>1121.0</v>
      </c>
      <c r="B967" s="7" t="s">
        <v>894</v>
      </c>
      <c r="C967" s="7">
        <v>7.195031690860764</v>
      </c>
      <c r="D967" s="7">
        <v>1.501601720203616</v>
      </c>
      <c r="G967" s="7">
        <v>760.0</v>
      </c>
      <c r="H967" s="7" t="s">
        <v>895</v>
      </c>
      <c r="I967" s="7">
        <v>56.38824363253921</v>
      </c>
      <c r="J967" s="7">
        <v>7.51297984240768</v>
      </c>
      <c r="M967" s="7"/>
    </row>
    <row r="968" ht="15.75" customHeight="1">
      <c r="A968" s="7">
        <v>703.0</v>
      </c>
      <c r="B968" s="7" t="s">
        <v>894</v>
      </c>
      <c r="C968" s="7">
        <v>7.206939894088314</v>
      </c>
      <c r="D968" s="7">
        <v>0.5077858656592648</v>
      </c>
      <c r="G968" s="7">
        <v>762.0</v>
      </c>
      <c r="H968" s="7" t="s">
        <v>895</v>
      </c>
      <c r="I968" s="7">
        <v>50.283712103891354</v>
      </c>
      <c r="J968" s="7">
        <v>7.639315727413951</v>
      </c>
      <c r="M968" s="7"/>
    </row>
    <row r="969" ht="15.75" customHeight="1">
      <c r="A969" s="7">
        <v>339.0</v>
      </c>
      <c r="B969" s="7" t="s">
        <v>894</v>
      </c>
      <c r="C969" s="7">
        <v>7.214370095350603</v>
      </c>
      <c r="D969" s="7">
        <v>0.15691852783847599</v>
      </c>
      <c r="G969" s="7">
        <v>762.0</v>
      </c>
      <c r="H969" s="7" t="s">
        <v>895</v>
      </c>
      <c r="I969" s="7">
        <v>50.443756001646165</v>
      </c>
      <c r="J969" s="7">
        <v>7.594864212319152</v>
      </c>
      <c r="M969" s="7"/>
    </row>
    <row r="970" ht="15.75" customHeight="1">
      <c r="A970" s="7">
        <v>341.0</v>
      </c>
      <c r="B970" s="7" t="s">
        <v>894</v>
      </c>
      <c r="C970" s="7">
        <v>7.218589148595055</v>
      </c>
      <c r="D970" s="7">
        <v>0.16658576094828845</v>
      </c>
      <c r="G970" s="7">
        <v>762.0</v>
      </c>
      <c r="H970" s="7" t="s">
        <v>895</v>
      </c>
      <c r="I970" s="7">
        <v>50.03221455027664</v>
      </c>
      <c r="J970" s="7">
        <v>7.517658949259765</v>
      </c>
      <c r="M970" s="7"/>
    </row>
    <row r="971" ht="15.75" customHeight="1">
      <c r="A971" s="7">
        <v>1121.0</v>
      </c>
      <c r="B971" s="7" t="s">
        <v>894</v>
      </c>
      <c r="C971" s="7">
        <v>7.221611122469842</v>
      </c>
      <c r="D971" s="7">
        <v>1.5350623134983326</v>
      </c>
      <c r="G971" s="7">
        <v>764.0</v>
      </c>
      <c r="H971" s="7" t="s">
        <v>895</v>
      </c>
      <c r="I971" s="7">
        <v>59.70343865746033</v>
      </c>
      <c r="J971" s="7">
        <v>7.749274738437927</v>
      </c>
      <c r="M971" s="7"/>
    </row>
    <row r="972" ht="15.75" customHeight="1">
      <c r="A972" s="7">
        <v>663.0</v>
      </c>
      <c r="B972" s="7" t="s">
        <v>894</v>
      </c>
      <c r="C972" s="7">
        <v>7.223424203086686</v>
      </c>
      <c r="D972" s="7">
        <v>0.2795079701465033</v>
      </c>
      <c r="G972" s="7">
        <v>764.0</v>
      </c>
      <c r="H972" s="7" t="s">
        <v>895</v>
      </c>
      <c r="I972" s="7">
        <v>58.28590699163199</v>
      </c>
      <c r="J972" s="7">
        <v>7.7586329521420945</v>
      </c>
      <c r="M972" s="7"/>
    </row>
    <row r="973" ht="15.75" customHeight="1">
      <c r="A973" s="7">
        <v>345.0</v>
      </c>
      <c r="B973" s="7" t="s">
        <v>894</v>
      </c>
      <c r="C973" s="7">
        <v>7.2375748881950885</v>
      </c>
      <c r="D973" s="7">
        <v>0.10761563897843236</v>
      </c>
      <c r="G973" s="7">
        <v>764.0</v>
      </c>
      <c r="H973" s="7" t="s">
        <v>895</v>
      </c>
      <c r="I973" s="7">
        <v>59.88634596918012</v>
      </c>
      <c r="J973" s="7">
        <v>7.936439012521289</v>
      </c>
      <c r="M973" s="7"/>
    </row>
    <row r="974" ht="15.75" customHeight="1">
      <c r="A974" s="7">
        <v>663.0</v>
      </c>
      <c r="B974" s="7" t="s">
        <v>894</v>
      </c>
      <c r="C974" s="7">
        <v>7.248150666584245</v>
      </c>
      <c r="D974" s="7">
        <v>0.30093061826223166</v>
      </c>
      <c r="G974" s="7">
        <v>766.0</v>
      </c>
      <c r="H974" s="7" t="s">
        <v>895</v>
      </c>
      <c r="I974" s="7">
        <v>58.08013626594723</v>
      </c>
      <c r="J974" s="7">
        <v>7.679088135656665</v>
      </c>
      <c r="M974" s="7"/>
    </row>
    <row r="975" ht="15.75" customHeight="1">
      <c r="A975" s="7">
        <v>621.0</v>
      </c>
      <c r="B975" s="7" t="s">
        <v>894</v>
      </c>
      <c r="C975" s="7">
        <v>7.250344303068923</v>
      </c>
      <c r="D975" s="7">
        <v>1.0480084320758887</v>
      </c>
      <c r="G975" s="7">
        <v>766.0</v>
      </c>
      <c r="H975" s="7" t="s">
        <v>895</v>
      </c>
      <c r="I975" s="7">
        <v>59.566258173670484</v>
      </c>
      <c r="J975" s="7">
        <v>7.566789571206647</v>
      </c>
      <c r="M975" s="7"/>
    </row>
    <row r="976" ht="15.75" customHeight="1">
      <c r="A976" s="7">
        <v>251.0</v>
      </c>
      <c r="B976" s="7" t="s">
        <v>894</v>
      </c>
      <c r="C976" s="7">
        <v>7.25228830516412</v>
      </c>
      <c r="D976" s="7">
        <v>0.5855548469387755</v>
      </c>
      <c r="G976" s="7">
        <v>766.0</v>
      </c>
      <c r="H976" s="7" t="s">
        <v>895</v>
      </c>
      <c r="I976" s="7">
        <v>57.66859481457771</v>
      </c>
      <c r="J976" s="7">
        <v>7.704823223343129</v>
      </c>
      <c r="M976" s="7"/>
    </row>
    <row r="977" ht="15.75" customHeight="1">
      <c r="A977" s="7">
        <v>1119.0</v>
      </c>
      <c r="B977" s="7" t="s">
        <v>894</v>
      </c>
      <c r="C977" s="7">
        <v>7.264547127376813</v>
      </c>
      <c r="D977" s="7">
        <v>1.596772424082851</v>
      </c>
      <c r="G977" s="7">
        <v>768.0</v>
      </c>
      <c r="H977" s="7" t="s">
        <v>895</v>
      </c>
      <c r="I977" s="7">
        <v>55.27581431878307</v>
      </c>
      <c r="J977" s="7">
        <v>7.756149909195972</v>
      </c>
      <c r="M977" s="7"/>
    </row>
    <row r="978" ht="15.75" customHeight="1">
      <c r="A978" s="7">
        <v>1117.0</v>
      </c>
      <c r="B978" s="7" t="s">
        <v>894</v>
      </c>
      <c r="C978" s="7">
        <v>7.278859129012471</v>
      </c>
      <c r="D978" s="7">
        <v>1.6658877479375112</v>
      </c>
      <c r="G978" s="7">
        <v>768.0</v>
      </c>
      <c r="H978" s="7" t="s">
        <v>895</v>
      </c>
      <c r="I978" s="7">
        <v>54.32508680555555</v>
      </c>
      <c r="J978" s="7">
        <v>7.55436317942509</v>
      </c>
      <c r="M978" s="7"/>
    </row>
    <row r="979" ht="15.75" customHeight="1">
      <c r="A979" s="7">
        <v>837.0</v>
      </c>
      <c r="B979" s="7" t="s">
        <v>894</v>
      </c>
      <c r="C979" s="7">
        <v>7.293010085978836</v>
      </c>
      <c r="D979" s="7">
        <v>0.8272727272727273</v>
      </c>
      <c r="G979" s="7">
        <v>768.0</v>
      </c>
      <c r="H979" s="7" t="s">
        <v>895</v>
      </c>
      <c r="I979" s="7">
        <v>56.267877810846564</v>
      </c>
      <c r="J979" s="7">
        <v>7.7423917230752295</v>
      </c>
      <c r="M979" s="7"/>
    </row>
    <row r="980" ht="15.75" customHeight="1">
      <c r="A980" s="7">
        <v>835.0</v>
      </c>
      <c r="B980" s="7" t="s">
        <v>894</v>
      </c>
      <c r="C980" s="7">
        <v>7.303344080687831</v>
      </c>
      <c r="D980" s="7">
        <v>0.8267379679144384</v>
      </c>
      <c r="G980" s="7">
        <v>770.0</v>
      </c>
      <c r="H980" s="7" t="s">
        <v>895</v>
      </c>
      <c r="I980" s="7">
        <v>28.366092096560845</v>
      </c>
      <c r="J980" s="7">
        <v>2.4913506869920936</v>
      </c>
      <c r="M980" s="7"/>
    </row>
    <row r="981" ht="15.75" customHeight="1">
      <c r="A981" s="7">
        <v>705.0</v>
      </c>
      <c r="B981" s="7" t="s">
        <v>894</v>
      </c>
      <c r="C981" s="7">
        <v>7.305845748078548</v>
      </c>
      <c r="D981" s="7">
        <v>0.5052520040541786</v>
      </c>
      <c r="G981" s="7">
        <v>770.0</v>
      </c>
      <c r="H981" s="7" t="s">
        <v>895</v>
      </c>
      <c r="I981" s="7">
        <v>29.482163525132275</v>
      </c>
      <c r="J981" s="7">
        <v>2.6312255792196355</v>
      </c>
      <c r="M981" s="7"/>
    </row>
    <row r="982" ht="15.75" customHeight="1">
      <c r="A982" s="7">
        <v>741.0</v>
      </c>
      <c r="B982" s="7" t="s">
        <v>894</v>
      </c>
      <c r="C982" s="7">
        <v>7.323357263706615</v>
      </c>
      <c r="D982" s="7">
        <v>0.7034756405697279</v>
      </c>
      <c r="G982" s="7">
        <v>770.0</v>
      </c>
      <c r="H982" s="7" t="s">
        <v>895</v>
      </c>
      <c r="I982" s="7">
        <v>28.841455853174605</v>
      </c>
      <c r="J982" s="7">
        <v>2.5440904004549374</v>
      </c>
      <c r="M982" s="7"/>
    </row>
    <row r="983" ht="15.75" customHeight="1">
      <c r="A983" s="7">
        <v>1119.0</v>
      </c>
      <c r="B983" s="7" t="s">
        <v>894</v>
      </c>
      <c r="C983" s="7">
        <v>7.327928848906153</v>
      </c>
      <c r="D983" s="7">
        <v>1.6011606986133053</v>
      </c>
      <c r="G983" s="7">
        <v>772.0</v>
      </c>
      <c r="H983" s="7" t="s">
        <v>895</v>
      </c>
      <c r="I983" s="7">
        <v>31.631634424603178</v>
      </c>
      <c r="J983" s="7">
        <v>2.7023095408434683</v>
      </c>
      <c r="M983" s="7"/>
    </row>
    <row r="984" ht="15.75" customHeight="1">
      <c r="A984" s="7">
        <v>835.0</v>
      </c>
      <c r="B984" s="7" t="s">
        <v>894</v>
      </c>
      <c r="C984" s="7">
        <v>7.3281456679894195</v>
      </c>
      <c r="D984" s="7">
        <v>0.8089126559714794</v>
      </c>
      <c r="G984" s="7">
        <v>772.0</v>
      </c>
      <c r="H984" s="7" t="s">
        <v>895</v>
      </c>
      <c r="I984" s="7">
        <v>32.21033812830688</v>
      </c>
      <c r="J984" s="7">
        <v>2.69084438574285</v>
      </c>
      <c r="M984" s="7"/>
    </row>
    <row r="985" ht="15.75" customHeight="1">
      <c r="A985" s="7">
        <v>345.0</v>
      </c>
      <c r="B985" s="7" t="s">
        <v>894</v>
      </c>
      <c r="C985" s="7">
        <v>7.3409416926841615</v>
      </c>
      <c r="D985" s="7">
        <v>0.11921631871020734</v>
      </c>
      <c r="G985" s="7">
        <v>772.0</v>
      </c>
      <c r="H985" s="7" t="s">
        <v>895</v>
      </c>
      <c r="I985" s="7">
        <v>32.00365823412698</v>
      </c>
      <c r="J985" s="7">
        <v>2.755049254306312</v>
      </c>
      <c r="M985" s="7"/>
    </row>
    <row r="986" ht="15.75" customHeight="1">
      <c r="A986" s="7">
        <v>341.0</v>
      </c>
      <c r="B986" s="7" t="s">
        <v>894</v>
      </c>
      <c r="C986" s="7">
        <v>7.357817905661968</v>
      </c>
      <c r="D986" s="7">
        <v>0.1571118725006722</v>
      </c>
      <c r="G986" s="7">
        <v>774.0</v>
      </c>
      <c r="H986" s="7" t="s">
        <v>895</v>
      </c>
      <c r="I986" s="7">
        <v>30.680906911375665</v>
      </c>
      <c r="J986" s="7">
        <v>2.8742868673527413</v>
      </c>
      <c r="M986" s="7"/>
    </row>
    <row r="987" ht="15.75" customHeight="1">
      <c r="A987" s="7">
        <v>785.0</v>
      </c>
      <c r="B987" s="7" t="s">
        <v>894</v>
      </c>
      <c r="C987" s="7">
        <v>7.373615244708995</v>
      </c>
      <c r="D987" s="7">
        <v>0.5009997615247739</v>
      </c>
      <c r="G987" s="7">
        <v>774.0</v>
      </c>
      <c r="H987" s="7" t="s">
        <v>895</v>
      </c>
      <c r="I987" s="7">
        <v>30.49489500661376</v>
      </c>
      <c r="J987" s="7">
        <v>2.96142204611744</v>
      </c>
      <c r="M987" s="7"/>
    </row>
    <row r="988" ht="15.75" customHeight="1">
      <c r="A988" s="7">
        <v>1117.0</v>
      </c>
      <c r="B988" s="7" t="s">
        <v>894</v>
      </c>
      <c r="C988" s="7">
        <v>7.38722142711102</v>
      </c>
      <c r="D988" s="7">
        <v>1.6258447428471128</v>
      </c>
      <c r="G988" s="7">
        <v>774.0</v>
      </c>
      <c r="H988" s="7" t="s">
        <v>895</v>
      </c>
      <c r="I988" s="7">
        <v>31.094266699735453</v>
      </c>
      <c r="J988" s="7">
        <v>2.851356557151505</v>
      </c>
      <c r="M988" s="7"/>
    </row>
    <row r="989" ht="15.75" customHeight="1">
      <c r="A989" s="7">
        <v>837.0</v>
      </c>
      <c r="B989" s="7" t="s">
        <v>894</v>
      </c>
      <c r="C989" s="7">
        <v>7.390149636243387</v>
      </c>
      <c r="D989" s="7">
        <v>0.8114973262032085</v>
      </c>
      <c r="G989" s="7">
        <v>776.0</v>
      </c>
      <c r="H989" s="7" t="s">
        <v>895</v>
      </c>
      <c r="I989" s="7">
        <v>12.54061259920635</v>
      </c>
      <c r="J989" s="7">
        <v>0.7328251976592739</v>
      </c>
      <c r="M989" s="7"/>
    </row>
    <row r="990" ht="15.75" customHeight="1">
      <c r="A990" s="7">
        <v>251.0</v>
      </c>
      <c r="B990" s="7" t="s">
        <v>894</v>
      </c>
      <c r="C990" s="7">
        <v>7.394908254927838</v>
      </c>
      <c r="D990" s="7">
        <v>0.5588647959183674</v>
      </c>
      <c r="G990" s="7">
        <v>776.0</v>
      </c>
      <c r="H990" s="7" t="s">
        <v>895</v>
      </c>
      <c r="I990" s="7">
        <v>12.387669477513228</v>
      </c>
      <c r="J990" s="7">
        <v>0.6920092455010731</v>
      </c>
      <c r="M990" s="7"/>
    </row>
    <row r="991" ht="15.75" customHeight="1">
      <c r="A991" s="7">
        <v>621.0</v>
      </c>
      <c r="B991" s="7" t="s">
        <v>894</v>
      </c>
      <c r="C991" s="7">
        <v>7.400398774897738</v>
      </c>
      <c r="D991" s="7">
        <v>1.0839212552912973</v>
      </c>
      <c r="G991" s="7">
        <v>776.0</v>
      </c>
      <c r="H991" s="7" t="s">
        <v>895</v>
      </c>
      <c r="I991" s="7">
        <v>12.763826884920636</v>
      </c>
      <c r="J991" s="7">
        <v>0.7257168014968906</v>
      </c>
      <c r="M991" s="7"/>
    </row>
    <row r="992" ht="15.75" customHeight="1">
      <c r="A992" s="7">
        <v>837.0</v>
      </c>
      <c r="B992" s="7" t="s">
        <v>894</v>
      </c>
      <c r="C992" s="7">
        <v>7.4046172288359795</v>
      </c>
      <c r="D992" s="7">
        <v>0.80650623885918</v>
      </c>
      <c r="G992" s="7">
        <v>778.0</v>
      </c>
      <c r="H992" s="7" t="s">
        <v>895</v>
      </c>
      <c r="I992" s="7">
        <v>14.723152281746033</v>
      </c>
      <c r="J992" s="7">
        <v>0.982994881954763</v>
      </c>
      <c r="M992" s="7"/>
    </row>
    <row r="993" ht="15.75" customHeight="1">
      <c r="A993" s="7">
        <v>703.0</v>
      </c>
      <c r="B993" s="7" t="s">
        <v>894</v>
      </c>
      <c r="C993" s="7">
        <v>7.40475160206878</v>
      </c>
      <c r="D993" s="7">
        <v>0.5174606099695936</v>
      </c>
      <c r="G993" s="7">
        <v>778.0</v>
      </c>
      <c r="H993" s="7" t="s">
        <v>895</v>
      </c>
      <c r="I993" s="7">
        <v>14.400731646825397</v>
      </c>
      <c r="J993" s="7">
        <v>0.9504338414690076</v>
      </c>
      <c r="M993" s="7"/>
    </row>
    <row r="994" ht="15.75" customHeight="1">
      <c r="A994" s="7">
        <v>663.0</v>
      </c>
      <c r="B994" s="7" t="s">
        <v>894</v>
      </c>
      <c r="C994" s="7">
        <v>7.408872679318374</v>
      </c>
      <c r="D994" s="7">
        <v>0.2801990233115268</v>
      </c>
      <c r="G994" s="7">
        <v>778.0</v>
      </c>
      <c r="H994" s="7" t="s">
        <v>895</v>
      </c>
      <c r="I994" s="7">
        <v>14.25398892195767</v>
      </c>
      <c r="J994" s="7">
        <v>0.9965237649734926</v>
      </c>
      <c r="M994" s="7"/>
    </row>
    <row r="995" ht="15.75" customHeight="1">
      <c r="A995" s="7">
        <v>705.0</v>
      </c>
      <c r="B995" s="7" t="s">
        <v>894</v>
      </c>
      <c r="C995" s="7">
        <v>7.408872679318374</v>
      </c>
      <c r="D995" s="7">
        <v>0.5110107804293744</v>
      </c>
      <c r="G995" s="7">
        <v>780.0</v>
      </c>
      <c r="H995" s="7" t="s">
        <v>895</v>
      </c>
      <c r="I995" s="7">
        <v>13.633949239417989</v>
      </c>
      <c r="J995" s="7">
        <v>0.7759341808375984</v>
      </c>
      <c r="M995" s="7"/>
    </row>
    <row r="996" ht="15.75" customHeight="1">
      <c r="A996" s="7">
        <v>345.0</v>
      </c>
      <c r="B996" s="7" t="s">
        <v>894</v>
      </c>
      <c r="C996" s="7">
        <v>7.410556071217618</v>
      </c>
      <c r="D996" s="7">
        <v>0.13391051303712231</v>
      </c>
      <c r="G996" s="7">
        <v>780.0</v>
      </c>
      <c r="H996" s="7" t="s">
        <v>895</v>
      </c>
      <c r="I996" s="7">
        <v>14.001839451058201</v>
      </c>
      <c r="J996" s="7">
        <v>0.8126226771595766</v>
      </c>
      <c r="M996" s="7"/>
    </row>
    <row r="997" ht="15.75" customHeight="1">
      <c r="A997" s="7">
        <v>703.0</v>
      </c>
      <c r="B997" s="7" t="s">
        <v>894</v>
      </c>
      <c r="C997" s="7">
        <v>7.41711483381756</v>
      </c>
      <c r="D997" s="7">
        <v>0.5234497373997974</v>
      </c>
      <c r="G997" s="7">
        <v>780.0</v>
      </c>
      <c r="H997" s="7" t="s">
        <v>895</v>
      </c>
      <c r="I997" s="7">
        <v>13.88816550925926</v>
      </c>
      <c r="J997" s="7">
        <v>0.7979472786307853</v>
      </c>
      <c r="M997" s="7"/>
    </row>
    <row r="998" ht="15.75" customHeight="1">
      <c r="A998" s="7">
        <v>1119.0</v>
      </c>
      <c r="B998" s="7" t="s">
        <v>894</v>
      </c>
      <c r="C998" s="7">
        <v>7.417890002044571</v>
      </c>
      <c r="D998" s="7">
        <v>1.547404335615236</v>
      </c>
      <c r="G998" s="7">
        <v>782.0</v>
      </c>
      <c r="H998" s="7" t="s">
        <v>895</v>
      </c>
      <c r="I998" s="7">
        <v>21.56632357804233</v>
      </c>
      <c r="J998" s="7">
        <v>2.761928347366683</v>
      </c>
      <c r="M998" s="7"/>
    </row>
    <row r="999" ht="15.75" customHeight="1">
      <c r="A999" s="7">
        <v>751.0</v>
      </c>
      <c r="B999" s="7" t="s">
        <v>894</v>
      </c>
      <c r="C999" s="7">
        <v>7.428528967945493</v>
      </c>
      <c r="D999" s="7">
        <v>1.014636246233319</v>
      </c>
      <c r="G999" s="7">
        <v>782.0</v>
      </c>
      <c r="H999" s="7" t="s">
        <v>895</v>
      </c>
      <c r="I999" s="7">
        <v>22.041687334656086</v>
      </c>
      <c r="J999" s="7">
        <v>2.670207106561737</v>
      </c>
      <c r="M999" s="7"/>
    </row>
    <row r="1000" ht="15.75" customHeight="1">
      <c r="A1000" s="7">
        <v>751.0</v>
      </c>
      <c r="B1000" s="7" t="s">
        <v>894</v>
      </c>
      <c r="C1000" s="7">
        <v>7.442247016324477</v>
      </c>
      <c r="D1000" s="7">
        <v>1.0487937262535327</v>
      </c>
      <c r="G1000" s="7">
        <v>782.0</v>
      </c>
      <c r="H1000" s="7" t="s">
        <v>895</v>
      </c>
      <c r="I1000" s="7">
        <v>21.359643683862434</v>
      </c>
      <c r="J1000" s="7">
        <v>2.755049254306312</v>
      </c>
      <c r="M1000" s="7"/>
    </row>
    <row r="1001" ht="15.75" customHeight="1">
      <c r="A1001" s="7">
        <v>741.0</v>
      </c>
      <c r="B1001" s="7" t="s">
        <v>894</v>
      </c>
      <c r="C1001" s="7">
        <v>7.453678723306963</v>
      </c>
      <c r="D1001" s="7">
        <v>0.7006681764584775</v>
      </c>
      <c r="G1001" s="7">
        <v>784.0</v>
      </c>
      <c r="H1001" s="7" t="s">
        <v>895</v>
      </c>
      <c r="I1001" s="7">
        <v>21.17363177910053</v>
      </c>
      <c r="J1001" s="7">
        <v>3.06231541100288</v>
      </c>
      <c r="M1001" s="7"/>
    </row>
    <row r="1002" ht="15.75" customHeight="1">
      <c r="A1002" s="7">
        <v>251.0</v>
      </c>
      <c r="B1002" s="7" t="s">
        <v>894</v>
      </c>
      <c r="C1002" s="7">
        <v>7.456639277959895</v>
      </c>
      <c r="D1002" s="7">
        <v>0.5762755102040816</v>
      </c>
      <c r="G1002" s="7">
        <v>784.0</v>
      </c>
      <c r="H1002" s="7" t="s">
        <v>895</v>
      </c>
      <c r="I1002" s="7">
        <v>21.05582423941799</v>
      </c>
      <c r="J1002" s="7">
        <v>2.995817511419294</v>
      </c>
      <c r="M1002" s="7"/>
    </row>
    <row r="1003" ht="15.75" customHeight="1">
      <c r="A1003" s="7">
        <v>785.0</v>
      </c>
      <c r="B1003" s="7" t="s">
        <v>894</v>
      </c>
      <c r="C1003" s="7">
        <v>7.460420800264552</v>
      </c>
      <c r="D1003" s="7">
        <v>0.5097132794012438</v>
      </c>
      <c r="G1003" s="7">
        <v>784.0</v>
      </c>
      <c r="H1003" s="7" t="s">
        <v>895</v>
      </c>
      <c r="I1003" s="7">
        <v>21.814339451058203</v>
      </c>
      <c r="J1003" s="7">
        <v>3.0875387522242397</v>
      </c>
      <c r="M1003" s="7"/>
    </row>
    <row r="1004" ht="15.75" customHeight="1">
      <c r="A1004" s="7">
        <v>621.0</v>
      </c>
      <c r="B1004" s="7" t="s">
        <v>894</v>
      </c>
      <c r="C1004" s="7">
        <v>7.492898106847006</v>
      </c>
      <c r="D1004" s="7">
        <v>1.0611835506519558</v>
      </c>
      <c r="G1004" s="7">
        <v>786.0</v>
      </c>
      <c r="H1004" s="7" t="s">
        <v>895</v>
      </c>
      <c r="I1004" s="7">
        <v>23.178426752645503</v>
      </c>
      <c r="J1004" s="7">
        <v>3.2732742648542548</v>
      </c>
      <c r="M1004" s="7"/>
    </row>
    <row r="1005" ht="15.75" customHeight="1">
      <c r="A1005" s="7">
        <v>623.0</v>
      </c>
      <c r="B1005" s="7" t="s">
        <v>894</v>
      </c>
      <c r="C1005" s="7">
        <v>7.492898106847006</v>
      </c>
      <c r="D1005" s="7">
        <v>1.1187715689441204</v>
      </c>
      <c r="G1005" s="7">
        <v>786.0</v>
      </c>
      <c r="H1005" s="7" t="s">
        <v>895</v>
      </c>
      <c r="I1005" s="7">
        <v>23.881138392857146</v>
      </c>
      <c r="J1005" s="7">
        <v>3.3007906370957385</v>
      </c>
      <c r="M1005" s="7"/>
    </row>
    <row r="1006" ht="15.75" customHeight="1">
      <c r="A1006" s="7">
        <v>741.0</v>
      </c>
      <c r="B1006" s="7" t="s">
        <v>894</v>
      </c>
      <c r="C1006" s="7">
        <v>7.506264575426402</v>
      </c>
      <c r="D1006" s="7">
        <v>0.7058151939957701</v>
      </c>
      <c r="G1006" s="7">
        <v>786.0</v>
      </c>
      <c r="H1006" s="7" t="s">
        <v>895</v>
      </c>
      <c r="I1006" s="7">
        <v>23.92247437169312</v>
      </c>
      <c r="J1006" s="7">
        <v>3.227413644451782</v>
      </c>
      <c r="M1006" s="7"/>
    </row>
    <row r="1007" ht="15.75" customHeight="1">
      <c r="A1007" s="7">
        <v>239.0</v>
      </c>
      <c r="B1007" s="7" t="s">
        <v>894</v>
      </c>
      <c r="C1007" s="7">
        <v>7.5226276129251985</v>
      </c>
      <c r="D1007" s="7">
        <v>0.3868622448979591</v>
      </c>
      <c r="G1007" s="7">
        <v>788.0</v>
      </c>
      <c r="H1007" s="7" t="s">
        <v>895</v>
      </c>
      <c r="I1007" s="7">
        <v>5.6313037367724865</v>
      </c>
      <c r="J1007" s="7">
        <v>0.3037990937941409</v>
      </c>
      <c r="M1007" s="7"/>
    </row>
    <row r="1008" ht="15.75" customHeight="1">
      <c r="A1008" s="7">
        <v>835.0</v>
      </c>
      <c r="B1008" s="7" t="s">
        <v>894</v>
      </c>
      <c r="C1008" s="7">
        <v>7.528625165343916</v>
      </c>
      <c r="D1008" s="7">
        <v>0.8015151515151514</v>
      </c>
      <c r="G1008" s="7">
        <v>788.0</v>
      </c>
      <c r="H1008" s="7" t="s">
        <v>895</v>
      </c>
      <c r="I1008" s="7">
        <v>5.815248842592593</v>
      </c>
      <c r="J1008" s="7">
        <v>0.3005888503659678</v>
      </c>
      <c r="M1008" s="7"/>
    </row>
    <row r="1009" ht="15.75" customHeight="1">
      <c r="A1009" s="7">
        <v>739.0</v>
      </c>
      <c r="B1009" s="7" t="s">
        <v>894</v>
      </c>
      <c r="C1009" s="7">
        <v>7.529127989391374</v>
      </c>
      <c r="D1009" s="7">
        <v>0.7514364858035897</v>
      </c>
      <c r="G1009" s="7">
        <v>788.0</v>
      </c>
      <c r="H1009" s="7" t="s">
        <v>895</v>
      </c>
      <c r="I1009" s="7">
        <v>5.784246858465608</v>
      </c>
      <c r="J1009" s="7">
        <v>0.30976097444646233</v>
      </c>
      <c r="M1009" s="7"/>
    </row>
    <row r="1010" ht="15.75" customHeight="1">
      <c r="A1010" s="7">
        <v>725.0</v>
      </c>
      <c r="B1010" s="7" t="s">
        <v>894</v>
      </c>
      <c r="C1010" s="7">
        <v>7.542846037770359</v>
      </c>
      <c r="D1010" s="7">
        <v>1.0749967246252037</v>
      </c>
      <c r="G1010" s="7">
        <v>790.0</v>
      </c>
      <c r="H1010" s="7" t="s">
        <v>895</v>
      </c>
      <c r="I1010" s="7">
        <v>5.699508101851852</v>
      </c>
      <c r="J1010" s="7">
        <v>0.3037990937941409</v>
      </c>
      <c r="M1010" s="7"/>
    </row>
    <row r="1011" ht="15.75" customHeight="1">
      <c r="A1011" s="7">
        <v>739.0</v>
      </c>
      <c r="B1011" s="7" t="s">
        <v>894</v>
      </c>
      <c r="C1011" s="7">
        <v>7.547418720563354</v>
      </c>
      <c r="D1011" s="7">
        <v>0.7617305208781747</v>
      </c>
      <c r="G1011" s="7">
        <v>790.0</v>
      </c>
      <c r="H1011" s="7" t="s">
        <v>895</v>
      </c>
      <c r="I1011" s="7">
        <v>5.561032572751323</v>
      </c>
      <c r="J1011" s="7">
        <v>0.31342982407866016</v>
      </c>
      <c r="M1011" s="7"/>
    </row>
    <row r="1012" ht="15.75" customHeight="1">
      <c r="A1012" s="7">
        <v>707.0</v>
      </c>
      <c r="B1012" s="7" t="s">
        <v>894</v>
      </c>
      <c r="C1012" s="7">
        <v>7.5510498444293335</v>
      </c>
      <c r="D1012" s="7">
        <v>0.47737952639823095</v>
      </c>
      <c r="G1012" s="7">
        <v>790.0</v>
      </c>
      <c r="H1012" s="7" t="s">
        <v>895</v>
      </c>
      <c r="I1012" s="7">
        <v>5.775979662698413</v>
      </c>
      <c r="J1012" s="7">
        <v>0.30540421550822744</v>
      </c>
      <c r="M1012" s="7"/>
    </row>
    <row r="1013" ht="15.75" customHeight="1">
      <c r="A1013" s="7">
        <v>739.0</v>
      </c>
      <c r="B1013" s="7" t="s">
        <v>894</v>
      </c>
      <c r="C1013" s="7">
        <v>7.55885042754584</v>
      </c>
      <c r="D1013" s="7">
        <v>0.7944842688427632</v>
      </c>
      <c r="G1013" s="7">
        <v>792.0</v>
      </c>
      <c r="H1013" s="7" t="s">
        <v>895</v>
      </c>
      <c r="I1013" s="7">
        <v>5.9971271494708995</v>
      </c>
      <c r="J1013" s="7">
        <v>0.3487425017885642</v>
      </c>
      <c r="M1013" s="7"/>
    </row>
    <row r="1014" ht="15.75" customHeight="1">
      <c r="A1014" s="7">
        <v>759.0</v>
      </c>
      <c r="B1014" s="7" t="s">
        <v>894</v>
      </c>
      <c r="C1014" s="7">
        <v>7.55885042754584</v>
      </c>
      <c r="D1014" s="7">
        <v>0.7556476819704654</v>
      </c>
      <c r="G1014" s="7">
        <v>792.0</v>
      </c>
      <c r="H1014" s="7" t="s">
        <v>895</v>
      </c>
      <c r="I1014" s="7">
        <v>6.01572833994709</v>
      </c>
      <c r="J1014" s="7">
        <v>0.3475959862785024</v>
      </c>
      <c r="M1014" s="7"/>
    </row>
    <row r="1015" ht="15.75" customHeight="1">
      <c r="A1015" s="7">
        <v>785.0</v>
      </c>
      <c r="B1015" s="7" t="s">
        <v>894</v>
      </c>
      <c r="C1015" s="7">
        <v>7.5637607473544985</v>
      </c>
      <c r="D1015" s="7">
        <v>0.48059178544567355</v>
      </c>
      <c r="G1015" s="7">
        <v>792.0</v>
      </c>
      <c r="H1015" s="7" t="s">
        <v>895</v>
      </c>
      <c r="I1015" s="7">
        <v>6.189339451058201</v>
      </c>
      <c r="J1015" s="7">
        <v>0.32489497917927834</v>
      </c>
      <c r="M1015" s="7"/>
    </row>
    <row r="1016" ht="15.75" customHeight="1">
      <c r="A1016" s="7">
        <v>761.0</v>
      </c>
      <c r="B1016" s="7" t="s">
        <v>894</v>
      </c>
      <c r="C1016" s="7">
        <v>7.567995793131829</v>
      </c>
      <c r="D1016" s="7">
        <v>0.6468584476595106</v>
      </c>
      <c r="G1016" s="7">
        <v>794.0</v>
      </c>
      <c r="H1016" s="7" t="s">
        <v>895</v>
      </c>
      <c r="I1016" s="7">
        <v>65.94049685846561</v>
      </c>
      <c r="J1016" s="7">
        <v>7.157668812943702</v>
      </c>
      <c r="M1016" s="7"/>
    </row>
    <row r="1017" ht="15.75" customHeight="1">
      <c r="A1017" s="7">
        <v>705.0</v>
      </c>
      <c r="B1017" s="7" t="s">
        <v>894</v>
      </c>
      <c r="C1017" s="7">
        <v>7.571655230677299</v>
      </c>
      <c r="D1017" s="7">
        <v>0.5213765779047269</v>
      </c>
      <c r="G1017" s="7">
        <v>794.0</v>
      </c>
      <c r="H1017" s="7" t="s">
        <v>895</v>
      </c>
      <c r="I1017" s="7">
        <v>63.4190021494709</v>
      </c>
      <c r="J1017" s="7">
        <v>7.139324564782712</v>
      </c>
      <c r="M1017" s="7"/>
    </row>
    <row r="1018" ht="15.75" customHeight="1">
      <c r="A1018" s="7">
        <v>281.0</v>
      </c>
      <c r="B1018" s="7" t="s">
        <v>894</v>
      </c>
      <c r="C1018" s="7">
        <v>7.579318200995696</v>
      </c>
      <c r="D1018" s="7">
        <v>0.4924946592532858</v>
      </c>
      <c r="G1018" s="7">
        <v>794.0</v>
      </c>
      <c r="H1018" s="7" t="s">
        <v>895</v>
      </c>
      <c r="I1018" s="7">
        <v>63.29499421296297</v>
      </c>
      <c r="J1018" s="7">
        <v>7.3135949223121095</v>
      </c>
      <c r="M1018" s="7"/>
    </row>
    <row r="1019" ht="15.75" customHeight="1">
      <c r="A1019" s="7">
        <v>279.0</v>
      </c>
      <c r="B1019" s="7" t="s">
        <v>894</v>
      </c>
      <c r="C1019" s="7">
        <v>7.583537254240148</v>
      </c>
      <c r="D1019" s="7">
        <v>0.5678310201887299</v>
      </c>
      <c r="G1019" s="7">
        <v>796.0</v>
      </c>
      <c r="H1019" s="7" t="s">
        <v>895</v>
      </c>
      <c r="I1019" s="7">
        <v>71.7895378637566</v>
      </c>
      <c r="J1019" s="7">
        <v>8.141379120576744</v>
      </c>
      <c r="M1019" s="7"/>
    </row>
    <row r="1020" ht="15.75" customHeight="1">
      <c r="A1020" s="7">
        <v>707.0</v>
      </c>
      <c r="B1020" s="7" t="s">
        <v>894</v>
      </c>
      <c r="C1020" s="7">
        <v>7.586079001050875</v>
      </c>
      <c r="D1020" s="7">
        <v>0.49396480235879486</v>
      </c>
      <c r="G1020" s="7">
        <v>796.0</v>
      </c>
      <c r="H1020" s="7" t="s">
        <v>895</v>
      </c>
      <c r="I1020" s="7">
        <v>71.33484209656085</v>
      </c>
      <c r="J1020" s="7">
        <v>8.363803129528735</v>
      </c>
      <c r="M1020" s="7"/>
    </row>
    <row r="1021" ht="15.75" customHeight="1">
      <c r="A1021" s="7">
        <v>623.0</v>
      </c>
      <c r="B1021" s="7" t="s">
        <v>894</v>
      </c>
      <c r="C1021" s="7">
        <v>7.595675142346194</v>
      </c>
      <c r="D1021" s="7">
        <v>1.151496863471771</v>
      </c>
      <c r="G1021" s="7">
        <v>796.0</v>
      </c>
      <c r="H1021" s="7" t="s">
        <v>895</v>
      </c>
      <c r="I1021" s="7">
        <v>72.09955770502646</v>
      </c>
      <c r="J1021" s="7">
        <v>8.038192724671179</v>
      </c>
      <c r="M1021" s="7"/>
    </row>
    <row r="1022" ht="15.75" customHeight="1">
      <c r="A1022" s="7">
        <v>623.0</v>
      </c>
      <c r="B1022" s="7" t="s">
        <v>894</v>
      </c>
      <c r="C1022" s="7">
        <v>7.595675142346194</v>
      </c>
      <c r="D1022" s="7">
        <v>1.1378967410706695</v>
      </c>
      <c r="G1022" s="7">
        <v>798.0</v>
      </c>
      <c r="H1022" s="7" t="s">
        <v>895</v>
      </c>
      <c r="I1022" s="7">
        <v>73.008949239418</v>
      </c>
      <c r="J1022" s="7">
        <v>9.111331242089042</v>
      </c>
      <c r="M1022" s="7"/>
    </row>
    <row r="1023" ht="15.75" customHeight="1">
      <c r="A1023" s="7">
        <v>761.0</v>
      </c>
      <c r="B1023" s="7" t="s">
        <v>894</v>
      </c>
      <c r="C1023" s="7">
        <v>7.597718231286295</v>
      </c>
      <c r="D1023" s="7">
        <v>0.6831215257631623</v>
      </c>
      <c r="G1023" s="7">
        <v>798.0</v>
      </c>
      <c r="H1023" s="7" t="s">
        <v>895</v>
      </c>
      <c r="I1023" s="7">
        <v>72.03755373677248</v>
      </c>
      <c r="J1023" s="7">
        <v>9.299359785739181</v>
      </c>
      <c r="M1023" s="7"/>
    </row>
    <row r="1024" ht="15.75" customHeight="1">
      <c r="A1024" s="7">
        <v>1051.0</v>
      </c>
      <c r="B1024" s="7" t="s">
        <v>894</v>
      </c>
      <c r="C1024" s="7">
        <v>7.621064952666488</v>
      </c>
      <c r="D1024" s="7">
        <v>1.3905581148844226</v>
      </c>
      <c r="G1024" s="7">
        <v>798.0</v>
      </c>
      <c r="H1024" s="7" t="s">
        <v>895</v>
      </c>
      <c r="I1024" s="7">
        <v>73.52564897486774</v>
      </c>
      <c r="J1024" s="7">
        <v>9.299359785739181</v>
      </c>
      <c r="M1024" s="7"/>
    </row>
    <row r="1025" ht="15.75" customHeight="1">
      <c r="A1025" s="7">
        <v>323.0</v>
      </c>
      <c r="B1025" s="7" t="s">
        <v>894</v>
      </c>
      <c r="C1025" s="7">
        <v>7.621508733440216</v>
      </c>
      <c r="D1025" s="7">
        <v>0.25569797546793427</v>
      </c>
      <c r="G1025" s="7">
        <v>800.0</v>
      </c>
      <c r="H1025" s="7" t="s">
        <v>895</v>
      </c>
      <c r="I1025" s="7">
        <v>10.589554398148149</v>
      </c>
      <c r="J1025" s="7">
        <v>1.1879918551538164</v>
      </c>
      <c r="M1025" s="7"/>
    </row>
    <row r="1026" ht="15.75" customHeight="1">
      <c r="A1026" s="7">
        <v>759.0</v>
      </c>
      <c r="B1026" s="7" t="s">
        <v>894</v>
      </c>
      <c r="C1026" s="7">
        <v>7.625154328044262</v>
      </c>
      <c r="D1026" s="7">
        <v>0.7395047633307754</v>
      </c>
      <c r="G1026" s="7">
        <v>800.0</v>
      </c>
      <c r="H1026" s="7" t="s">
        <v>895</v>
      </c>
      <c r="I1026" s="7">
        <v>10.298135747354499</v>
      </c>
      <c r="J1026" s="7">
        <v>1.2157375304973126</v>
      </c>
      <c r="M1026" s="7"/>
    </row>
    <row r="1027" ht="15.75" customHeight="1">
      <c r="A1027" s="7">
        <v>1051.0</v>
      </c>
      <c r="B1027" s="7" t="s">
        <v>894</v>
      </c>
      <c r="C1027" s="7">
        <v>7.625171981846932</v>
      </c>
      <c r="D1027" s="7">
        <v>1.3085123731093804</v>
      </c>
      <c r="G1027" s="7">
        <v>800.0</v>
      </c>
      <c r="H1027" s="7" t="s">
        <v>895</v>
      </c>
      <c r="I1027" s="7">
        <v>10.151393022486772</v>
      </c>
      <c r="J1027" s="7">
        <v>1.1886797644598537</v>
      </c>
      <c r="M1027" s="7"/>
    </row>
    <row r="1028" ht="15.75" customHeight="1">
      <c r="A1028" s="7">
        <v>751.0</v>
      </c>
      <c r="B1028" s="7" t="s">
        <v>894</v>
      </c>
      <c r="C1028" s="7">
        <v>7.629727010837258</v>
      </c>
      <c r="D1028" s="7">
        <v>1.064936644893223</v>
      </c>
      <c r="G1028" s="7">
        <v>802.0</v>
      </c>
      <c r="H1028" s="7" t="s">
        <v>895</v>
      </c>
      <c r="I1028" s="7">
        <v>10.62675677910053</v>
      </c>
      <c r="J1028" s="7">
        <v>1.0811366096160548</v>
      </c>
      <c r="M1028" s="7"/>
    </row>
    <row r="1029" ht="15.75" customHeight="1">
      <c r="A1029" s="7">
        <v>239.0</v>
      </c>
      <c r="B1029" s="7" t="s">
        <v>894</v>
      </c>
      <c r="C1029" s="7">
        <v>7.641832347056068</v>
      </c>
      <c r="D1029" s="7">
        <v>0.3936543367346938</v>
      </c>
      <c r="G1029" s="7">
        <v>802.0</v>
      </c>
      <c r="H1029" s="7" t="s">
        <v>895</v>
      </c>
      <c r="I1029" s="7">
        <v>10.347738921957673</v>
      </c>
      <c r="J1029" s="7">
        <v>1.1210353493662062</v>
      </c>
      <c r="M1029" s="7"/>
    </row>
    <row r="1030" ht="15.75" customHeight="1">
      <c r="A1030" s="7">
        <v>281.0</v>
      </c>
      <c r="B1030" s="7" t="s">
        <v>894</v>
      </c>
      <c r="C1030" s="7">
        <v>7.646823052906926</v>
      </c>
      <c r="D1030" s="7">
        <v>0.5248574621903428</v>
      </c>
      <c r="G1030" s="7">
        <v>802.0</v>
      </c>
      <c r="H1030" s="7" t="s">
        <v>895</v>
      </c>
      <c r="I1030" s="7">
        <v>10.376674107142858</v>
      </c>
      <c r="J1030" s="7">
        <v>1.0893915212885001</v>
      </c>
      <c r="M1030" s="7"/>
    </row>
    <row r="1031" ht="15.75" customHeight="1">
      <c r="A1031" s="7">
        <v>707.0</v>
      </c>
      <c r="B1031" s="7" t="s">
        <v>894</v>
      </c>
      <c r="C1031" s="7">
        <v>7.658197852918752</v>
      </c>
      <c r="D1031" s="7">
        <v>0.48705427070855983</v>
      </c>
      <c r="G1031" s="7">
        <v>804.0</v>
      </c>
      <c r="H1031" s="7" t="s">
        <v>895</v>
      </c>
      <c r="I1031" s="7">
        <v>10.221664186507937</v>
      </c>
      <c r="J1031" s="7">
        <v>1.1329591106708492</v>
      </c>
      <c r="M1031" s="7"/>
    </row>
    <row r="1032" ht="15.75" customHeight="1">
      <c r="A1032" s="7">
        <v>239.0</v>
      </c>
      <c r="B1032" s="7" t="s">
        <v>894</v>
      </c>
      <c r="C1032" s="7">
        <v>7.663118906722295</v>
      </c>
      <c r="D1032" s="7">
        <v>0.37079081632653055</v>
      </c>
      <c r="G1032" s="7">
        <v>804.0</v>
      </c>
      <c r="H1032" s="7" t="s">
        <v>895</v>
      </c>
      <c r="I1032" s="7">
        <v>10.107990244708995</v>
      </c>
      <c r="J1032" s="7">
        <v>1.1139269532038232</v>
      </c>
      <c r="M1032" s="7"/>
    </row>
    <row r="1033" ht="15.75" customHeight="1">
      <c r="A1033" s="7">
        <v>245.0</v>
      </c>
      <c r="B1033" s="7" t="s">
        <v>894</v>
      </c>
      <c r="C1033" s="7">
        <v>7.665247562688918</v>
      </c>
      <c r="D1033" s="7">
        <v>0.7097257653061223</v>
      </c>
      <c r="G1033" s="7">
        <v>804.0</v>
      </c>
      <c r="H1033" s="7" t="s">
        <v>895</v>
      </c>
      <c r="I1033" s="7">
        <v>9.988115906084657</v>
      </c>
      <c r="J1033" s="7">
        <v>1.136627960303047</v>
      </c>
      <c r="M1033" s="7"/>
    </row>
    <row r="1034" ht="15.75" customHeight="1">
      <c r="A1034" s="7">
        <v>761.0</v>
      </c>
      <c r="B1034" s="7" t="s">
        <v>894</v>
      </c>
      <c r="C1034" s="7">
        <v>7.666308473181214</v>
      </c>
      <c r="D1034" s="7">
        <v>0.6396058320387804</v>
      </c>
      <c r="G1034" s="7">
        <v>806.0</v>
      </c>
      <c r="H1034" s="7" t="s">
        <v>895</v>
      </c>
      <c r="I1034" s="7">
        <v>18.577732308201057</v>
      </c>
      <c r="J1034" s="7">
        <v>1.4920477684222113</v>
      </c>
      <c r="M1034" s="7"/>
    </row>
    <row r="1035" ht="15.75" customHeight="1">
      <c r="A1035" s="7">
        <v>571.0</v>
      </c>
      <c r="B1035" s="7" t="s">
        <v>894</v>
      </c>
      <c r="C1035" s="7">
        <v>7.687</v>
      </c>
      <c r="D1035" s="8">
        <v>0.81035735</v>
      </c>
      <c r="G1035" s="7">
        <v>806.0</v>
      </c>
      <c r="H1035" s="7" t="s">
        <v>895</v>
      </c>
      <c r="I1035" s="7">
        <v>17.99282820767196</v>
      </c>
      <c r="J1035" s="7">
        <v>1.4643020930787152</v>
      </c>
      <c r="M1035" s="7"/>
    </row>
    <row r="1036" ht="15.75" customHeight="1">
      <c r="A1036" s="7">
        <v>725.0</v>
      </c>
      <c r="B1036" s="7" t="s">
        <v>894</v>
      </c>
      <c r="C1036" s="7">
        <v>7.693744569939183</v>
      </c>
      <c r="D1036" s="7">
        <v>1.0413071552901982</v>
      </c>
      <c r="G1036" s="7">
        <v>806.0</v>
      </c>
      <c r="H1036" s="7" t="s">
        <v>895</v>
      </c>
      <c r="I1036" s="7">
        <v>18.569465112433864</v>
      </c>
      <c r="J1036" s="7">
        <v>1.4363271146332068</v>
      </c>
      <c r="M1036" s="7"/>
    </row>
    <row r="1037" ht="15.75" customHeight="1">
      <c r="A1037" s="7">
        <v>571.0</v>
      </c>
      <c r="B1037" s="7" t="s">
        <v>894</v>
      </c>
      <c r="C1037" s="7">
        <v>7.695</v>
      </c>
      <c r="D1037" s="8">
        <v>0.83389018</v>
      </c>
      <c r="G1037" s="7">
        <v>808.0</v>
      </c>
      <c r="H1037" s="7" t="s">
        <v>895</v>
      </c>
      <c r="I1037" s="7">
        <v>19.195705191798943</v>
      </c>
      <c r="J1037" s="7">
        <v>1.45604718140627</v>
      </c>
      <c r="M1037" s="7"/>
    </row>
    <row r="1038" ht="15.75" customHeight="1">
      <c r="A1038" s="7">
        <v>725.0</v>
      </c>
      <c r="B1038" s="7" t="s">
        <v>894</v>
      </c>
      <c r="C1038" s="7">
        <v>7.698317252732177</v>
      </c>
      <c r="D1038" s="7">
        <v>1.0427108873458233</v>
      </c>
      <c r="G1038" s="7">
        <v>808.0</v>
      </c>
      <c r="H1038" s="7" t="s">
        <v>895</v>
      </c>
      <c r="I1038" s="7">
        <v>19.68553654100529</v>
      </c>
      <c r="J1038" s="7">
        <v>1.36776548713151</v>
      </c>
      <c r="M1038" s="7"/>
    </row>
    <row r="1039" ht="15.75" customHeight="1">
      <c r="A1039" s="7">
        <v>825.0</v>
      </c>
      <c r="B1039" s="7" t="s">
        <v>894</v>
      </c>
      <c r="C1039" s="7">
        <v>7.706369874338625</v>
      </c>
      <c r="D1039" s="7">
        <v>1.571157338616477</v>
      </c>
      <c r="G1039" s="7">
        <v>808.0</v>
      </c>
      <c r="H1039" s="7" t="s">
        <v>895</v>
      </c>
      <c r="I1039" s="7">
        <v>19.404451884920633</v>
      </c>
      <c r="J1039" s="7">
        <v>1.3984921028011668</v>
      </c>
      <c r="M1039" s="7"/>
    </row>
    <row r="1040" ht="15.75" customHeight="1">
      <c r="A1040" s="7">
        <v>317.0</v>
      </c>
      <c r="B1040" s="7" t="s">
        <v>894</v>
      </c>
      <c r="C1040" s="7">
        <v>7.720656484684835</v>
      </c>
      <c r="D1040" s="7">
        <v>0.42635428603766107</v>
      </c>
      <c r="G1040" s="7">
        <v>810.0</v>
      </c>
      <c r="H1040" s="7" t="s">
        <v>895</v>
      </c>
      <c r="I1040" s="7">
        <v>17.69520916005291</v>
      </c>
      <c r="J1040" s="7">
        <v>1.470493276833049</v>
      </c>
      <c r="M1040" s="7"/>
    </row>
    <row r="1041" ht="15.75" customHeight="1">
      <c r="A1041" s="7">
        <v>323.0</v>
      </c>
      <c r="B1041" s="7" t="s">
        <v>894</v>
      </c>
      <c r="C1041" s="7">
        <v>7.724875537929289</v>
      </c>
      <c r="D1041" s="7">
        <v>0.2788647906851718</v>
      </c>
      <c r="G1041" s="7">
        <v>810.0</v>
      </c>
      <c r="H1041" s="7" t="s">
        <v>895</v>
      </c>
      <c r="I1041" s="7">
        <v>17.478195271164022</v>
      </c>
      <c r="J1041" s="7">
        <v>1.4608625465485299</v>
      </c>
      <c r="M1041" s="7"/>
    </row>
    <row r="1042" ht="15.75" customHeight="1">
      <c r="A1042" s="7">
        <v>759.0</v>
      </c>
      <c r="B1042" s="7" t="s">
        <v>894</v>
      </c>
      <c r="C1042" s="7">
        <v>7.734898715076135</v>
      </c>
      <c r="D1042" s="7">
        <v>0.7329540137378577</v>
      </c>
      <c r="G1042" s="7">
        <v>810.0</v>
      </c>
      <c r="H1042" s="7" t="s">
        <v>895</v>
      </c>
      <c r="I1042" s="7">
        <v>17.1351066468254</v>
      </c>
      <c r="J1042" s="7">
        <v>1.440913176673454</v>
      </c>
      <c r="M1042" s="7"/>
    </row>
    <row r="1043" ht="15.75" customHeight="1">
      <c r="A1043" s="7">
        <v>281.0</v>
      </c>
      <c r="B1043" s="7" t="s">
        <v>894</v>
      </c>
      <c r="C1043" s="7">
        <v>7.735423171040417</v>
      </c>
      <c r="D1043" s="7">
        <v>0.48223759602733324</v>
      </c>
      <c r="G1043" s="7">
        <v>812.0</v>
      </c>
      <c r="H1043" s="7" t="s">
        <v>895</v>
      </c>
      <c r="I1043" s="7">
        <v>10.699094742063492</v>
      </c>
      <c r="J1043" s="7">
        <v>1.2925540696714546</v>
      </c>
      <c r="M1043" s="7"/>
    </row>
    <row r="1044" ht="15.75" customHeight="1">
      <c r="A1044" s="7">
        <v>317.0</v>
      </c>
      <c r="B1044" s="7" t="s">
        <v>894</v>
      </c>
      <c r="C1044" s="7">
        <v>7.741751750907095</v>
      </c>
      <c r="D1044" s="7">
        <v>0.367110903611901</v>
      </c>
      <c r="G1044" s="7">
        <v>812.0</v>
      </c>
      <c r="H1044" s="7" t="s">
        <v>895</v>
      </c>
      <c r="I1044" s="7">
        <v>10.467613260582011</v>
      </c>
      <c r="J1044" s="7">
        <v>1.2680186377561316</v>
      </c>
      <c r="M1044" s="7"/>
    </row>
    <row r="1045" ht="15.75" customHeight="1">
      <c r="A1045" s="7">
        <v>745.0</v>
      </c>
      <c r="B1045" s="7" t="s">
        <v>894</v>
      </c>
      <c r="C1045" s="7">
        <v>7.764621153230599</v>
      </c>
      <c r="D1045" s="7">
        <v>0.39488854367478327</v>
      </c>
      <c r="G1045" s="7">
        <v>812.0</v>
      </c>
      <c r="H1045" s="7" t="s">
        <v>895</v>
      </c>
      <c r="I1045" s="7">
        <v>10.653625165343916</v>
      </c>
      <c r="J1045" s="7">
        <v>1.2785665804487005</v>
      </c>
      <c r="M1045" s="7"/>
    </row>
    <row r="1046" ht="15.75" customHeight="1">
      <c r="A1046" s="7">
        <v>745.0</v>
      </c>
      <c r="B1046" s="7" t="s">
        <v>894</v>
      </c>
      <c r="C1046" s="7">
        <v>7.764621153230599</v>
      </c>
      <c r="D1046" s="7">
        <v>0.41056355162926494</v>
      </c>
      <c r="G1046" s="7">
        <v>814.0</v>
      </c>
      <c r="H1046" s="7" t="s">
        <v>895</v>
      </c>
      <c r="I1046" s="7">
        <v>10.219597387566138</v>
      </c>
      <c r="J1046" s="7">
        <v>1.3092931961183571</v>
      </c>
      <c r="M1046" s="7"/>
    </row>
    <row r="1047" ht="15.75" customHeight="1">
      <c r="A1047" s="7">
        <v>279.0</v>
      </c>
      <c r="B1047" s="7" t="s">
        <v>894</v>
      </c>
      <c r="C1047" s="7">
        <v>7.779723230107163</v>
      </c>
      <c r="D1047" s="7">
        <v>0.5611108753165541</v>
      </c>
      <c r="G1047" s="7">
        <v>814.0</v>
      </c>
      <c r="H1047" s="7" t="s">
        <v>895</v>
      </c>
      <c r="I1047" s="7">
        <v>10.525483630952381</v>
      </c>
      <c r="J1047" s="7">
        <v>1.3044778309760974</v>
      </c>
      <c r="M1047" s="7"/>
    </row>
    <row r="1048" ht="15.75" customHeight="1">
      <c r="A1048" s="7">
        <v>237.0</v>
      </c>
      <c r="B1048" s="7" t="s">
        <v>894</v>
      </c>
      <c r="C1048" s="7">
        <v>7.784452296819788</v>
      </c>
      <c r="D1048" s="7">
        <v>0.4276147959183673</v>
      </c>
      <c r="G1048" s="7">
        <v>814.0</v>
      </c>
      <c r="H1048" s="7" t="s">
        <v>895</v>
      </c>
      <c r="I1048" s="7">
        <v>10.43041087962963</v>
      </c>
      <c r="J1048" s="7">
        <v>1.2785665804487005</v>
      </c>
      <c r="M1048" s="7"/>
    </row>
    <row r="1049" ht="15.75" customHeight="1">
      <c r="A1049" s="7">
        <v>745.0</v>
      </c>
      <c r="B1049" s="7" t="s">
        <v>894</v>
      </c>
      <c r="C1049" s="7">
        <v>7.796629932781562</v>
      </c>
      <c r="D1049" s="7">
        <v>0.41126541765707764</v>
      </c>
      <c r="G1049" s="7">
        <v>816.0</v>
      </c>
      <c r="H1049" s="7" t="s">
        <v>895</v>
      </c>
      <c r="I1049" s="7">
        <v>12.18925677910053</v>
      </c>
      <c r="J1049" s="7">
        <v>1.6016546511841212</v>
      </c>
      <c r="M1049" s="7"/>
    </row>
    <row r="1050" ht="15.75" customHeight="1">
      <c r="A1050" s="7">
        <v>245.0</v>
      </c>
      <c r="B1050" s="7" t="s">
        <v>894</v>
      </c>
      <c r="C1050" s="7">
        <v>7.797224232619524</v>
      </c>
      <c r="D1050" s="7">
        <v>0.7168048469387753</v>
      </c>
      <c r="G1050" s="7">
        <v>816.0</v>
      </c>
      <c r="H1050" s="7" t="s">
        <v>895</v>
      </c>
      <c r="I1050" s="7">
        <v>11.873036541005291</v>
      </c>
      <c r="J1050" s="7">
        <v>1.7073633812118212</v>
      </c>
      <c r="M1050" s="7"/>
    </row>
    <row r="1051" ht="15.75" customHeight="1">
      <c r="A1051" s="7">
        <v>823.0</v>
      </c>
      <c r="B1051" s="7" t="s">
        <v>894</v>
      </c>
      <c r="C1051" s="7">
        <v>7.797309027777778</v>
      </c>
      <c r="D1051" s="7">
        <v>1.6596683359932494</v>
      </c>
      <c r="G1051" s="7">
        <v>816.0</v>
      </c>
      <c r="H1051" s="7" t="s">
        <v>895</v>
      </c>
      <c r="I1051" s="7">
        <v>11.978443287037038</v>
      </c>
      <c r="J1051" s="7">
        <v>1.6500376057087303</v>
      </c>
      <c r="M1051" s="7"/>
    </row>
    <row r="1052" ht="15.75" customHeight="1">
      <c r="A1052" s="7">
        <v>235.0</v>
      </c>
      <c r="B1052" s="7" t="s">
        <v>894</v>
      </c>
      <c r="C1052" s="7">
        <v>7.799352888586147</v>
      </c>
      <c r="D1052" s="7">
        <v>0.43804209183673465</v>
      </c>
      <c r="G1052" s="7">
        <v>818.0</v>
      </c>
      <c r="H1052" s="7" t="s">
        <v>895</v>
      </c>
      <c r="I1052" s="7">
        <v>92.95355902777779</v>
      </c>
      <c r="J1052" s="7">
        <v>11.601562929943315</v>
      </c>
      <c r="M1052" s="7"/>
    </row>
    <row r="1053" ht="15.75" customHeight="1">
      <c r="A1053" s="7">
        <v>235.0</v>
      </c>
      <c r="B1053" s="7" t="s">
        <v>894</v>
      </c>
      <c r="C1053" s="7">
        <v>7.803610200519391</v>
      </c>
      <c r="D1053" s="7">
        <v>0.434406887755102</v>
      </c>
      <c r="G1053" s="7">
        <v>818.0</v>
      </c>
      <c r="H1053" s="7" t="s">
        <v>895</v>
      </c>
      <c r="I1053" s="7">
        <v>92.66420717592592</v>
      </c>
      <c r="J1053" s="7">
        <v>11.562581402601214</v>
      </c>
      <c r="M1053" s="7"/>
    </row>
    <row r="1054" ht="15.75" customHeight="1">
      <c r="A1054" s="7">
        <v>245.0</v>
      </c>
      <c r="B1054" s="7" t="s">
        <v>894</v>
      </c>
      <c r="C1054" s="7">
        <v>7.803610200519391</v>
      </c>
      <c r="D1054" s="7">
        <v>0.7294323979591836</v>
      </c>
      <c r="G1054" s="7">
        <v>818.0</v>
      </c>
      <c r="H1054" s="7" t="s">
        <v>895</v>
      </c>
      <c r="I1054" s="7">
        <v>94.79301008597884</v>
      </c>
      <c r="J1054" s="7">
        <v>11.890484838478896</v>
      </c>
      <c r="M1054" s="7"/>
    </row>
    <row r="1055" ht="15.75" customHeight="1">
      <c r="A1055" s="7">
        <v>279.0</v>
      </c>
      <c r="B1055" s="7" t="s">
        <v>894</v>
      </c>
      <c r="C1055" s="7">
        <v>7.805037549573874</v>
      </c>
      <c r="D1055" s="7">
        <v>0.5375903682639389</v>
      </c>
      <c r="G1055" s="7">
        <v>820.0</v>
      </c>
      <c r="H1055" s="7" t="s">
        <v>895</v>
      </c>
      <c r="I1055" s="7">
        <v>98.03788442460318</v>
      </c>
      <c r="J1055" s="7">
        <v>12.275714049859667</v>
      </c>
      <c r="M1055" s="7"/>
    </row>
    <row r="1056" ht="15.75" customHeight="1">
      <c r="A1056" s="7">
        <v>317.0</v>
      </c>
      <c r="B1056" s="7" t="s">
        <v>894</v>
      </c>
      <c r="C1056" s="7">
        <v>7.809256602818327</v>
      </c>
      <c r="D1056" s="7">
        <v>0.39169248617064917</v>
      </c>
      <c r="G1056" s="7">
        <v>820.0</v>
      </c>
      <c r="H1056" s="7" t="s">
        <v>895</v>
      </c>
      <c r="I1056" s="7">
        <v>96.2191013558201</v>
      </c>
      <c r="J1056" s="7">
        <v>12.20233705721571</v>
      </c>
      <c r="M1056" s="7"/>
    </row>
    <row r="1057" ht="15.75" customHeight="1">
      <c r="A1057" s="7">
        <v>825.0</v>
      </c>
      <c r="B1057" s="7" t="s">
        <v>894</v>
      </c>
      <c r="C1057" s="7">
        <v>7.81177662037037</v>
      </c>
      <c r="D1057" s="7">
        <v>1.5959220736338122</v>
      </c>
      <c r="G1057" s="7">
        <v>820.0</v>
      </c>
      <c r="H1057" s="7" t="s">
        <v>895</v>
      </c>
      <c r="I1057" s="7">
        <v>97.47984871031746</v>
      </c>
      <c r="J1057" s="7">
        <v>12.14501128171262</v>
      </c>
      <c r="M1057" s="7"/>
    </row>
    <row r="1058" ht="15.75" customHeight="1">
      <c r="A1058" s="7">
        <v>241.0</v>
      </c>
      <c r="B1058" s="7" t="s">
        <v>894</v>
      </c>
      <c r="C1058" s="7">
        <v>7.818510792285751</v>
      </c>
      <c r="D1058" s="7">
        <v>0.7242665816326529</v>
      </c>
      <c r="G1058" s="7">
        <v>822.0</v>
      </c>
      <c r="H1058" s="7" t="s">
        <v>895</v>
      </c>
      <c r="I1058" s="7">
        <v>97.64519262566138</v>
      </c>
      <c r="J1058" s="7">
        <v>12.326160732302386</v>
      </c>
      <c r="M1058" s="7"/>
    </row>
    <row r="1059" ht="15.75" customHeight="1">
      <c r="A1059" s="7">
        <v>825.0</v>
      </c>
      <c r="B1059" s="7" t="s">
        <v>894</v>
      </c>
      <c r="C1059" s="7">
        <v>7.8221106150793664</v>
      </c>
      <c r="D1059" s="7">
        <v>1.6005081356740596</v>
      </c>
      <c r="G1059" s="7">
        <v>822.0</v>
      </c>
      <c r="H1059" s="7" t="s">
        <v>895</v>
      </c>
      <c r="I1059" s="7">
        <v>96.67379712301587</v>
      </c>
      <c r="J1059" s="7">
        <v>12.39724469392622</v>
      </c>
      <c r="M1059" s="7"/>
    </row>
    <row r="1060" ht="15.75" customHeight="1">
      <c r="A1060" s="7">
        <v>323.0</v>
      </c>
      <c r="B1060" s="7" t="s">
        <v>894</v>
      </c>
      <c r="C1060" s="7">
        <v>7.828242342418362</v>
      </c>
      <c r="D1060" s="7">
        <v>0.2887681620757466</v>
      </c>
      <c r="G1060" s="7">
        <v>822.0</v>
      </c>
      <c r="H1060" s="7" t="s">
        <v>895</v>
      </c>
      <c r="I1060" s="7">
        <v>98.43057622354497</v>
      </c>
      <c r="J1060" s="7">
        <v>12.601324454717224</v>
      </c>
      <c r="M1060" s="7"/>
    </row>
    <row r="1061" ht="15.75" customHeight="1">
      <c r="A1061" s="7">
        <v>237.0</v>
      </c>
      <c r="B1061" s="7" t="s">
        <v>894</v>
      </c>
      <c r="C1061" s="7">
        <v>7.829154072118863</v>
      </c>
      <c r="D1061" s="7">
        <v>0.4558354591836734</v>
      </c>
      <c r="G1061" s="7">
        <v>824.0</v>
      </c>
      <c r="H1061" s="7" t="s">
        <v>895</v>
      </c>
      <c r="I1061" s="7">
        <v>42.64767278439153</v>
      </c>
      <c r="J1061" s="7">
        <v>9.620384128556491</v>
      </c>
      <c r="M1061" s="7"/>
    </row>
    <row r="1062" ht="15.75" customHeight="1">
      <c r="A1062" s="7">
        <v>235.0</v>
      </c>
      <c r="B1062" s="7" t="s">
        <v>894</v>
      </c>
      <c r="C1062" s="7">
        <v>7.85044063178509</v>
      </c>
      <c r="D1062" s="7">
        <v>0.4346938775510204</v>
      </c>
      <c r="G1062" s="7">
        <v>824.0</v>
      </c>
      <c r="H1062" s="7" t="s">
        <v>895</v>
      </c>
      <c r="I1062" s="7">
        <v>42.192977017195766</v>
      </c>
      <c r="J1062" s="7">
        <v>9.810705703226754</v>
      </c>
      <c r="M1062" s="7"/>
    </row>
    <row r="1063" ht="15.75" customHeight="1">
      <c r="A1063" s="7">
        <v>823.0</v>
      </c>
      <c r="B1063" s="7" t="s">
        <v>894</v>
      </c>
      <c r="C1063" s="7">
        <v>7.851045800264552</v>
      </c>
      <c r="D1063" s="7">
        <v>1.617247262120962</v>
      </c>
      <c r="G1063" s="7">
        <v>824.0</v>
      </c>
      <c r="H1063" s="7" t="s">
        <v>895</v>
      </c>
      <c r="I1063" s="7">
        <v>42.95769262566137</v>
      </c>
      <c r="J1063" s="7">
        <v>9.879496633830462</v>
      </c>
      <c r="M1063" s="7"/>
    </row>
    <row r="1064" ht="15.75" customHeight="1">
      <c r="A1064" s="7">
        <v>571.0</v>
      </c>
      <c r="B1064" s="7" t="s">
        <v>894</v>
      </c>
      <c r="C1064" s="7">
        <v>7.859</v>
      </c>
      <c r="D1064" s="8">
        <v>0.8422792</v>
      </c>
      <c r="G1064" s="7">
        <v>826.0</v>
      </c>
      <c r="H1064" s="7" t="s">
        <v>895</v>
      </c>
      <c r="I1064" s="7">
        <v>45.80987516534392</v>
      </c>
      <c r="J1064" s="7">
        <v>10.230330379909379</v>
      </c>
      <c r="M1064" s="7"/>
    </row>
    <row r="1065" ht="15.75" customHeight="1">
      <c r="A1065" s="7">
        <v>241.0</v>
      </c>
      <c r="B1065" s="7" t="s">
        <v>894</v>
      </c>
      <c r="C1065" s="7">
        <v>7.863212567584827</v>
      </c>
      <c r="D1065" s="7">
        <v>0.7615752551020407</v>
      </c>
      <c r="G1065" s="7">
        <v>826.0</v>
      </c>
      <c r="H1065" s="7" t="s">
        <v>895</v>
      </c>
      <c r="I1065" s="7">
        <v>45.47918733465609</v>
      </c>
      <c r="J1065" s="7">
        <v>10.161539449305671</v>
      </c>
      <c r="M1065" s="7"/>
    </row>
    <row r="1066" ht="15.75" customHeight="1">
      <c r="A1066" s="7">
        <v>1051.0</v>
      </c>
      <c r="B1066" s="7" t="s">
        <v>894</v>
      </c>
      <c r="C1066" s="7">
        <v>7.869540218083249</v>
      </c>
      <c r="D1066" s="7">
        <v>1.4244465734436786</v>
      </c>
      <c r="G1066" s="7">
        <v>826.0</v>
      </c>
      <c r="H1066" s="7" t="s">
        <v>895</v>
      </c>
      <c r="I1066" s="7">
        <v>47.15329447751323</v>
      </c>
      <c r="J1066" s="7">
        <v>10.269311907251481</v>
      </c>
      <c r="M1066" s="7"/>
    </row>
    <row r="1067" ht="15.75" customHeight="1">
      <c r="A1067" s="7">
        <v>313.0</v>
      </c>
      <c r="B1067" s="7" t="s">
        <v>894</v>
      </c>
      <c r="C1067" s="7">
        <v>7.876761454729558</v>
      </c>
      <c r="D1067" s="7">
        <v>0.3805511933562526</v>
      </c>
      <c r="G1067" s="7">
        <v>828.0</v>
      </c>
      <c r="H1067" s="7" t="s">
        <v>895</v>
      </c>
      <c r="I1067" s="7">
        <v>49.48877728174603</v>
      </c>
      <c r="J1067" s="7">
        <v>10.526131381505328</v>
      </c>
      <c r="M1067" s="7"/>
    </row>
    <row r="1068" ht="15.75" customHeight="1">
      <c r="A1068" s="7">
        <v>1055.0</v>
      </c>
      <c r="B1068" s="7" t="s">
        <v>894</v>
      </c>
      <c r="C1068" s="7">
        <v>7.890075363985461</v>
      </c>
      <c r="D1068" s="7">
        <v>1.3143727832361696</v>
      </c>
      <c r="G1068" s="7">
        <v>828.0</v>
      </c>
      <c r="H1068" s="7" t="s">
        <v>895</v>
      </c>
      <c r="I1068" s="7">
        <v>47.93867807539683</v>
      </c>
      <c r="J1068" s="7">
        <v>10.08586942564159</v>
      </c>
      <c r="M1068" s="7"/>
    </row>
    <row r="1069" ht="15.75" customHeight="1">
      <c r="A1069" s="7">
        <v>313.0</v>
      </c>
      <c r="B1069" s="7" t="s">
        <v>894</v>
      </c>
      <c r="C1069" s="7">
        <v>7.916842460551851</v>
      </c>
      <c r="D1069" s="7">
        <v>0.3750689699078986</v>
      </c>
      <c r="G1069" s="7">
        <v>828.0</v>
      </c>
      <c r="H1069" s="7" t="s">
        <v>895</v>
      </c>
      <c r="I1069" s="7">
        <v>47.421978339947096</v>
      </c>
      <c r="J1069" s="7">
        <v>10.182176728486782</v>
      </c>
      <c r="M1069" s="7"/>
    </row>
    <row r="1070" ht="15.75" customHeight="1">
      <c r="A1070" s="7">
        <v>1055.0</v>
      </c>
      <c r="B1070" s="7" t="s">
        <v>894</v>
      </c>
      <c r="C1070" s="7">
        <v>7.947573772511652</v>
      </c>
      <c r="D1070" s="7">
        <v>1.3477516409148356</v>
      </c>
      <c r="G1070" s="7">
        <v>830.0</v>
      </c>
      <c r="H1070" s="7" t="s">
        <v>895</v>
      </c>
      <c r="I1070" s="7">
        <v>52.23761987433863</v>
      </c>
      <c r="J1070" s="7">
        <v>11.175059160200318</v>
      </c>
      <c r="M1070" s="7"/>
    </row>
    <row r="1071" ht="15.75" customHeight="1">
      <c r="A1071" s="7">
        <v>237.0</v>
      </c>
      <c r="B1071" s="7" t="s">
        <v>894</v>
      </c>
      <c r="C1071" s="7">
        <v>7.959002086082847</v>
      </c>
      <c r="D1071" s="7">
        <v>0.4455038265306122</v>
      </c>
      <c r="G1071" s="7">
        <v>830.0</v>
      </c>
      <c r="H1071" s="7" t="s">
        <v>895</v>
      </c>
      <c r="I1071" s="7">
        <v>50.89420056216931</v>
      </c>
      <c r="J1071" s="7">
        <v>11.590097774842699</v>
      </c>
      <c r="M1071" s="7"/>
    </row>
    <row r="1072" ht="15.75" customHeight="1">
      <c r="A1072" s="7">
        <v>753.0</v>
      </c>
      <c r="B1072" s="7" t="s">
        <v>894</v>
      </c>
      <c r="C1072" s="7">
        <v>7.979537244501349</v>
      </c>
      <c r="D1072" s="7">
        <v>1.075464635310412</v>
      </c>
      <c r="G1072" s="7">
        <v>830.0</v>
      </c>
      <c r="H1072" s="7" t="s">
        <v>895</v>
      </c>
      <c r="I1072" s="7">
        <v>52.154947916666664</v>
      </c>
      <c r="J1072" s="7">
        <v>11.280538587126006</v>
      </c>
      <c r="M1072" s="7"/>
    </row>
    <row r="1073" ht="15.75" customHeight="1">
      <c r="A1073" s="7">
        <v>1053.0</v>
      </c>
      <c r="B1073" s="7" t="s">
        <v>894</v>
      </c>
      <c r="C1073" s="7">
        <v>7.982483520545412</v>
      </c>
      <c r="D1073" s="7">
        <v>1.3722124831831706</v>
      </c>
      <c r="G1073" s="7">
        <v>832.0</v>
      </c>
      <c r="H1073" s="7" t="s">
        <v>895</v>
      </c>
      <c r="I1073" s="7">
        <v>75.11708416005291</v>
      </c>
      <c r="J1073" s="7">
        <v>14.322638146167558</v>
      </c>
      <c r="M1073" s="7"/>
    </row>
    <row r="1074" ht="15.75" customHeight="1">
      <c r="A1074" s="7">
        <v>723.0</v>
      </c>
      <c r="B1074" s="7" t="s">
        <v>894</v>
      </c>
      <c r="C1074" s="7">
        <v>7.99554163427683</v>
      </c>
      <c r="D1074" s="7">
        <v>1.0373299144659267</v>
      </c>
      <c r="G1074" s="7">
        <v>832.0</v>
      </c>
      <c r="H1074" s="7" t="s">
        <v>895</v>
      </c>
      <c r="I1074" s="7">
        <v>75.50977595899471</v>
      </c>
      <c r="J1074" s="7">
        <v>14.27807486631016</v>
      </c>
      <c r="M1074" s="7"/>
    </row>
    <row r="1075" ht="15.75" customHeight="1">
      <c r="A1075" s="7">
        <v>823.0</v>
      </c>
      <c r="B1075" s="7" t="s">
        <v>894</v>
      </c>
      <c r="C1075" s="7">
        <v>8.00812251984127</v>
      </c>
      <c r="D1075" s="7">
        <v>1.6346742978739017</v>
      </c>
      <c r="G1075" s="7">
        <v>832.0</v>
      </c>
      <c r="H1075" s="7" t="s">
        <v>895</v>
      </c>
      <c r="I1075" s="7">
        <v>74.47637648809524</v>
      </c>
      <c r="J1075" s="7">
        <v>14.242424242424242</v>
      </c>
      <c r="M1075" s="7"/>
    </row>
    <row r="1076" ht="15.75" customHeight="1">
      <c r="A1076" s="7">
        <v>1053.0</v>
      </c>
      <c r="B1076" s="7" t="s">
        <v>894</v>
      </c>
      <c r="C1076" s="7">
        <v>8.015339753988952</v>
      </c>
      <c r="D1076" s="7">
        <v>1.3385788250642094</v>
      </c>
      <c r="G1076" s="7">
        <v>834.0</v>
      </c>
      <c r="H1076" s="7" t="s">
        <v>895</v>
      </c>
      <c r="I1076" s="7">
        <v>66.47786458333333</v>
      </c>
      <c r="J1076" s="7">
        <v>13.770053475935828</v>
      </c>
      <c r="M1076" s="7"/>
    </row>
    <row r="1077" ht="15.75" customHeight="1">
      <c r="A1077" s="7">
        <v>747.0</v>
      </c>
      <c r="B1077" s="7" t="s">
        <v>894</v>
      </c>
      <c r="C1077" s="7">
        <v>8.02983675522429</v>
      </c>
      <c r="D1077" s="7">
        <v>0.39512249901738755</v>
      </c>
      <c r="G1077" s="7">
        <v>834.0</v>
      </c>
      <c r="H1077" s="7" t="s">
        <v>895</v>
      </c>
      <c r="I1077" s="7">
        <v>68.85468336640211</v>
      </c>
      <c r="J1077" s="7">
        <v>13.636363636363637</v>
      </c>
      <c r="M1077" s="7"/>
    </row>
    <row r="1078" ht="15.75" customHeight="1">
      <c r="A1078" s="7">
        <v>827.0</v>
      </c>
      <c r="B1078" s="7" t="s">
        <v>894</v>
      </c>
      <c r="C1078" s="7">
        <v>8.037057705026456</v>
      </c>
      <c r="D1078" s="7">
        <v>1.6514134243208043</v>
      </c>
      <c r="G1078" s="7">
        <v>834.0</v>
      </c>
      <c r="H1078" s="7" t="s">
        <v>895</v>
      </c>
      <c r="I1078" s="7">
        <v>68.21397569444444</v>
      </c>
      <c r="J1078" s="7">
        <v>13.680926916221033</v>
      </c>
      <c r="M1078" s="7"/>
    </row>
    <row r="1079" ht="15.75" customHeight="1">
      <c r="A1079" s="7">
        <v>321.0</v>
      </c>
      <c r="B1079" s="7" t="s">
        <v>894</v>
      </c>
      <c r="C1079" s="7">
        <v>8.041304531263185</v>
      </c>
      <c r="D1079" s="7">
        <v>0.36268975566968015</v>
      </c>
      <c r="G1079" s="7">
        <v>836.0</v>
      </c>
      <c r="H1079" s="7" t="s">
        <v>895</v>
      </c>
      <c r="I1079" s="7">
        <v>13.689752810846562</v>
      </c>
      <c r="J1079" s="7">
        <v>1.4162210338680927</v>
      </c>
      <c r="M1079" s="7"/>
    </row>
    <row r="1080" ht="15.75" customHeight="1">
      <c r="A1080" s="7">
        <v>839.0</v>
      </c>
      <c r="B1080" s="7" t="s">
        <v>894</v>
      </c>
      <c r="C1080" s="7">
        <v>8.043258101851853</v>
      </c>
      <c r="D1080" s="7">
        <v>0.8296791443850267</v>
      </c>
      <c r="G1080" s="7">
        <v>836.0</v>
      </c>
      <c r="H1080" s="7" t="s">
        <v>895</v>
      </c>
      <c r="I1080" s="7">
        <v>13.8096271494709</v>
      </c>
      <c r="J1080" s="7">
        <v>1.3948306595365418</v>
      </c>
      <c r="M1080" s="7"/>
    </row>
    <row r="1081" ht="15.75" customHeight="1">
      <c r="A1081" s="7">
        <v>1153.0</v>
      </c>
      <c r="B1081" s="7" t="s">
        <v>894</v>
      </c>
      <c r="C1081" s="7">
        <v>8.047618074013494</v>
      </c>
      <c r="D1081" s="7">
        <v>1.0150517816394593</v>
      </c>
      <c r="G1081" s="7">
        <v>836.0</v>
      </c>
      <c r="H1081" s="7" t="s">
        <v>895</v>
      </c>
      <c r="I1081" s="7">
        <v>13.489273313492061</v>
      </c>
      <c r="J1081" s="7">
        <v>1.4028520499108734</v>
      </c>
      <c r="M1081" s="7"/>
    </row>
    <row r="1082" ht="15.75" customHeight="1">
      <c r="A1082" s="7">
        <v>1055.0</v>
      </c>
      <c r="B1082" s="7" t="s">
        <v>894</v>
      </c>
      <c r="C1082" s="7">
        <v>8.052303016612933</v>
      </c>
      <c r="D1082" s="7">
        <v>1.3525928492804433</v>
      </c>
      <c r="G1082" s="7">
        <v>838.0</v>
      </c>
      <c r="H1082" s="7" t="s">
        <v>895</v>
      </c>
      <c r="I1082" s="7">
        <v>12.943638392857142</v>
      </c>
      <c r="J1082" s="7">
        <v>1.2228163992869876</v>
      </c>
      <c r="M1082" s="7"/>
    </row>
    <row r="1083" ht="15.75" customHeight="1">
      <c r="A1083" s="7">
        <v>241.0</v>
      </c>
      <c r="B1083" s="7" t="s">
        <v>894</v>
      </c>
      <c r="C1083" s="7">
        <v>8.054791604580867</v>
      </c>
      <c r="D1083" s="7">
        <v>0.7495216836734693</v>
      </c>
      <c r="G1083" s="7">
        <v>838.0</v>
      </c>
      <c r="H1083" s="7" t="s">
        <v>895</v>
      </c>
      <c r="I1083" s="7">
        <v>13.35906498015873</v>
      </c>
      <c r="J1083" s="7">
        <v>1.1925133689839573</v>
      </c>
      <c r="M1083" s="7"/>
    </row>
    <row r="1084" ht="15.75" customHeight="1">
      <c r="A1084" s="7">
        <v>313.0</v>
      </c>
      <c r="B1084" s="7" t="s">
        <v>894</v>
      </c>
      <c r="C1084" s="7">
        <v>8.058180744240993</v>
      </c>
      <c r="D1084" s="7">
        <v>0.3913387943352716</v>
      </c>
      <c r="G1084" s="7">
        <v>838.0</v>
      </c>
      <c r="H1084" s="7" t="s">
        <v>895</v>
      </c>
      <c r="I1084" s="7">
        <v>13.183387070105821</v>
      </c>
      <c r="J1084" s="7">
        <v>1.2183600713012477</v>
      </c>
      <c r="M1084" s="7"/>
    </row>
    <row r="1085" ht="15.75" customHeight="1">
      <c r="A1085" s="7">
        <v>753.0</v>
      </c>
      <c r="B1085" s="7" t="s">
        <v>894</v>
      </c>
      <c r="C1085" s="7">
        <v>8.059559193378753</v>
      </c>
      <c r="D1085" s="7">
        <v>1.0466881281700948</v>
      </c>
      <c r="G1085" s="7">
        <v>840.0</v>
      </c>
      <c r="H1085" s="7" t="s">
        <v>895</v>
      </c>
      <c r="I1085" s="7">
        <v>12.720424107142858</v>
      </c>
      <c r="J1085" s="7">
        <v>1.1720142602495542</v>
      </c>
      <c r="M1085" s="7"/>
    </row>
    <row r="1086" ht="15.75" customHeight="1">
      <c r="A1086" s="7">
        <v>839.0</v>
      </c>
      <c r="B1086" s="7" t="s">
        <v>894</v>
      </c>
      <c r="C1086" s="7">
        <v>8.059792493386244</v>
      </c>
      <c r="D1086" s="7">
        <v>0.8170231729055258</v>
      </c>
      <c r="G1086" s="7">
        <v>840.0</v>
      </c>
      <c r="H1086" s="7" t="s">
        <v>895</v>
      </c>
      <c r="I1086" s="7">
        <v>12.42280505952381</v>
      </c>
      <c r="J1086" s="7">
        <v>1.1666666666666667</v>
      </c>
      <c r="M1086" s="7"/>
    </row>
    <row r="1087" ht="15.75" customHeight="1">
      <c r="A1087" s="7">
        <v>755.0</v>
      </c>
      <c r="B1087" s="7" t="s">
        <v>894</v>
      </c>
      <c r="C1087" s="7">
        <v>8.066418217568247</v>
      </c>
      <c r="D1087" s="7">
        <v>1.0115948267794643</v>
      </c>
      <c r="G1087" s="7">
        <v>840.0</v>
      </c>
      <c r="H1087" s="7" t="s">
        <v>895</v>
      </c>
      <c r="I1087" s="7">
        <v>12.588148974867725</v>
      </c>
      <c r="J1087" s="7">
        <v>1.1809269162210339</v>
      </c>
      <c r="M1087" s="7"/>
    </row>
    <row r="1088" ht="15.75" customHeight="1">
      <c r="A1088" s="7">
        <v>755.0</v>
      </c>
      <c r="B1088" s="7" t="s">
        <v>894</v>
      </c>
      <c r="C1088" s="7">
        <v>8.068704558964743</v>
      </c>
      <c r="D1088" s="7">
        <v>1.0420090213180109</v>
      </c>
      <c r="G1088" s="7">
        <v>842.0</v>
      </c>
      <c r="H1088" s="7" t="s">
        <v>895</v>
      </c>
      <c r="I1088" s="7">
        <v>11.811032572751323</v>
      </c>
      <c r="J1088" s="7">
        <v>1.9358288770053478</v>
      </c>
      <c r="M1088" s="7"/>
    </row>
    <row r="1089" ht="15.75" customHeight="1">
      <c r="A1089" s="7">
        <v>721.0</v>
      </c>
      <c r="B1089" s="7" t="s">
        <v>894</v>
      </c>
      <c r="C1089" s="7">
        <v>8.08013626594723</v>
      </c>
      <c r="D1089" s="7">
        <v>0.9788410788148758</v>
      </c>
      <c r="G1089" s="7">
        <v>842.0</v>
      </c>
      <c r="H1089" s="7" t="s">
        <v>895</v>
      </c>
      <c r="I1089" s="7">
        <v>12.154121197089946</v>
      </c>
      <c r="J1089" s="7">
        <v>1.9759358288770055</v>
      </c>
      <c r="M1089" s="7"/>
    </row>
    <row r="1090" ht="15.75" customHeight="1">
      <c r="A1090" s="7">
        <v>747.0</v>
      </c>
      <c r="B1090" s="7" t="s">
        <v>894</v>
      </c>
      <c r="C1090" s="7">
        <v>8.08013626594723</v>
      </c>
      <c r="D1090" s="7">
        <v>0.4234310954724962</v>
      </c>
      <c r="G1090" s="7">
        <v>842.0</v>
      </c>
      <c r="H1090" s="7" t="s">
        <v>895</v>
      </c>
      <c r="I1090" s="7">
        <v>12.03424685846561</v>
      </c>
      <c r="J1090" s="7">
        <v>2.0026737967914436</v>
      </c>
      <c r="M1090" s="7"/>
    </row>
    <row r="1091" ht="15.75" customHeight="1">
      <c r="A1091" s="7">
        <v>321.0</v>
      </c>
      <c r="B1091" s="7" t="s">
        <v>894</v>
      </c>
      <c r="C1091" s="7">
        <v>8.085604590329929</v>
      </c>
      <c r="D1091" s="7">
        <v>0.35066423326683926</v>
      </c>
      <c r="G1091" s="7">
        <v>844.0</v>
      </c>
      <c r="H1091" s="7" t="s">
        <v>895</v>
      </c>
      <c r="I1091" s="7">
        <v>12.699756117724867</v>
      </c>
      <c r="J1091" s="7">
        <v>1.9224598930481283</v>
      </c>
      <c r="M1091" s="7"/>
    </row>
    <row r="1092" ht="15.75" customHeight="1">
      <c r="A1092" s="7">
        <v>827.0</v>
      </c>
      <c r="B1092" s="7" t="s">
        <v>894</v>
      </c>
      <c r="C1092" s="7">
        <v>8.088727678571429</v>
      </c>
      <c r="D1092" s="7">
        <v>1.636738025792013</v>
      </c>
      <c r="G1092" s="7">
        <v>844.0</v>
      </c>
      <c r="H1092" s="7" t="s">
        <v>895</v>
      </c>
      <c r="I1092" s="7">
        <v>13.036644345238095</v>
      </c>
      <c r="J1092" s="7">
        <v>1.9385026737967912</v>
      </c>
      <c r="M1092" s="7"/>
    </row>
    <row r="1093" ht="15.75" customHeight="1">
      <c r="A1093" s="7">
        <v>711.0</v>
      </c>
      <c r="B1093" s="7" t="s">
        <v>894</v>
      </c>
      <c r="C1093" s="7">
        <v>8.09091096412602</v>
      </c>
      <c r="D1093" s="7">
        <v>0.46401916520777675</v>
      </c>
      <c r="G1093" s="7">
        <v>844.0</v>
      </c>
      <c r="H1093" s="7" t="s">
        <v>895</v>
      </c>
      <c r="I1093" s="7">
        <v>12.691488921957673</v>
      </c>
      <c r="J1093" s="7">
        <v>2.0231729055258465</v>
      </c>
      <c r="M1093" s="7"/>
    </row>
    <row r="1094" ht="15.75" customHeight="1">
      <c r="A1094" s="7">
        <v>839.0</v>
      </c>
      <c r="B1094" s="7" t="s">
        <v>894</v>
      </c>
      <c r="C1094" s="7">
        <v>8.101128472222221</v>
      </c>
      <c r="D1094" s="7">
        <v>0.8237076648841355</v>
      </c>
      <c r="G1094" s="7">
        <v>846.0</v>
      </c>
      <c r="H1094" s="7" t="s">
        <v>895</v>
      </c>
      <c r="I1094" s="7">
        <v>12.261594742063492</v>
      </c>
      <c r="J1094" s="7">
        <v>1.8859180035650625</v>
      </c>
      <c r="M1094" s="7"/>
    </row>
    <row r="1095" ht="15.75" customHeight="1">
      <c r="A1095" s="7">
        <v>723.0</v>
      </c>
      <c r="B1095" s="7" t="s">
        <v>894</v>
      </c>
      <c r="C1095" s="7">
        <v>8.116717728291187</v>
      </c>
      <c r="D1095" s="7">
        <v>1.0153381122611316</v>
      </c>
      <c r="G1095" s="7">
        <v>846.0</v>
      </c>
      <c r="H1095" s="7" t="s">
        <v>895</v>
      </c>
      <c r="I1095" s="7">
        <v>12.061115244708995</v>
      </c>
      <c r="J1095" s="7">
        <v>1.8761140819964348</v>
      </c>
      <c r="M1095" s="7"/>
    </row>
    <row r="1096" ht="15.75" customHeight="1">
      <c r="A1096" s="7">
        <v>827.0</v>
      </c>
      <c r="B1096" s="7" t="s">
        <v>894</v>
      </c>
      <c r="C1096" s="7">
        <v>8.134197255291006</v>
      </c>
      <c r="D1096" s="7">
        <v>1.6748023407260655</v>
      </c>
      <c r="G1096" s="7">
        <v>846.0</v>
      </c>
      <c r="H1096" s="7" t="s">
        <v>895</v>
      </c>
      <c r="I1096" s="7">
        <v>12.335999503968255</v>
      </c>
      <c r="J1096" s="7">
        <v>1.9028520499108732</v>
      </c>
      <c r="M1096" s="7"/>
    </row>
    <row r="1097" ht="15.75" customHeight="1">
      <c r="A1097" s="7">
        <v>711.0</v>
      </c>
      <c r="B1097" s="7" t="s">
        <v>894</v>
      </c>
      <c r="C1097" s="7">
        <v>8.142424429745935</v>
      </c>
      <c r="D1097" s="7">
        <v>0.44858564452225197</v>
      </c>
      <c r="G1097" s="7">
        <v>848.0</v>
      </c>
      <c r="H1097" s="7" t="s">
        <v>895</v>
      </c>
      <c r="I1097" s="7">
        <v>13.044911541005291</v>
      </c>
      <c r="J1097" s="7">
        <v>2.3315508021390374</v>
      </c>
      <c r="M1097" s="7"/>
    </row>
    <row r="1098" ht="15.75" customHeight="1">
      <c r="A1098" s="7">
        <v>1053.0</v>
      </c>
      <c r="B1098" s="7" t="s">
        <v>894</v>
      </c>
      <c r="C1098" s="7">
        <v>8.142657658582664</v>
      </c>
      <c r="D1098" s="7">
        <v>1.4782094663459577</v>
      </c>
      <c r="G1098" s="7">
        <v>848.0</v>
      </c>
      <c r="H1098" s="7" t="s">
        <v>895</v>
      </c>
      <c r="I1098" s="7">
        <v>12.670820932539682</v>
      </c>
      <c r="J1098" s="7">
        <v>2.3761140819964344</v>
      </c>
      <c r="M1098" s="7"/>
    </row>
    <row r="1099" ht="15.75" customHeight="1">
      <c r="A1099" s="7">
        <v>321.0</v>
      </c>
      <c r="B1099" s="7" t="s">
        <v>894</v>
      </c>
      <c r="C1099" s="7">
        <v>8.18475234157455</v>
      </c>
      <c r="D1099" s="7">
        <v>0.36286660158736894</v>
      </c>
      <c r="G1099" s="7">
        <v>848.0</v>
      </c>
      <c r="H1099" s="7" t="s">
        <v>895</v>
      </c>
      <c r="I1099" s="7">
        <v>12.894035218253968</v>
      </c>
      <c r="J1099" s="7">
        <v>2.3342245989304815</v>
      </c>
      <c r="M1099" s="7"/>
    </row>
    <row r="1100" ht="15.75" customHeight="1">
      <c r="A1100" s="7">
        <v>753.0</v>
      </c>
      <c r="B1100" s="7" t="s">
        <v>894</v>
      </c>
      <c r="C1100" s="7">
        <v>8.187594311582604</v>
      </c>
      <c r="D1100" s="7">
        <v>1.0764004566808287</v>
      </c>
      <c r="G1100" s="7">
        <v>850.0</v>
      </c>
      <c r="H1100" s="7" t="s">
        <v>895</v>
      </c>
      <c r="I1100" s="7">
        <v>13.94396908068783</v>
      </c>
      <c r="J1100" s="7">
        <v>2.3440285204991085</v>
      </c>
      <c r="M1100" s="7"/>
    </row>
    <row r="1101" ht="15.75" customHeight="1">
      <c r="A1101" s="7">
        <v>755.0</v>
      </c>
      <c r="B1101" s="7" t="s">
        <v>894</v>
      </c>
      <c r="C1101" s="7">
        <v>8.269902601856508</v>
      </c>
      <c r="D1101" s="7">
        <v>1.0270358793913417</v>
      </c>
      <c r="G1101" s="7">
        <v>850.0</v>
      </c>
      <c r="H1101" s="7" t="s">
        <v>895</v>
      </c>
      <c r="I1101" s="7">
        <v>13.774491567460318</v>
      </c>
      <c r="J1101" s="7">
        <v>2.370766488413547</v>
      </c>
      <c r="M1101" s="7"/>
    </row>
    <row r="1102" ht="15.75" customHeight="1">
      <c r="A1102" s="7">
        <v>723.0</v>
      </c>
      <c r="B1102" s="7" t="s">
        <v>894</v>
      </c>
      <c r="C1102" s="7">
        <v>8.279047967442498</v>
      </c>
      <c r="D1102" s="7">
        <v>0.9842220516947724</v>
      </c>
      <c r="G1102" s="7">
        <v>850.0</v>
      </c>
      <c r="H1102" s="7" t="s">
        <v>895</v>
      </c>
      <c r="I1102" s="7">
        <v>13.927434689153438</v>
      </c>
      <c r="J1102" s="7">
        <v>2.368092691622103</v>
      </c>
      <c r="M1102" s="7"/>
    </row>
    <row r="1103" ht="15.75" customHeight="1">
      <c r="A1103" s="7">
        <v>711.0</v>
      </c>
      <c r="B1103" s="7" t="s">
        <v>894</v>
      </c>
      <c r="C1103" s="7">
        <v>8.280480517607302</v>
      </c>
      <c r="D1103" s="7">
        <v>0.5064037593292178</v>
      </c>
      <c r="G1103" s="7">
        <v>852.0</v>
      </c>
      <c r="H1103" s="7" t="s">
        <v>895</v>
      </c>
      <c r="I1103" s="7">
        <v>14.111379794973544</v>
      </c>
      <c r="J1103" s="7">
        <v>2.4581105169340463</v>
      </c>
      <c r="M1103" s="7"/>
    </row>
    <row r="1104" ht="15.75" customHeight="1">
      <c r="A1104" s="7">
        <v>721.0</v>
      </c>
      <c r="B1104" s="7" t="s">
        <v>894</v>
      </c>
      <c r="C1104" s="7">
        <v>8.295052357217978</v>
      </c>
      <c r="D1104" s="7">
        <v>1.0300772988451965</v>
      </c>
      <c r="G1104" s="7">
        <v>852.0</v>
      </c>
      <c r="H1104" s="7" t="s">
        <v>895</v>
      </c>
      <c r="I1104" s="7">
        <v>13.553344080687829</v>
      </c>
      <c r="J1104" s="7">
        <v>2.483957219251337</v>
      </c>
      <c r="M1104" s="7"/>
    </row>
    <row r="1105" ht="15.75" customHeight="1">
      <c r="A1105" s="7">
        <v>747.0</v>
      </c>
      <c r="B1105" s="7" t="s">
        <v>894</v>
      </c>
      <c r="C1105" s="7">
        <v>8.313343088389956</v>
      </c>
      <c r="D1105" s="7">
        <v>0.40401280203634726</v>
      </c>
      <c r="G1105" s="7">
        <v>852.0</v>
      </c>
      <c r="H1105" s="7" t="s">
        <v>895</v>
      </c>
      <c r="I1105" s="7">
        <v>13.584346064814815</v>
      </c>
      <c r="J1105" s="7">
        <v>2.454545454545454</v>
      </c>
      <c r="M1105" s="7"/>
    </row>
    <row r="1106" ht="15.75" customHeight="1">
      <c r="A1106" s="7">
        <v>721.0</v>
      </c>
      <c r="B1106" s="7" t="s">
        <v>894</v>
      </c>
      <c r="C1106" s="7">
        <v>8.347638209337418</v>
      </c>
      <c r="D1106" s="7">
        <v>0.9673772670272698</v>
      </c>
      <c r="G1106" s="7">
        <v>854.0</v>
      </c>
      <c r="H1106" s="7" t="s">
        <v>895</v>
      </c>
      <c r="I1106" s="7">
        <v>15.231584821428571</v>
      </c>
      <c r="J1106" s="7">
        <v>1.819964349376114</v>
      </c>
      <c r="M1106" s="7"/>
    </row>
    <row r="1107" ht="15.75" customHeight="1">
      <c r="A1107" s="7">
        <v>1153.0</v>
      </c>
      <c r="B1107" s="7" t="s">
        <v>894</v>
      </c>
      <c r="C1107" s="7">
        <v>8.348170108362298</v>
      </c>
      <c r="D1107" s="7">
        <v>0.9733631736001405</v>
      </c>
      <c r="G1107" s="7">
        <v>854.0</v>
      </c>
      <c r="H1107" s="7" t="s">
        <v>895</v>
      </c>
      <c r="I1107" s="7">
        <v>15.613942625661377</v>
      </c>
      <c r="J1107" s="7">
        <v>1.819073083778966</v>
      </c>
      <c r="M1107" s="7"/>
    </row>
    <row r="1108" ht="15.75" customHeight="1">
      <c r="A1108" s="7">
        <v>315.0</v>
      </c>
      <c r="B1108" s="7" t="s">
        <v>894</v>
      </c>
      <c r="C1108" s="7">
        <v>8.376719264197114</v>
      </c>
      <c r="D1108" s="7">
        <v>0.47817013992049</v>
      </c>
      <c r="G1108" s="7">
        <v>854.0</v>
      </c>
      <c r="H1108" s="7" t="s">
        <v>895</v>
      </c>
      <c r="I1108" s="7">
        <v>15.682146990740742</v>
      </c>
      <c r="J1108" s="7">
        <v>1.7825311942959001</v>
      </c>
      <c r="M1108" s="7"/>
    </row>
    <row r="1109" ht="15.75" customHeight="1">
      <c r="A1109" s="7">
        <v>1153.0</v>
      </c>
      <c r="B1109" s="7" t="s">
        <v>894</v>
      </c>
      <c r="C1109" s="7">
        <v>8.393150684931507</v>
      </c>
      <c r="D1109" s="7">
        <v>0.9942074776197998</v>
      </c>
      <c r="G1109" s="7">
        <v>856.0</v>
      </c>
      <c r="H1109" s="7" t="s">
        <v>895</v>
      </c>
      <c r="I1109" s="7">
        <v>15.74621775793651</v>
      </c>
      <c r="J1109" s="7">
        <v>1.8707664884135475</v>
      </c>
      <c r="M1109" s="7"/>
    </row>
    <row r="1110" ht="15.75" customHeight="1">
      <c r="A1110" s="7">
        <v>575.0</v>
      </c>
      <c r="B1110" s="7" t="s">
        <v>894</v>
      </c>
      <c r="C1110" s="7">
        <v>8.465</v>
      </c>
      <c r="D1110" s="8">
        <v>0.99284573</v>
      </c>
      <c r="G1110" s="7">
        <v>856.0</v>
      </c>
      <c r="H1110" s="7" t="s">
        <v>895</v>
      </c>
      <c r="I1110" s="7">
        <v>16.366257440476193</v>
      </c>
      <c r="J1110" s="7">
        <v>1.8288770053475938</v>
      </c>
      <c r="M1110" s="7"/>
    </row>
    <row r="1111" ht="15.75" customHeight="1">
      <c r="A1111" s="7">
        <v>315.0</v>
      </c>
      <c r="B1111" s="7" t="s">
        <v>894</v>
      </c>
      <c r="C1111" s="7">
        <v>8.486414648552865</v>
      </c>
      <c r="D1111" s="7">
        <v>0.4799385990973784</v>
      </c>
      <c r="G1111" s="7">
        <v>856.0</v>
      </c>
      <c r="H1111" s="7" t="s">
        <v>895</v>
      </c>
      <c r="I1111" s="7">
        <v>16.128575562169313</v>
      </c>
      <c r="J1111" s="7">
        <v>1.8511586452762923</v>
      </c>
      <c r="M1111" s="7"/>
    </row>
    <row r="1112" ht="15.75" customHeight="1">
      <c r="A1112" s="7">
        <v>613.0</v>
      </c>
      <c r="B1112" s="7" t="s">
        <v>894</v>
      </c>
      <c r="C1112" s="7">
        <v>8.504224136159017</v>
      </c>
      <c r="D1112" s="7">
        <v>2.2248440235962126</v>
      </c>
      <c r="G1112" s="7">
        <v>858.0</v>
      </c>
      <c r="H1112" s="7" t="s">
        <v>895</v>
      </c>
      <c r="I1112" s="7">
        <v>15.562272652116404</v>
      </c>
      <c r="J1112" s="7">
        <v>1.816399286987522</v>
      </c>
      <c r="M1112" s="7"/>
    </row>
    <row r="1113" ht="15.75" customHeight="1">
      <c r="A1113" s="7">
        <v>573.0</v>
      </c>
      <c r="B1113" s="7" t="s">
        <v>894</v>
      </c>
      <c r="C1113" s="7">
        <v>8.55</v>
      </c>
      <c r="D1113" s="8">
        <v>1.02520337</v>
      </c>
      <c r="G1113" s="7">
        <v>858.0</v>
      </c>
      <c r="H1113" s="7" t="s">
        <v>895</v>
      </c>
      <c r="I1113" s="7">
        <v>16.064504794973544</v>
      </c>
      <c r="J1113" s="7">
        <v>1.8092691622103383</v>
      </c>
      <c r="M1113" s="7"/>
    </row>
    <row r="1114" ht="15.75" customHeight="1">
      <c r="A1114" s="7">
        <v>613.0</v>
      </c>
      <c r="B1114" s="7" t="s">
        <v>894</v>
      </c>
      <c r="C1114" s="7">
        <v>8.588501305268352</v>
      </c>
      <c r="D1114" s="7">
        <v>2.1929687367186306</v>
      </c>
      <c r="G1114" s="7">
        <v>858.0</v>
      </c>
      <c r="H1114" s="7" t="s">
        <v>895</v>
      </c>
      <c r="I1114" s="7">
        <v>16.047970403439155</v>
      </c>
      <c r="J1114" s="7">
        <v>1.819964349376114</v>
      </c>
      <c r="M1114" s="7"/>
    </row>
    <row r="1115" ht="15.75" customHeight="1">
      <c r="A1115" s="7">
        <v>315.0</v>
      </c>
      <c r="B1115" s="7" t="s">
        <v>894</v>
      </c>
      <c r="C1115" s="7">
        <v>8.631971985486455</v>
      </c>
      <c r="D1115" s="7">
        <v>0.5059349489976372</v>
      </c>
      <c r="G1115" s="7">
        <v>860.0</v>
      </c>
      <c r="H1115" s="7" t="s">
        <v>895</v>
      </c>
      <c r="I1115" s="7">
        <v>16.382791832010582</v>
      </c>
      <c r="J1115" s="7">
        <v>1.0285204991087342</v>
      </c>
      <c r="M1115" s="7"/>
    </row>
    <row r="1116" ht="15.75" customHeight="1">
      <c r="A1116" s="7">
        <v>575.0</v>
      </c>
      <c r="B1116" s="7" t="s">
        <v>894</v>
      </c>
      <c r="C1116" s="7">
        <v>8.693</v>
      </c>
      <c r="D1116" s="8">
        <v>0.94785009</v>
      </c>
      <c r="G1116" s="7">
        <v>860.0</v>
      </c>
      <c r="H1116" s="7" t="s">
        <v>895</v>
      </c>
      <c r="I1116" s="7">
        <v>16.44686259920635</v>
      </c>
      <c r="J1116" s="7">
        <v>1.0374331550802138</v>
      </c>
      <c r="M1116" s="7"/>
    </row>
    <row r="1117" ht="15.75" customHeight="1">
      <c r="A1117" s="7">
        <v>573.0</v>
      </c>
      <c r="B1117" s="7" t="s">
        <v>894</v>
      </c>
      <c r="C1117" s="7">
        <v>8.73</v>
      </c>
      <c r="D1117" s="8">
        <v>1.06006682</v>
      </c>
      <c r="G1117" s="7">
        <v>860.0</v>
      </c>
      <c r="H1117" s="7" t="s">
        <v>895</v>
      </c>
      <c r="I1117" s="7">
        <v>16.07277199074074</v>
      </c>
      <c r="J1117" s="7">
        <v>1.016934046345811</v>
      </c>
      <c r="M1117" s="7"/>
    </row>
    <row r="1118" ht="15.75" customHeight="1">
      <c r="A1118" s="7">
        <v>613.0</v>
      </c>
      <c r="B1118" s="7" t="s">
        <v>894</v>
      </c>
      <c r="C1118" s="7">
        <v>8.81255524265658</v>
      </c>
      <c r="D1118" s="7">
        <v>2.132618193563742</v>
      </c>
      <c r="G1118" s="7">
        <v>862.0</v>
      </c>
      <c r="H1118" s="7" t="s">
        <v>895</v>
      </c>
      <c r="I1118" s="7">
        <v>18.53226273148148</v>
      </c>
      <c r="J1118" s="7">
        <v>1.230837789661319</v>
      </c>
      <c r="M1118" s="7"/>
    </row>
    <row r="1119" ht="15.75" customHeight="1">
      <c r="A1119" s="7">
        <v>749.0</v>
      </c>
      <c r="B1119" s="7" t="s">
        <v>894</v>
      </c>
      <c r="C1119" s="7">
        <v>8.818624537015866</v>
      </c>
      <c r="D1119" s="7">
        <v>0.4129031050553071</v>
      </c>
      <c r="G1119" s="7">
        <v>862.0</v>
      </c>
      <c r="H1119" s="7" t="s">
        <v>895</v>
      </c>
      <c r="I1119" s="7">
        <v>18.900152943121693</v>
      </c>
      <c r="J1119" s="7">
        <v>1.2112299465240641</v>
      </c>
      <c r="M1119" s="7"/>
    </row>
    <row r="1120" ht="15.75" customHeight="1">
      <c r="A1120" s="7">
        <v>575.0</v>
      </c>
      <c r="B1120" s="7" t="s">
        <v>894</v>
      </c>
      <c r="C1120" s="7">
        <v>8.849</v>
      </c>
      <c r="D1120" s="8">
        <v>0.94164003</v>
      </c>
      <c r="G1120" s="7">
        <v>862.0</v>
      </c>
      <c r="H1120" s="7" t="s">
        <v>895</v>
      </c>
      <c r="I1120" s="7">
        <v>18.912553736772487</v>
      </c>
      <c r="J1120" s="7">
        <v>1.2121212121212122</v>
      </c>
      <c r="M1120" s="7"/>
    </row>
    <row r="1121" ht="15.75" customHeight="1">
      <c r="A1121" s="7">
        <v>749.0</v>
      </c>
      <c r="B1121" s="7" t="s">
        <v>894</v>
      </c>
      <c r="C1121" s="7">
        <v>8.868924047738806</v>
      </c>
      <c r="D1121" s="7">
        <v>0.38436055325759416</v>
      </c>
      <c r="G1121" s="7">
        <v>864.0</v>
      </c>
      <c r="H1121" s="7" t="s">
        <v>895</v>
      </c>
      <c r="I1121" s="7">
        <v>15.731750165343916</v>
      </c>
      <c r="J1121" s="7">
        <v>1.0641711229946522</v>
      </c>
      <c r="M1121" s="7"/>
    </row>
    <row r="1122" ht="15.75" customHeight="1">
      <c r="A1122" s="7">
        <v>573.0</v>
      </c>
      <c r="B1122" s="7" t="s">
        <v>894</v>
      </c>
      <c r="C1122" s="7">
        <v>8.88</v>
      </c>
      <c r="D1122" s="8">
        <v>1.03435503</v>
      </c>
      <c r="G1122" s="7">
        <v>864.0</v>
      </c>
      <c r="H1122" s="7" t="s">
        <v>895</v>
      </c>
      <c r="I1122" s="7">
        <v>16.130642361111114</v>
      </c>
      <c r="J1122" s="7">
        <v>1.0365418894830658</v>
      </c>
      <c r="M1122" s="7"/>
    </row>
    <row r="1123" ht="15.75" customHeight="1">
      <c r="A1123" s="7">
        <v>139.0</v>
      </c>
      <c r="B1123" s="7" t="s">
        <v>894</v>
      </c>
      <c r="C1123" s="7">
        <v>8.99011102</v>
      </c>
      <c r="D1123" s="8">
        <v>0.09289927</v>
      </c>
      <c r="G1123" s="7">
        <v>864.0</v>
      </c>
      <c r="H1123" s="7" t="s">
        <v>895</v>
      </c>
      <c r="I1123" s="7">
        <v>15.85782490079365</v>
      </c>
      <c r="J1123" s="7">
        <v>1.0606060606060606</v>
      </c>
      <c r="M1123" s="7"/>
    </row>
    <row r="1124" ht="15.75" customHeight="1">
      <c r="A1124" s="7">
        <v>1157.0</v>
      </c>
      <c r="B1124" s="7" t="s">
        <v>894</v>
      </c>
      <c r="C1124" s="7">
        <v>9.04127990186056</v>
      </c>
      <c r="D1124" s="7">
        <v>1.0745677549587502</v>
      </c>
      <c r="G1124" s="7">
        <v>866.0</v>
      </c>
      <c r="H1124" s="7" t="s">
        <v>895</v>
      </c>
      <c r="I1124" s="7">
        <v>5.906187996031746</v>
      </c>
      <c r="J1124" s="7">
        <v>1.7049910873440286</v>
      </c>
      <c r="M1124" s="7"/>
    </row>
    <row r="1125" ht="15.75" customHeight="1">
      <c r="A1125" s="7">
        <v>1157.0</v>
      </c>
      <c r="B1125" s="7" t="s">
        <v>894</v>
      </c>
      <c r="C1125" s="7">
        <v>9.055591903496218</v>
      </c>
      <c r="D1125" s="7">
        <v>1.0816987010707388</v>
      </c>
      <c r="G1125" s="7">
        <v>866.0</v>
      </c>
      <c r="H1125" s="7" t="s">
        <v>895</v>
      </c>
      <c r="I1125" s="7">
        <v>5.860718419312169</v>
      </c>
      <c r="J1125" s="7">
        <v>1.7023172905525845</v>
      </c>
      <c r="M1125" s="7"/>
    </row>
    <row r="1126" ht="15.75" customHeight="1">
      <c r="A1126" s="7">
        <v>139.0</v>
      </c>
      <c r="B1126" s="7" t="s">
        <v>894</v>
      </c>
      <c r="C1126" s="7">
        <v>9.074403783</v>
      </c>
      <c r="D1126" s="8">
        <v>0.16558664</v>
      </c>
      <c r="G1126" s="7">
        <v>866.0</v>
      </c>
      <c r="H1126" s="7" t="s">
        <v>895</v>
      </c>
      <c r="I1126" s="7">
        <v>5.848317625661375</v>
      </c>
      <c r="J1126" s="7">
        <v>1.7379679144385027</v>
      </c>
      <c r="M1126" s="7"/>
    </row>
    <row r="1127" ht="15.75" customHeight="1">
      <c r="A1127" s="7">
        <v>487.0</v>
      </c>
      <c r="B1127" s="7" t="s">
        <v>894</v>
      </c>
      <c r="C1127" s="7">
        <v>9.074720395078124</v>
      </c>
      <c r="D1127" s="7">
        <v>0.6017885066458171</v>
      </c>
      <c r="G1127" s="7">
        <v>868.0</v>
      </c>
      <c r="H1127" s="7" t="s">
        <v>895</v>
      </c>
      <c r="I1127" s="7">
        <v>4.748780588624339</v>
      </c>
      <c r="J1127" s="7">
        <v>1.6310160427807485</v>
      </c>
      <c r="M1127" s="7"/>
    </row>
    <row r="1128" ht="15.75" customHeight="1">
      <c r="A1128" s="7">
        <v>139.0</v>
      </c>
      <c r="B1128" s="7" t="s">
        <v>894</v>
      </c>
      <c r="C1128" s="7">
        <v>9.109354441</v>
      </c>
      <c r="D1128" s="8">
        <v>0.07147021</v>
      </c>
      <c r="G1128" s="7">
        <v>868.0</v>
      </c>
      <c r="H1128" s="7" t="s">
        <v>895</v>
      </c>
      <c r="I1128" s="7">
        <v>4.843853339947089</v>
      </c>
      <c r="J1128" s="7">
        <v>1.625668449197861</v>
      </c>
      <c r="M1128" s="7"/>
    </row>
    <row r="1129" ht="15.75" customHeight="1">
      <c r="A1129" s="7">
        <v>749.0</v>
      </c>
      <c r="B1129" s="7" t="s">
        <v>894</v>
      </c>
      <c r="C1129" s="7">
        <v>9.11356257716402</v>
      </c>
      <c r="D1129" s="7">
        <v>0.41828407793520367</v>
      </c>
      <c r="G1129" s="7">
        <v>868.0</v>
      </c>
      <c r="H1129" s="7" t="s">
        <v>895</v>
      </c>
      <c r="I1129" s="7">
        <v>4.86245453042328</v>
      </c>
      <c r="J1129" s="7">
        <v>1.6016042780748663</v>
      </c>
      <c r="M1129" s="7"/>
    </row>
    <row r="1130" ht="15.75" customHeight="1">
      <c r="A1130" s="7">
        <v>489.0</v>
      </c>
      <c r="B1130" s="7" t="s">
        <v>894</v>
      </c>
      <c r="C1130" s="7">
        <v>9.166019961405183</v>
      </c>
      <c r="D1130" s="7">
        <v>0.6050136825645036</v>
      </c>
      <c r="G1130" s="7">
        <v>870.0</v>
      </c>
      <c r="H1130" s="7" t="s">
        <v>895</v>
      </c>
      <c r="I1130" s="7">
        <v>5.1890087632275135</v>
      </c>
      <c r="J1130" s="7">
        <v>1.789661319073084</v>
      </c>
      <c r="M1130" s="7"/>
    </row>
    <row r="1131" ht="15.75" customHeight="1">
      <c r="A1131" s="7">
        <v>487.0</v>
      </c>
      <c r="B1131" s="7" t="s">
        <v>894</v>
      </c>
      <c r="C1131" s="7">
        <v>9.190919843130747</v>
      </c>
      <c r="D1131" s="7">
        <v>0.5921129788897577</v>
      </c>
      <c r="G1131" s="7">
        <v>870.0</v>
      </c>
      <c r="H1131" s="7" t="s">
        <v>895</v>
      </c>
      <c r="I1131" s="7">
        <v>5.180741567460318</v>
      </c>
      <c r="J1131" s="7">
        <v>1.8244206773618539</v>
      </c>
      <c r="M1131" s="7"/>
    </row>
    <row r="1132" ht="15.75" customHeight="1">
      <c r="A1132" s="7">
        <v>487.0</v>
      </c>
      <c r="B1132" s="7" t="s">
        <v>894</v>
      </c>
      <c r="C1132" s="7">
        <v>9.20129479384973</v>
      </c>
      <c r="D1132" s="7">
        <v>0.6434225957779516</v>
      </c>
      <c r="G1132" s="7">
        <v>870.0</v>
      </c>
      <c r="H1132" s="7" t="s">
        <v>895</v>
      </c>
      <c r="I1132" s="7">
        <v>5.348152281746032</v>
      </c>
      <c r="J1132" s="7">
        <v>1.767379679144385</v>
      </c>
      <c r="M1132" s="7"/>
    </row>
    <row r="1133" ht="15.75" customHeight="1">
      <c r="A1133" s="7">
        <v>1157.0</v>
      </c>
      <c r="B1133" s="7" t="s">
        <v>894</v>
      </c>
      <c r="C1133" s="7">
        <v>9.302985074626866</v>
      </c>
      <c r="D1133" s="7">
        <v>1.1469742847112516</v>
      </c>
      <c r="G1133" s="7">
        <v>872.0</v>
      </c>
      <c r="H1133" s="7" t="s">
        <v>895</v>
      </c>
      <c r="I1133" s="7">
        <v>8.760437334656086</v>
      </c>
      <c r="J1133" s="7">
        <v>2.6158645276292334</v>
      </c>
      <c r="M1133" s="7"/>
    </row>
    <row r="1134" ht="15.75" customHeight="1">
      <c r="A1134" s="7">
        <v>615.0</v>
      </c>
      <c r="B1134" s="7" t="s">
        <v>894</v>
      </c>
      <c r="C1134" s="7">
        <v>9.316162716602603</v>
      </c>
      <c r="D1134" s="7">
        <v>2.4607211464903185</v>
      </c>
      <c r="G1134" s="7">
        <v>872.0</v>
      </c>
      <c r="H1134" s="7" t="s">
        <v>895</v>
      </c>
      <c r="I1134" s="7">
        <v>8.495887070105821</v>
      </c>
      <c r="J1134" s="7">
        <v>2.6541889483065955</v>
      </c>
      <c r="M1134" s="7"/>
    </row>
    <row r="1135" ht="15.75" customHeight="1">
      <c r="A1135" s="7">
        <v>489.0</v>
      </c>
      <c r="B1135" s="7" t="s">
        <v>894</v>
      </c>
      <c r="C1135" s="7">
        <v>9.325794202477539</v>
      </c>
      <c r="D1135" s="7">
        <v>0.5812646598905395</v>
      </c>
      <c r="G1135" s="7">
        <v>872.0</v>
      </c>
      <c r="H1135" s="7" t="s">
        <v>895</v>
      </c>
      <c r="I1135" s="7">
        <v>8.520688657407408</v>
      </c>
      <c r="J1135" s="7">
        <v>2.6497326203208558</v>
      </c>
      <c r="M1135" s="7"/>
    </row>
    <row r="1136" ht="15.75" customHeight="1">
      <c r="A1136" s="7">
        <v>971.0</v>
      </c>
      <c r="B1136" s="7" t="s">
        <v>894</v>
      </c>
      <c r="C1136" s="7">
        <v>9.373482836628307</v>
      </c>
      <c r="D1136" s="7">
        <v>2.6440129449838183</v>
      </c>
      <c r="G1136" s="7">
        <v>874.0</v>
      </c>
      <c r="H1136" s="7" t="s">
        <v>895</v>
      </c>
      <c r="I1136" s="7">
        <v>8.142464451058201</v>
      </c>
      <c r="J1136" s="7">
        <v>2.3912655971479495</v>
      </c>
      <c r="M1136" s="7"/>
    </row>
    <row r="1137" ht="15.75" customHeight="1">
      <c r="A1137" s="7">
        <v>615.0</v>
      </c>
      <c r="B1137" s="7" t="s">
        <v>894</v>
      </c>
      <c r="C1137" s="7">
        <v>9.410717589261857</v>
      </c>
      <c r="D1137" s="7">
        <v>2.333219998979991</v>
      </c>
      <c r="G1137" s="7">
        <v>874.0</v>
      </c>
      <c r="H1137" s="7" t="s">
        <v>895</v>
      </c>
      <c r="I1137" s="7">
        <v>8.105262070105821</v>
      </c>
      <c r="J1137" s="7">
        <v>2.409090909090909</v>
      </c>
      <c r="M1137" s="7"/>
    </row>
    <row r="1138" ht="15.75" customHeight="1">
      <c r="A1138" s="7">
        <v>615.0</v>
      </c>
      <c r="B1138" s="7" t="s">
        <v>894</v>
      </c>
      <c r="C1138" s="7">
        <v>9.418939752101792</v>
      </c>
      <c r="D1138" s="7">
        <v>2.3820954388589497</v>
      </c>
      <c r="G1138" s="7">
        <v>874.0</v>
      </c>
      <c r="H1138" s="7" t="s">
        <v>895</v>
      </c>
      <c r="I1138" s="7">
        <v>8.094928075396826</v>
      </c>
      <c r="J1138" s="7">
        <v>2.4581105169340463</v>
      </c>
      <c r="M1138" s="7"/>
    </row>
    <row r="1139" ht="15.75" customHeight="1">
      <c r="A1139" s="7">
        <v>489.0</v>
      </c>
      <c r="B1139" s="7" t="s">
        <v>894</v>
      </c>
      <c r="C1139" s="7">
        <v>9.42954370966738</v>
      </c>
      <c r="D1139" s="7">
        <v>0.5817044566067241</v>
      </c>
      <c r="G1139" s="7">
        <v>876.0</v>
      </c>
      <c r="H1139" s="7" t="s">
        <v>895</v>
      </c>
      <c r="I1139" s="7">
        <v>9.1241939484127</v>
      </c>
      <c r="J1139" s="7">
        <v>2.6363636363636362</v>
      </c>
      <c r="M1139" s="7"/>
    </row>
    <row r="1140" ht="15.75" customHeight="1">
      <c r="A1140" s="7">
        <v>141.0</v>
      </c>
      <c r="B1140" s="7" t="s">
        <v>894</v>
      </c>
      <c r="C1140" s="7">
        <v>9.438301809</v>
      </c>
      <c r="D1140" s="8">
        <v>0.23913118</v>
      </c>
      <c r="G1140" s="7">
        <v>876.0</v>
      </c>
      <c r="H1140" s="7" t="s">
        <v>895</v>
      </c>
      <c r="I1140" s="7">
        <v>9.115926752645503</v>
      </c>
      <c r="J1140" s="7">
        <v>2.6443850267379676</v>
      </c>
      <c r="M1140" s="7"/>
    </row>
    <row r="1141" ht="15.75" customHeight="1">
      <c r="A1141" s="7">
        <v>805.0</v>
      </c>
      <c r="B1141" s="7" t="s">
        <v>894</v>
      </c>
      <c r="C1141" s="7">
        <v>9.467282572751323</v>
      </c>
      <c r="D1141" s="7">
        <v>0.4890760002201309</v>
      </c>
      <c r="G1141" s="7">
        <v>876.0</v>
      </c>
      <c r="H1141" s="7" t="s">
        <v>895</v>
      </c>
      <c r="I1141" s="7">
        <v>9.37634341931217</v>
      </c>
      <c r="J1141" s="7">
        <v>2.6737967914438503</v>
      </c>
      <c r="M1141" s="7"/>
    </row>
    <row r="1142" ht="15.75" customHeight="1">
      <c r="A1142" s="7">
        <v>971.0</v>
      </c>
      <c r="B1142" s="7" t="s">
        <v>894</v>
      </c>
      <c r="C1142" s="7">
        <v>9.467905970296055</v>
      </c>
      <c r="D1142" s="7">
        <v>2.585760517799353</v>
      </c>
      <c r="G1142" s="7">
        <v>878.0</v>
      </c>
      <c r="H1142" s="7" t="s">
        <v>895</v>
      </c>
      <c r="I1142" s="7">
        <v>24.253162202380953</v>
      </c>
      <c r="J1142" s="7">
        <v>7.769162210338681</v>
      </c>
      <c r="M1142" s="7"/>
    </row>
    <row r="1143" ht="15.75" customHeight="1">
      <c r="A1143" s="7">
        <v>805.0</v>
      </c>
      <c r="B1143" s="7" t="s">
        <v>894</v>
      </c>
      <c r="C1143" s="7">
        <v>9.508618551587302</v>
      </c>
      <c r="D1143" s="7">
        <v>0.5117770073193549</v>
      </c>
      <c r="G1143" s="7">
        <v>878.0</v>
      </c>
      <c r="H1143" s="7" t="s">
        <v>895</v>
      </c>
      <c r="I1143" s="7">
        <v>25.059213789682538</v>
      </c>
      <c r="J1143" s="7">
        <v>7.876114081996434</v>
      </c>
      <c r="M1143" s="7"/>
    </row>
    <row r="1144" ht="15.75" customHeight="1">
      <c r="A1144" s="7">
        <v>143.0</v>
      </c>
      <c r="B1144" s="7" t="s">
        <v>894</v>
      </c>
      <c r="C1144" s="7">
        <v>9.514370888</v>
      </c>
      <c r="D1144" s="8">
        <v>0.19850168</v>
      </c>
      <c r="G1144" s="7">
        <v>878.0</v>
      </c>
      <c r="H1144" s="7" t="s">
        <v>895</v>
      </c>
      <c r="I1144" s="7">
        <v>24.790529927248677</v>
      </c>
      <c r="J1144" s="7">
        <v>7.666666666666667</v>
      </c>
      <c r="M1144" s="7"/>
    </row>
    <row r="1145" ht="15.75" customHeight="1">
      <c r="A1145" s="7">
        <v>143.0</v>
      </c>
      <c r="B1145" s="7" t="s">
        <v>894</v>
      </c>
      <c r="C1145" s="7">
        <v>9.539041941</v>
      </c>
      <c r="D1145" s="8">
        <v>0.17295824</v>
      </c>
      <c r="G1145" s="7">
        <v>880.0</v>
      </c>
      <c r="H1145" s="7" t="s">
        <v>895</v>
      </c>
      <c r="I1145" s="7">
        <v>24.873201884920636</v>
      </c>
      <c r="J1145" s="7">
        <v>8.087344028520498</v>
      </c>
      <c r="M1145" s="7"/>
    </row>
    <row r="1146" ht="15.75" customHeight="1">
      <c r="A1146" s="7">
        <v>805.0</v>
      </c>
      <c r="B1146" s="7" t="s">
        <v>894</v>
      </c>
      <c r="C1146" s="7">
        <v>9.545820932539684</v>
      </c>
      <c r="D1146" s="7">
        <v>0.49228624364830403</v>
      </c>
      <c r="G1146" s="7">
        <v>880.0</v>
      </c>
      <c r="H1146" s="7" t="s">
        <v>895</v>
      </c>
      <c r="I1146" s="7">
        <v>25.265893683862434</v>
      </c>
      <c r="J1146" s="7">
        <v>8.118538324420676</v>
      </c>
      <c r="M1146" s="7"/>
    </row>
    <row r="1147" ht="15.75" customHeight="1">
      <c r="A1147" s="7">
        <v>141.0</v>
      </c>
      <c r="B1147" s="7" t="s">
        <v>894</v>
      </c>
      <c r="C1147" s="7">
        <v>9.565768914</v>
      </c>
      <c r="D1147" s="8">
        <v>0.24975999</v>
      </c>
      <c r="G1147" s="7">
        <v>880.0</v>
      </c>
      <c r="H1147" s="7" t="s">
        <v>895</v>
      </c>
      <c r="I1147" s="7">
        <v>24.873201884920636</v>
      </c>
      <c r="J1147" s="7">
        <v>8.083778966131907</v>
      </c>
      <c r="M1147" s="7"/>
    </row>
    <row r="1148" ht="15.75" customHeight="1">
      <c r="A1148" s="7">
        <v>617.0</v>
      </c>
      <c r="B1148" s="7" t="s">
        <v>894</v>
      </c>
      <c r="C1148" s="7">
        <v>9.566938683220622</v>
      </c>
      <c r="D1148" s="7">
        <v>2.8177243595192354</v>
      </c>
      <c r="G1148" s="7">
        <v>882.0</v>
      </c>
      <c r="H1148" s="7" t="s">
        <v>895</v>
      </c>
      <c r="I1148" s="7">
        <v>26.87799685846561</v>
      </c>
      <c r="J1148" s="7">
        <v>8.131907308377897</v>
      </c>
      <c r="M1148" s="7"/>
    </row>
    <row r="1149" ht="15.75" customHeight="1">
      <c r="A1149" s="7">
        <v>193.0</v>
      </c>
      <c r="B1149" s="7" t="s">
        <v>894</v>
      </c>
      <c r="C1149" s="7">
        <v>9.591298054408446</v>
      </c>
      <c r="D1149" s="7">
        <v>0.5691363342666379</v>
      </c>
      <c r="G1149" s="7">
        <v>882.0</v>
      </c>
      <c r="H1149" s="7" t="s">
        <v>895</v>
      </c>
      <c r="I1149" s="7">
        <v>26.48530505952381</v>
      </c>
      <c r="J1149" s="7">
        <v>8.00445632798574</v>
      </c>
      <c r="M1149" s="7"/>
    </row>
    <row r="1150" ht="15.75" customHeight="1">
      <c r="A1150" s="7">
        <v>1079.0</v>
      </c>
      <c r="B1150" s="7" t="s">
        <v>894</v>
      </c>
      <c r="C1150" s="7">
        <v>9.615027619771238</v>
      </c>
      <c r="D1150" s="7">
        <v>0.7869358718251864</v>
      </c>
      <c r="G1150" s="7">
        <v>882.0</v>
      </c>
      <c r="H1150" s="7" t="s">
        <v>895</v>
      </c>
      <c r="I1150" s="7">
        <v>27.477368551587304</v>
      </c>
      <c r="J1150" s="7">
        <v>7.971479500891266</v>
      </c>
      <c r="M1150" s="7"/>
    </row>
    <row r="1151" ht="15.75" customHeight="1">
      <c r="A1151" s="7">
        <v>971.0</v>
      </c>
      <c r="B1151" s="7" t="s">
        <v>894</v>
      </c>
      <c r="C1151" s="7">
        <v>9.615442116651913</v>
      </c>
      <c r="D1151" s="7">
        <v>2.4708737864077666</v>
      </c>
      <c r="G1151" s="7">
        <v>884.0</v>
      </c>
      <c r="H1151" s="7" t="s">
        <v>895</v>
      </c>
      <c r="I1151" s="7">
        <v>21.01655505952381</v>
      </c>
      <c r="J1151" s="7">
        <v>3.7914438502673793</v>
      </c>
      <c r="M1151" s="7"/>
    </row>
    <row r="1152" ht="15.75" customHeight="1">
      <c r="A1152" s="7">
        <v>969.0</v>
      </c>
      <c r="B1152" s="7" t="s">
        <v>894</v>
      </c>
      <c r="C1152" s="7">
        <v>9.621343562506148</v>
      </c>
      <c r="D1152" s="7">
        <v>2.3980582524271843</v>
      </c>
      <c r="G1152" s="7">
        <v>884.0</v>
      </c>
      <c r="H1152" s="7" t="s">
        <v>895</v>
      </c>
      <c r="I1152" s="7">
        <v>21.648995535714285</v>
      </c>
      <c r="J1152" s="7">
        <v>3.8404634581105173</v>
      </c>
      <c r="M1152" s="7"/>
    </row>
    <row r="1153" ht="15.75" customHeight="1">
      <c r="A1153" s="7">
        <v>1079.0</v>
      </c>
      <c r="B1153" s="7" t="s">
        <v>894</v>
      </c>
      <c r="C1153" s="7">
        <v>9.63556276567345</v>
      </c>
      <c r="D1153" s="7">
        <v>0.8521647845407477</v>
      </c>
      <c r="G1153" s="7">
        <v>884.0</v>
      </c>
      <c r="H1153" s="7" t="s">
        <v>895</v>
      </c>
      <c r="I1153" s="7">
        <v>21.01655505952381</v>
      </c>
      <c r="J1153" s="7">
        <v>3.7352941176470584</v>
      </c>
      <c r="M1153" s="7"/>
    </row>
    <row r="1154" ht="15.75" customHeight="1">
      <c r="A1154" s="7">
        <v>491.0</v>
      </c>
      <c r="B1154" s="7" t="s">
        <v>894</v>
      </c>
      <c r="C1154" s="7">
        <v>9.649492664909843</v>
      </c>
      <c r="D1154" s="7">
        <v>0.6658522283033621</v>
      </c>
      <c r="G1154" s="7">
        <v>886.0</v>
      </c>
      <c r="H1154" s="7" t="s">
        <v>895</v>
      </c>
      <c r="I1154" s="7">
        <v>22.703062996031747</v>
      </c>
      <c r="J1154" s="7">
        <v>3.9928698752228167</v>
      </c>
      <c r="M1154" s="7"/>
    </row>
    <row r="1155" ht="15.75" customHeight="1">
      <c r="A1155" s="7">
        <v>141.0</v>
      </c>
      <c r="B1155" s="7" t="s">
        <v>894</v>
      </c>
      <c r="C1155" s="7">
        <v>9.65417352</v>
      </c>
      <c r="D1155" s="8">
        <v>0.20415895</v>
      </c>
      <c r="G1155" s="7">
        <v>886.0</v>
      </c>
      <c r="H1155" s="7" t="s">
        <v>895</v>
      </c>
      <c r="I1155" s="7">
        <v>22.86840691137566</v>
      </c>
      <c r="J1155" s="7">
        <v>3.8966131907308377</v>
      </c>
      <c r="M1155" s="7"/>
    </row>
    <row r="1156" ht="15.75" customHeight="1">
      <c r="A1156" s="7">
        <v>193.0</v>
      </c>
      <c r="B1156" s="7" t="s">
        <v>894</v>
      </c>
      <c r="C1156" s="7">
        <v>9.69773085273958</v>
      </c>
      <c r="D1156" s="7">
        <v>0.58108981262115</v>
      </c>
      <c r="G1156" s="7">
        <v>886.0</v>
      </c>
      <c r="H1156" s="7" t="s">
        <v>895</v>
      </c>
      <c r="I1156" s="7">
        <v>22.434379133597886</v>
      </c>
      <c r="J1156" s="7">
        <v>4.026737967914438</v>
      </c>
      <c r="M1156" s="7"/>
    </row>
    <row r="1157" ht="15.75" customHeight="1">
      <c r="A1157" s="7">
        <v>195.0</v>
      </c>
      <c r="B1157" s="7" t="s">
        <v>894</v>
      </c>
      <c r="C1157" s="7">
        <v>9.714760100472562</v>
      </c>
      <c r="D1157" s="7">
        <v>0.5625673056213655</v>
      </c>
      <c r="G1157" s="7">
        <v>888.0</v>
      </c>
      <c r="H1157" s="7" t="s">
        <v>895</v>
      </c>
      <c r="I1157" s="7">
        <v>22.66172701719577</v>
      </c>
      <c r="J1157" s="7">
        <v>3.9331550802139037</v>
      </c>
      <c r="M1157" s="7"/>
    </row>
    <row r="1158" ht="15.75" customHeight="1">
      <c r="A1158" s="7">
        <v>395.0</v>
      </c>
      <c r="B1158" s="7" t="s">
        <v>894</v>
      </c>
      <c r="C1158" s="7">
        <v>9.73041728051792</v>
      </c>
      <c r="D1158" s="7">
        <v>0.4002595846645367</v>
      </c>
      <c r="G1158" s="7">
        <v>888.0</v>
      </c>
      <c r="H1158" s="7" t="s">
        <v>895</v>
      </c>
      <c r="I1158" s="7">
        <v>22.95107886904762</v>
      </c>
      <c r="J1158" s="7">
        <v>3.844028520499108</v>
      </c>
      <c r="M1158" s="7"/>
    </row>
    <row r="1159" ht="15.75" customHeight="1">
      <c r="A1159" s="7">
        <v>143.0</v>
      </c>
      <c r="B1159" s="7" t="s">
        <v>894</v>
      </c>
      <c r="C1159" s="7">
        <v>9.742578125</v>
      </c>
      <c r="D1159" s="8">
        <v>0.18941576</v>
      </c>
      <c r="G1159" s="7">
        <v>888.0</v>
      </c>
      <c r="H1159" s="7" t="s">
        <v>895</v>
      </c>
      <c r="I1159" s="7">
        <v>23.405774636243386</v>
      </c>
      <c r="J1159" s="7">
        <v>3.878787878787879</v>
      </c>
      <c r="M1159" s="7"/>
    </row>
    <row r="1160" ht="15.75" customHeight="1">
      <c r="A1160" s="7">
        <v>617.0</v>
      </c>
      <c r="B1160" s="7" t="s">
        <v>894</v>
      </c>
      <c r="C1160" s="7">
        <v>9.758103969249111</v>
      </c>
      <c r="D1160" s="7">
        <v>2.872974856773711</v>
      </c>
      <c r="G1160" s="7">
        <v>890.0</v>
      </c>
      <c r="H1160" s="7" t="s">
        <v>895</v>
      </c>
      <c r="I1160" s="7">
        <v>20.481254133597886</v>
      </c>
      <c r="J1160" s="7">
        <v>2.178060618066561</v>
      </c>
      <c r="M1160" s="7"/>
    </row>
    <row r="1161" ht="15.75" customHeight="1">
      <c r="A1161" s="7">
        <v>195.0</v>
      </c>
      <c r="B1161" s="7" t="s">
        <v>894</v>
      </c>
      <c r="C1161" s="7">
        <v>9.76159053173826</v>
      </c>
      <c r="D1161" s="7">
        <v>0.5803359896618566</v>
      </c>
      <c r="G1161" s="7">
        <v>890.0</v>
      </c>
      <c r="H1161" s="7" t="s">
        <v>895</v>
      </c>
      <c r="I1161" s="7">
        <v>20.966951884920636</v>
      </c>
      <c r="J1161" s="7">
        <v>2.249871236133122</v>
      </c>
      <c r="M1161" s="7"/>
    </row>
    <row r="1162" ht="15.75" customHeight="1">
      <c r="A1162" s="7">
        <v>969.0</v>
      </c>
      <c r="B1162" s="7" t="s">
        <v>894</v>
      </c>
      <c r="C1162" s="7">
        <v>9.76297826300777</v>
      </c>
      <c r="D1162" s="7">
        <v>2.412621359223301</v>
      </c>
      <c r="G1162" s="7">
        <v>890.0</v>
      </c>
      <c r="H1162" s="7" t="s">
        <v>895</v>
      </c>
      <c r="I1162" s="7">
        <v>20.921482308201057</v>
      </c>
      <c r="J1162" s="7">
        <v>2.2152040412044376</v>
      </c>
      <c r="M1162" s="7"/>
    </row>
    <row r="1163" ht="15.75" customHeight="1">
      <c r="A1163" s="7">
        <v>395.0</v>
      </c>
      <c r="B1163" s="7" t="s">
        <v>894</v>
      </c>
      <c r="C1163" s="7">
        <v>9.778142053825245</v>
      </c>
      <c r="D1163" s="7">
        <v>0.37893007551553876</v>
      </c>
      <c r="G1163" s="7">
        <v>892.0</v>
      </c>
      <c r="H1163" s="7" t="s">
        <v>895</v>
      </c>
      <c r="I1163" s="7">
        <v>20.444051752645503</v>
      </c>
      <c r="J1163" s="7">
        <v>2.166917591125198</v>
      </c>
      <c r="M1163" s="7"/>
    </row>
    <row r="1164" ht="15.75" customHeight="1">
      <c r="A1164" s="7">
        <v>1077.0</v>
      </c>
      <c r="B1164" s="7" t="s">
        <v>894</v>
      </c>
      <c r="C1164" s="7">
        <v>9.818325564203134</v>
      </c>
      <c r="D1164" s="7">
        <v>0.751263810183864</v>
      </c>
      <c r="G1164" s="7">
        <v>892.0</v>
      </c>
      <c r="H1164" s="7" t="s">
        <v>895</v>
      </c>
      <c r="I1164" s="7">
        <v>20.020357969576718</v>
      </c>
      <c r="J1164" s="7">
        <v>2.2003466719492866</v>
      </c>
      <c r="M1164" s="7"/>
    </row>
    <row r="1165" ht="15.75" customHeight="1">
      <c r="A1165" s="7">
        <v>197.0</v>
      </c>
      <c r="B1165" s="7" t="s">
        <v>894</v>
      </c>
      <c r="C1165" s="7">
        <v>9.819064242837072</v>
      </c>
      <c r="D1165" s="7">
        <v>0.5787206547490846</v>
      </c>
      <c r="G1165" s="7">
        <v>892.0</v>
      </c>
      <c r="H1165" s="7" t="s">
        <v>895</v>
      </c>
      <c r="I1165" s="7">
        <v>20.58666087962963</v>
      </c>
      <c r="J1165" s="7">
        <v>2.181774960380349</v>
      </c>
      <c r="M1165" s="7"/>
    </row>
    <row r="1166" ht="15.75" customHeight="1">
      <c r="A1166" s="7">
        <v>617.0</v>
      </c>
      <c r="B1166" s="7" t="s">
        <v>894</v>
      </c>
      <c r="C1166" s="7">
        <v>9.862936545458284</v>
      </c>
      <c r="D1166" s="7">
        <v>2.790099110891998</v>
      </c>
      <c r="G1166" s="7">
        <v>894.0</v>
      </c>
      <c r="H1166" s="7" t="s">
        <v>895</v>
      </c>
      <c r="I1166" s="7">
        <v>20.46678654100529</v>
      </c>
      <c r="J1166" s="7">
        <v>2.108726228209192</v>
      </c>
      <c r="M1166" s="7"/>
    </row>
    <row r="1167" ht="15.75" customHeight="1">
      <c r="A1167" s="7">
        <v>395.0</v>
      </c>
      <c r="B1167" s="7" t="s">
        <v>894</v>
      </c>
      <c r="C1167" s="7">
        <v>9.865291639864711</v>
      </c>
      <c r="D1167" s="7">
        <v>0.3644078565204763</v>
      </c>
      <c r="G1167" s="7">
        <v>894.0</v>
      </c>
      <c r="H1167" s="7" t="s">
        <v>895</v>
      </c>
      <c r="I1167" s="7">
        <v>20.925615906084655</v>
      </c>
      <c r="J1167" s="7">
        <v>2.0728209191759115</v>
      </c>
      <c r="M1167" s="7"/>
    </row>
    <row r="1168" ht="15.75" customHeight="1">
      <c r="A1168" s="7">
        <v>1079.0</v>
      </c>
      <c r="B1168" s="7" t="s">
        <v>894</v>
      </c>
      <c r="C1168" s="7">
        <v>9.888145060270652</v>
      </c>
      <c r="D1168" s="7">
        <v>0.846559174854254</v>
      </c>
      <c r="G1168" s="7">
        <v>894.0</v>
      </c>
      <c r="H1168" s="7" t="s">
        <v>895</v>
      </c>
      <c r="I1168" s="7">
        <v>20.795407572751323</v>
      </c>
      <c r="J1168" s="7">
        <v>2.133488510301109</v>
      </c>
      <c r="M1168" s="7"/>
    </row>
    <row r="1169" ht="15.75" customHeight="1">
      <c r="A1169" s="7">
        <v>193.0</v>
      </c>
      <c r="B1169" s="7" t="s">
        <v>894</v>
      </c>
      <c r="C1169" s="7">
        <v>9.902081825535356</v>
      </c>
      <c r="D1169" s="7">
        <v>0.5932586689640318</v>
      </c>
      <c r="G1169" s="7">
        <v>896.0</v>
      </c>
      <c r="H1169" s="7" t="s">
        <v>895</v>
      </c>
      <c r="I1169" s="7">
        <v>39.21678654100529</v>
      </c>
      <c r="J1169" s="7">
        <v>11.064005546751188</v>
      </c>
      <c r="M1169" s="7"/>
    </row>
    <row r="1170" ht="15.75" customHeight="1">
      <c r="A1170" s="7">
        <v>491.0</v>
      </c>
      <c r="B1170" s="7" t="s">
        <v>894</v>
      </c>
      <c r="C1170" s="7">
        <v>9.906791442740646</v>
      </c>
      <c r="D1170" s="7">
        <v>0.7036747458952307</v>
      </c>
      <c r="G1170" s="7">
        <v>896.0</v>
      </c>
      <c r="H1170" s="7" t="s">
        <v>895</v>
      </c>
      <c r="I1170" s="7">
        <v>38.348730985449734</v>
      </c>
      <c r="J1170" s="7">
        <v>11.307914025356576</v>
      </c>
      <c r="M1170" s="7"/>
    </row>
    <row r="1171" ht="15.75" customHeight="1">
      <c r="A1171" s="7">
        <v>1077.0</v>
      </c>
      <c r="B1171" s="7" t="s">
        <v>894</v>
      </c>
      <c r="C1171" s="7">
        <v>9.93537589584574</v>
      </c>
      <c r="D1171" s="7">
        <v>0.791012678869909</v>
      </c>
      <c r="G1171" s="7">
        <v>896.0</v>
      </c>
      <c r="H1171" s="7" t="s">
        <v>895</v>
      </c>
      <c r="I1171" s="7">
        <v>39.79549024470899</v>
      </c>
      <c r="J1171" s="7">
        <v>11.307914025356576</v>
      </c>
      <c r="M1171" s="7"/>
    </row>
    <row r="1172" ht="15.75" customHeight="1">
      <c r="A1172" s="7">
        <v>969.0</v>
      </c>
      <c r="B1172" s="7" t="s">
        <v>894</v>
      </c>
      <c r="C1172" s="7">
        <v>9.951824530343268</v>
      </c>
      <c r="D1172" s="7">
        <v>2.3349514563106797</v>
      </c>
      <c r="G1172" s="7">
        <v>898.0</v>
      </c>
      <c r="H1172" s="7" t="s">
        <v>895</v>
      </c>
      <c r="I1172" s="7">
        <v>56.84658151455026</v>
      </c>
      <c r="J1172" s="7">
        <v>12.429645404120444</v>
      </c>
      <c r="M1172" s="7"/>
    </row>
    <row r="1173" ht="15.75" customHeight="1">
      <c r="A1173" s="7">
        <v>491.0</v>
      </c>
      <c r="B1173" s="7" t="s">
        <v>894</v>
      </c>
      <c r="C1173" s="7">
        <v>9.958666196335567</v>
      </c>
      <c r="D1173" s="7">
        <v>0.7140832681782644</v>
      </c>
      <c r="G1173" s="7">
        <v>898.0</v>
      </c>
      <c r="H1173" s="7" t="s">
        <v>895</v>
      </c>
      <c r="I1173" s="7">
        <v>55.9991939484127</v>
      </c>
      <c r="J1173" s="7">
        <v>12.217927892234549</v>
      </c>
      <c r="M1173" s="7"/>
    </row>
    <row r="1174" ht="15.75" customHeight="1">
      <c r="A1174" s="7">
        <v>325.0</v>
      </c>
      <c r="B1174" s="7" t="s">
        <v>894</v>
      </c>
      <c r="C1174" s="7">
        <v>9.973630917222174</v>
      </c>
      <c r="D1174" s="7">
        <v>0.22174355927167777</v>
      </c>
      <c r="G1174" s="7">
        <v>898.0</v>
      </c>
      <c r="H1174" s="7" t="s">
        <v>895</v>
      </c>
      <c r="I1174" s="7">
        <v>58.23133680555556</v>
      </c>
      <c r="J1174" s="7">
        <v>12.67726822503962</v>
      </c>
      <c r="M1174" s="7"/>
    </row>
    <row r="1175" ht="15.75" customHeight="1">
      <c r="A1175" s="7">
        <v>325.0</v>
      </c>
      <c r="B1175" s="7" t="s">
        <v>894</v>
      </c>
      <c r="C1175" s="7">
        <v>9.977849970466627</v>
      </c>
      <c r="D1175" s="7">
        <v>0.24437983673584882</v>
      </c>
      <c r="G1175" s="7">
        <v>900.0</v>
      </c>
      <c r="H1175" s="7" t="s">
        <v>895</v>
      </c>
      <c r="I1175" s="7">
        <v>75.5304439484127</v>
      </c>
      <c r="J1175" s="7">
        <v>16.639233359746434</v>
      </c>
      <c r="M1175" s="7"/>
    </row>
    <row r="1176" ht="15.75" customHeight="1">
      <c r="A1176" s="7">
        <v>329.0</v>
      </c>
      <c r="B1176" s="7" t="s">
        <v>894</v>
      </c>
      <c r="C1176" s="7">
        <v>9.982069023711079</v>
      </c>
      <c r="D1176" s="7">
        <v>0.2180154410924908</v>
      </c>
      <c r="G1176" s="7">
        <v>900.0</v>
      </c>
      <c r="H1176" s="7" t="s">
        <v>895</v>
      </c>
      <c r="I1176" s="7">
        <v>75.63378389550265</v>
      </c>
      <c r="J1176" s="7">
        <v>16.67637678288431</v>
      </c>
      <c r="M1176" s="7"/>
    </row>
    <row r="1177" ht="15.75" customHeight="1">
      <c r="A1177" s="7">
        <v>1075.0</v>
      </c>
      <c r="B1177" s="7" t="s">
        <v>894</v>
      </c>
      <c r="C1177" s="7">
        <v>9.986713760601269</v>
      </c>
      <c r="D1177" s="7">
        <v>0.8009498960414203</v>
      </c>
      <c r="G1177" s="7">
        <v>900.0</v>
      </c>
      <c r="H1177" s="7" t="s">
        <v>895</v>
      </c>
      <c r="I1177" s="7">
        <v>74.88973627645503</v>
      </c>
      <c r="J1177" s="7">
        <v>16.57732765451664</v>
      </c>
      <c r="M1177" s="7"/>
    </row>
    <row r="1178" ht="15.75" customHeight="1">
      <c r="A1178" s="7">
        <v>195.0</v>
      </c>
      <c r="B1178" s="7" t="s">
        <v>894</v>
      </c>
      <c r="C1178" s="7">
        <v>9.99148537613351</v>
      </c>
      <c r="D1178" s="7">
        <v>0.5914279560628904</v>
      </c>
      <c r="G1178" s="7">
        <v>902.0</v>
      </c>
      <c r="H1178" s="7" t="s">
        <v>895</v>
      </c>
      <c r="I1178" s="7">
        <v>10.814835482804233</v>
      </c>
      <c r="J1178" s="7">
        <v>1.2779516640253565</v>
      </c>
      <c r="M1178" s="7"/>
    </row>
    <row r="1179" ht="15.75" customHeight="1">
      <c r="A1179" s="7">
        <v>197.0</v>
      </c>
      <c r="B1179" s="7" t="s">
        <v>894</v>
      </c>
      <c r="C1179" s="7">
        <v>10.002128655966622</v>
      </c>
      <c r="D1179" s="7">
        <v>0.648718500969201</v>
      </c>
      <c r="G1179" s="7">
        <v>902.0</v>
      </c>
      <c r="H1179" s="7" t="s">
        <v>895</v>
      </c>
      <c r="I1179" s="7">
        <v>11.011181382275133</v>
      </c>
      <c r="J1179" s="7">
        <v>1.2816660063391443</v>
      </c>
      <c r="M1179" s="7"/>
    </row>
    <row r="1180" ht="15.75" customHeight="1">
      <c r="A1180" s="7">
        <v>329.0</v>
      </c>
      <c r="B1180" s="7" t="s">
        <v>894</v>
      </c>
      <c r="C1180" s="7">
        <v>10.036916715888955</v>
      </c>
      <c r="D1180" s="7">
        <v>0.20119445548141707</v>
      </c>
      <c r="G1180" s="7">
        <v>902.0</v>
      </c>
      <c r="H1180" s="7" t="s">
        <v>895</v>
      </c>
      <c r="I1180" s="7">
        <v>11.104187334656086</v>
      </c>
      <c r="J1180" s="7">
        <v>1.2655705229793976</v>
      </c>
      <c r="M1180" s="7"/>
    </row>
    <row r="1181" ht="15.75" customHeight="1">
      <c r="A1181" s="7">
        <v>1077.0</v>
      </c>
      <c r="B1181" s="7" t="s">
        <v>894</v>
      </c>
      <c r="C1181" s="7">
        <v>10.04010513994702</v>
      </c>
      <c r="D1181" s="7">
        <v>0.7851522687431204</v>
      </c>
      <c r="G1181" s="7">
        <v>904.0</v>
      </c>
      <c r="H1181" s="7" t="s">
        <v>895</v>
      </c>
      <c r="I1181" s="7">
        <v>11.215794477513228</v>
      </c>
      <c r="J1181" s="7">
        <v>1.3918581616481773</v>
      </c>
      <c r="M1181" s="7"/>
    </row>
    <row r="1182" ht="15.75" customHeight="1">
      <c r="A1182" s="7">
        <v>325.0</v>
      </c>
      <c r="B1182" s="7" t="s">
        <v>894</v>
      </c>
      <c r="C1182" s="7">
        <v>10.095983461311281</v>
      </c>
      <c r="D1182" s="7">
        <v>0.23253116025069676</v>
      </c>
      <c r="G1182" s="7">
        <v>904.0</v>
      </c>
      <c r="H1182" s="7" t="s">
        <v>895</v>
      </c>
      <c r="I1182" s="7">
        <v>11.031849371693122</v>
      </c>
      <c r="J1182" s="7">
        <v>1.364619651347068</v>
      </c>
      <c r="M1182" s="7"/>
    </row>
    <row r="1183" ht="15.75" customHeight="1">
      <c r="A1183" s="7">
        <v>533.0</v>
      </c>
      <c r="B1183" s="7" t="s">
        <v>894</v>
      </c>
      <c r="C1183" s="7">
        <v>10.1</v>
      </c>
      <c r="D1183" s="8">
        <v>1.36403254</v>
      </c>
      <c r="G1183" s="7">
        <v>904.0</v>
      </c>
      <c r="H1183" s="7" t="s">
        <v>895</v>
      </c>
      <c r="I1183" s="7">
        <v>11.370804398148149</v>
      </c>
      <c r="J1183" s="7">
        <v>1.395572503961965</v>
      </c>
      <c r="M1183" s="7"/>
    </row>
    <row r="1184" ht="15.75" customHeight="1">
      <c r="A1184" s="7">
        <v>1075.0</v>
      </c>
      <c r="B1184" s="7" t="s">
        <v>894</v>
      </c>
      <c r="C1184" s="7">
        <v>10.132513296506971</v>
      </c>
      <c r="D1184" s="7">
        <v>0.6804292877818093</v>
      </c>
      <c r="G1184" s="7">
        <v>906.0</v>
      </c>
      <c r="H1184" s="7" t="s">
        <v>895</v>
      </c>
      <c r="I1184" s="7">
        <v>11.755229001322752</v>
      </c>
      <c r="J1184" s="7">
        <v>1.3794770206022187</v>
      </c>
      <c r="M1184" s="7"/>
    </row>
    <row r="1185" ht="15.75" customHeight="1">
      <c r="A1185" s="7">
        <v>529.0</v>
      </c>
      <c r="B1185" s="7" t="s">
        <v>894</v>
      </c>
      <c r="C1185" s="7">
        <v>10.17</v>
      </c>
      <c r="D1185" s="8">
        <v>1.32045322</v>
      </c>
      <c r="G1185" s="7">
        <v>906.0</v>
      </c>
      <c r="H1185" s="7" t="s">
        <v>895</v>
      </c>
      <c r="I1185" s="7">
        <v>12.052848048941799</v>
      </c>
      <c r="J1185" s="7">
        <v>1.4203347860538826</v>
      </c>
      <c r="M1185" s="7"/>
    </row>
    <row r="1186" ht="15.75" customHeight="1">
      <c r="A1186" s="7">
        <v>197.0</v>
      </c>
      <c r="B1186" s="7" t="s">
        <v>894</v>
      </c>
      <c r="C1186" s="7">
        <v>10.170292477329813</v>
      </c>
      <c r="D1186" s="7">
        <v>0.6169502476846866</v>
      </c>
      <c r="G1186" s="7">
        <v>906.0</v>
      </c>
      <c r="H1186" s="7" t="s">
        <v>895</v>
      </c>
      <c r="I1186" s="7">
        <v>12.042514054232804</v>
      </c>
      <c r="J1186" s="7">
        <v>1.4302396988906496</v>
      </c>
      <c r="M1186" s="7"/>
    </row>
    <row r="1187" ht="15.75" customHeight="1">
      <c r="A1187" s="7">
        <v>807.0</v>
      </c>
      <c r="B1187" s="7" t="s">
        <v>894</v>
      </c>
      <c r="C1187" s="7">
        <v>10.192729001322752</v>
      </c>
      <c r="D1187" s="7">
        <v>0.4432153798176582</v>
      </c>
      <c r="G1187" s="7">
        <v>908.0</v>
      </c>
      <c r="H1187" s="7" t="s">
        <v>895</v>
      </c>
      <c r="I1187" s="7">
        <v>5.724309689153439</v>
      </c>
      <c r="J1187" s="7">
        <v>0.5646741283676703</v>
      </c>
      <c r="M1187" s="7"/>
    </row>
    <row r="1188" ht="15.75" customHeight="1">
      <c r="A1188" s="7">
        <v>529.0</v>
      </c>
      <c r="B1188" s="7" t="s">
        <v>894</v>
      </c>
      <c r="C1188" s="7">
        <v>10.22</v>
      </c>
      <c r="D1188" s="8">
        <v>1.3030215</v>
      </c>
      <c r="G1188" s="7">
        <v>908.0</v>
      </c>
      <c r="H1188" s="7" t="s">
        <v>895</v>
      </c>
      <c r="I1188" s="7">
        <v>5.612702546296297</v>
      </c>
      <c r="J1188" s="7">
        <v>0.5781695721077653</v>
      </c>
      <c r="M1188" s="7"/>
    </row>
    <row r="1189" ht="15.75" customHeight="1">
      <c r="A1189" s="7">
        <v>533.0</v>
      </c>
      <c r="B1189" s="7" t="s">
        <v>894</v>
      </c>
      <c r="C1189" s="7">
        <v>10.26</v>
      </c>
      <c r="D1189" s="8">
        <v>1.35858512</v>
      </c>
      <c r="G1189" s="7">
        <v>908.0</v>
      </c>
      <c r="H1189" s="7" t="s">
        <v>895</v>
      </c>
      <c r="I1189" s="7">
        <v>5.554832175925926</v>
      </c>
      <c r="J1189" s="7">
        <v>0.5760647781299524</v>
      </c>
      <c r="M1189" s="7"/>
    </row>
    <row r="1190" ht="15.75" customHeight="1">
      <c r="A1190" s="7">
        <v>1135.0</v>
      </c>
      <c r="B1190" s="7" t="s">
        <v>894</v>
      </c>
      <c r="C1190" s="7">
        <v>10.270067470864854</v>
      </c>
      <c r="D1190" s="7">
        <v>0.6862054590135159</v>
      </c>
      <c r="G1190" s="7">
        <v>910.0</v>
      </c>
      <c r="H1190" s="7" t="s">
        <v>895</v>
      </c>
      <c r="I1190" s="7">
        <v>6.373284556878307</v>
      </c>
      <c r="J1190" s="7">
        <v>0.7006190570522979</v>
      </c>
      <c r="M1190" s="7"/>
    </row>
    <row r="1191" ht="15.75" customHeight="1">
      <c r="A1191" s="7">
        <v>807.0</v>
      </c>
      <c r="B1191" s="7" t="s">
        <v>894</v>
      </c>
      <c r="C1191" s="7">
        <v>10.322937334656086</v>
      </c>
      <c r="D1191" s="7">
        <v>0.4312916185130153</v>
      </c>
      <c r="G1191" s="7">
        <v>910.0</v>
      </c>
      <c r="H1191" s="7" t="s">
        <v>895</v>
      </c>
      <c r="I1191" s="7">
        <v>6.232742228835979</v>
      </c>
      <c r="J1191" s="7">
        <v>0.6774663232963549</v>
      </c>
      <c r="M1191" s="7"/>
    </row>
    <row r="1192" ht="15.75" customHeight="1">
      <c r="A1192" s="7">
        <v>1075.0</v>
      </c>
      <c r="B1192" s="7" t="s">
        <v>894</v>
      </c>
      <c r="C1192" s="7">
        <v>10.34197178470953</v>
      </c>
      <c r="D1192" s="7">
        <v>0.6679440662073464</v>
      </c>
      <c r="G1192" s="7">
        <v>910.0</v>
      </c>
      <c r="H1192" s="7" t="s">
        <v>895</v>
      </c>
      <c r="I1192" s="7">
        <v>6.389818948412699</v>
      </c>
      <c r="J1192" s="7">
        <v>0.6798187400950871</v>
      </c>
      <c r="M1192" s="7"/>
    </row>
    <row r="1193" ht="15.75" customHeight="1">
      <c r="A1193" s="7">
        <v>329.0</v>
      </c>
      <c r="B1193" s="7" t="s">
        <v>894</v>
      </c>
      <c r="C1193" s="7">
        <v>10.355455235845076</v>
      </c>
      <c r="D1193" s="7">
        <v>0.2083482079826783</v>
      </c>
      <c r="G1193" s="7">
        <v>912.0</v>
      </c>
      <c r="H1193" s="7" t="s">
        <v>895</v>
      </c>
      <c r="I1193" s="7">
        <v>6.168671461640211</v>
      </c>
      <c r="J1193" s="7">
        <v>0.6068938193343898</v>
      </c>
      <c r="M1193" s="7"/>
    </row>
    <row r="1194" ht="15.75" customHeight="1">
      <c r="A1194" s="7">
        <v>807.0</v>
      </c>
      <c r="B1194" s="7" t="s">
        <v>894</v>
      </c>
      <c r="C1194" s="7">
        <v>10.358072916666668</v>
      </c>
      <c r="D1194" s="7">
        <v>0.41913855410636</v>
      </c>
      <c r="G1194" s="7">
        <v>912.0</v>
      </c>
      <c r="H1194" s="7" t="s">
        <v>895</v>
      </c>
      <c r="I1194" s="7">
        <v>6.21207423941799</v>
      </c>
      <c r="J1194" s="7">
        <v>0.6020651743264659</v>
      </c>
      <c r="M1194" s="7"/>
    </row>
    <row r="1195" ht="15.75" customHeight="1">
      <c r="A1195" s="7">
        <v>533.0</v>
      </c>
      <c r="B1195" s="7" t="s">
        <v>894</v>
      </c>
      <c r="C1195" s="7">
        <v>10.38</v>
      </c>
      <c r="D1195" s="8">
        <v>1.33788495</v>
      </c>
      <c r="G1195" s="7">
        <v>912.0</v>
      </c>
      <c r="H1195" s="7" t="s">
        <v>895</v>
      </c>
      <c r="I1195" s="7">
        <v>6.0219287367724865</v>
      </c>
      <c r="J1195" s="7">
        <v>0.6041699683042789</v>
      </c>
      <c r="M1195" s="7"/>
    </row>
    <row r="1196" ht="15.75" customHeight="1">
      <c r="A1196" s="7">
        <v>389.0</v>
      </c>
      <c r="B1196" s="7" t="s">
        <v>894</v>
      </c>
      <c r="C1196" s="7">
        <v>10.418741034511854</v>
      </c>
      <c r="D1196" s="7">
        <v>0.1828267125727734</v>
      </c>
      <c r="G1196" s="7">
        <v>914.0</v>
      </c>
      <c r="H1196" s="7" t="s">
        <v>895</v>
      </c>
      <c r="I1196" s="7">
        <v>7.42115162037037</v>
      </c>
      <c r="J1196" s="7">
        <v>0.7954585974643422</v>
      </c>
      <c r="M1196" s="7"/>
    </row>
    <row r="1197" ht="15.75" customHeight="1">
      <c r="A1197" s="7">
        <v>529.0</v>
      </c>
      <c r="B1197" s="7" t="s">
        <v>894</v>
      </c>
      <c r="C1197" s="7">
        <v>10.45</v>
      </c>
      <c r="D1197" s="8">
        <v>1.29103719</v>
      </c>
      <c r="G1197" s="7">
        <v>914.0</v>
      </c>
      <c r="H1197" s="7" t="s">
        <v>895</v>
      </c>
      <c r="I1197" s="7">
        <v>7.239273313492065</v>
      </c>
      <c r="J1197" s="7">
        <v>0.7985538827258319</v>
      </c>
      <c r="M1197" s="7"/>
    </row>
    <row r="1198" ht="15.75" customHeight="1">
      <c r="A1198" s="7">
        <v>809.0</v>
      </c>
      <c r="B1198" s="7" t="s">
        <v>894</v>
      </c>
      <c r="C1198" s="7">
        <v>10.459346064814815</v>
      </c>
      <c r="D1198" s="7">
        <v>0.5764404820868416</v>
      </c>
      <c r="G1198" s="7">
        <v>914.0</v>
      </c>
      <c r="H1198" s="7" t="s">
        <v>895</v>
      </c>
      <c r="I1198" s="7">
        <v>7.259941302910053</v>
      </c>
      <c r="J1198" s="7">
        <v>0.8171255942947702</v>
      </c>
      <c r="M1198" s="7"/>
    </row>
    <row r="1199" ht="15.75" customHeight="1">
      <c r="A1199" s="7">
        <v>809.0</v>
      </c>
      <c r="B1199" s="7" t="s">
        <v>894</v>
      </c>
      <c r="C1199" s="7">
        <v>10.477947255291005</v>
      </c>
      <c r="D1199" s="7">
        <v>0.5551152935996918</v>
      </c>
      <c r="G1199" s="7">
        <v>916.0</v>
      </c>
      <c r="H1199" s="7" t="s">
        <v>895</v>
      </c>
      <c r="I1199" s="7">
        <v>7.948185350529101</v>
      </c>
      <c r="J1199" s="7">
        <v>0.8271543185419967</v>
      </c>
      <c r="M1199" s="7"/>
    </row>
    <row r="1200" ht="15.75" customHeight="1">
      <c r="A1200" s="7">
        <v>1135.0</v>
      </c>
      <c r="B1200" s="7" t="s">
        <v>894</v>
      </c>
      <c r="C1200" s="7">
        <v>10.539950930280106</v>
      </c>
      <c r="D1200" s="7">
        <v>0.7278940670528349</v>
      </c>
      <c r="G1200" s="7">
        <v>916.0</v>
      </c>
      <c r="H1200" s="7" t="s">
        <v>895</v>
      </c>
      <c r="I1200" s="7">
        <v>7.805576223544974</v>
      </c>
      <c r="J1200" s="7">
        <v>0.837306854199683</v>
      </c>
      <c r="M1200" s="7"/>
    </row>
    <row r="1201" ht="15.75" customHeight="1">
      <c r="A1201" s="7">
        <v>1135.0</v>
      </c>
      <c r="B1201" s="7" t="s">
        <v>894</v>
      </c>
      <c r="C1201" s="7">
        <v>10.546084645266816</v>
      </c>
      <c r="D1201" s="7">
        <v>0.6755090398455327</v>
      </c>
      <c r="G1201" s="7">
        <v>916.0</v>
      </c>
      <c r="H1201" s="7" t="s">
        <v>895</v>
      </c>
      <c r="I1201" s="7">
        <v>7.799375826719578</v>
      </c>
      <c r="J1201" s="7">
        <v>0.8328496434231378</v>
      </c>
      <c r="M1201" s="7"/>
    </row>
    <row r="1202" ht="15.75" customHeight="1">
      <c r="A1202" s="7">
        <v>389.0</v>
      </c>
      <c r="B1202" s="7" t="s">
        <v>894</v>
      </c>
      <c r="C1202" s="7">
        <v>10.583284111045481</v>
      </c>
      <c r="D1202" s="7">
        <v>0.16039873175800848</v>
      </c>
      <c r="G1202" s="7">
        <v>918.0</v>
      </c>
      <c r="H1202" s="7" t="s">
        <v>895</v>
      </c>
      <c r="I1202" s="7">
        <v>8.130063657407408</v>
      </c>
      <c r="J1202" s="7">
        <v>0.8038777733755942</v>
      </c>
      <c r="M1202" s="7"/>
    </row>
    <row r="1203" ht="15.75" customHeight="1">
      <c r="A1203" s="7">
        <v>967.0</v>
      </c>
      <c r="B1203" s="7" t="s">
        <v>894</v>
      </c>
      <c r="C1203" s="7">
        <v>10.597049277072884</v>
      </c>
      <c r="D1203" s="7">
        <v>2.419093851132686</v>
      </c>
      <c r="G1203" s="7">
        <v>918.0</v>
      </c>
      <c r="H1203" s="7" t="s">
        <v>895</v>
      </c>
      <c r="I1203" s="7">
        <v>7.877914186507937</v>
      </c>
      <c r="J1203" s="7">
        <v>0.8332210776545166</v>
      </c>
      <c r="M1203" s="7"/>
    </row>
    <row r="1204" ht="15.75" customHeight="1">
      <c r="A1204" s="7">
        <v>967.0</v>
      </c>
      <c r="B1204" s="7" t="s">
        <v>894</v>
      </c>
      <c r="C1204" s="7">
        <v>10.622622209107899</v>
      </c>
      <c r="D1204" s="7">
        <v>2.333333333333333</v>
      </c>
      <c r="G1204" s="7">
        <v>918.0</v>
      </c>
      <c r="H1204" s="7" t="s">
        <v>895</v>
      </c>
      <c r="I1204" s="7">
        <v>8.08459408068783</v>
      </c>
      <c r="J1204" s="7">
        <v>0.7683438985736925</v>
      </c>
      <c r="M1204" s="7"/>
    </row>
    <row r="1205" ht="15.75" customHeight="1">
      <c r="A1205" s="7">
        <v>171.0</v>
      </c>
      <c r="B1205" s="7" t="s">
        <v>894</v>
      </c>
      <c r="C1205" s="7">
        <v>10.63484786</v>
      </c>
      <c r="D1205" s="8">
        <v>0.78771515</v>
      </c>
      <c r="G1205" s="7">
        <v>920.0</v>
      </c>
      <c r="H1205" s="7" t="s">
        <v>895</v>
      </c>
      <c r="I1205" s="7">
        <v>12.05078125</v>
      </c>
      <c r="J1205" s="7">
        <v>3.4694136291600635</v>
      </c>
      <c r="M1205" s="7"/>
    </row>
    <row r="1206" ht="15.75" customHeight="1">
      <c r="A1206" s="7">
        <v>327.0</v>
      </c>
      <c r="B1206" s="7" t="s">
        <v>894</v>
      </c>
      <c r="C1206" s="7">
        <v>10.661336596067843</v>
      </c>
      <c r="D1206" s="7">
        <v>0.21105503325342584</v>
      </c>
      <c r="G1206" s="7">
        <v>920.0</v>
      </c>
      <c r="H1206" s="7" t="s">
        <v>895</v>
      </c>
      <c r="I1206" s="7">
        <v>11.854435350529101</v>
      </c>
      <c r="J1206" s="7">
        <v>3.5523672741679873</v>
      </c>
      <c r="M1206" s="7"/>
    </row>
    <row r="1207" ht="15.75" customHeight="1">
      <c r="A1207" s="7">
        <v>173.0</v>
      </c>
      <c r="B1207" s="7" t="s">
        <v>894</v>
      </c>
      <c r="C1207" s="7">
        <v>10.72530839</v>
      </c>
      <c r="D1207" s="8">
        <v>0.6829699</v>
      </c>
      <c r="G1207" s="7">
        <v>920.0</v>
      </c>
      <c r="H1207" s="7" t="s">
        <v>895</v>
      </c>
      <c r="I1207" s="7">
        <v>12.071449239417989</v>
      </c>
      <c r="J1207" s="7">
        <v>3.562272187004754</v>
      </c>
      <c r="M1207" s="7"/>
    </row>
    <row r="1208" ht="15.75" customHeight="1">
      <c r="A1208" s="7">
        <v>389.0</v>
      </c>
      <c r="B1208" s="7" t="s">
        <v>894</v>
      </c>
      <c r="C1208" s="7">
        <v>10.792127246645853</v>
      </c>
      <c r="D1208" s="7">
        <v>0.15034480932380348</v>
      </c>
      <c r="G1208" s="7">
        <v>922.0</v>
      </c>
      <c r="H1208" s="7" t="s">
        <v>895</v>
      </c>
      <c r="I1208" s="7">
        <v>18.426855985449738</v>
      </c>
      <c r="J1208" s="7">
        <v>4.474762282091917</v>
      </c>
      <c r="M1208" s="7"/>
    </row>
    <row r="1209" ht="15.75" customHeight="1">
      <c r="A1209" s="7">
        <v>809.0</v>
      </c>
      <c r="B1209" s="7" t="s">
        <v>894</v>
      </c>
      <c r="C1209" s="7">
        <v>10.814835482804233</v>
      </c>
      <c r="D1209" s="7">
        <v>0.5803386348210519</v>
      </c>
      <c r="G1209" s="7">
        <v>922.0</v>
      </c>
      <c r="H1209" s="7" t="s">
        <v>895</v>
      </c>
      <c r="I1209" s="7">
        <v>18.544663525132275</v>
      </c>
      <c r="J1209" s="7">
        <v>4.572573296354991</v>
      </c>
      <c r="M1209" s="7"/>
    </row>
    <row r="1210" ht="15.75" customHeight="1">
      <c r="A1210" s="7">
        <v>715.0</v>
      </c>
      <c r="B1210" s="7" t="s">
        <v>894</v>
      </c>
      <c r="C1210" s="7">
        <v>10.814943026107024</v>
      </c>
      <c r="D1210" s="7">
        <v>1.0267667925919102</v>
      </c>
      <c r="G1210" s="7">
        <v>922.0</v>
      </c>
      <c r="H1210" s="7" t="s">
        <v>895</v>
      </c>
      <c r="I1210" s="7">
        <v>18.80921378968254</v>
      </c>
      <c r="J1210" s="7">
        <v>4.6258122028526145</v>
      </c>
      <c r="M1210" s="7"/>
    </row>
    <row r="1211" ht="15.75" customHeight="1">
      <c r="A1211" s="7">
        <v>171.0</v>
      </c>
      <c r="B1211" s="7" t="s">
        <v>894</v>
      </c>
      <c r="C1211" s="7">
        <v>10.82193668</v>
      </c>
      <c r="D1211" s="8">
        <v>0.78942947</v>
      </c>
      <c r="G1211" s="7">
        <v>924.0</v>
      </c>
      <c r="H1211" s="7" t="s">
        <v>895</v>
      </c>
      <c r="I1211" s="7">
        <v>22.992414847883598</v>
      </c>
      <c r="J1211" s="7">
        <v>4.823910459587955</v>
      </c>
      <c r="M1211" s="7"/>
    </row>
    <row r="1212" ht="15.75" customHeight="1">
      <c r="A1212" s="7">
        <v>171.0</v>
      </c>
      <c r="B1212" s="7" t="s">
        <v>894</v>
      </c>
      <c r="C1212" s="7">
        <v>10.82810444</v>
      </c>
      <c r="D1212" s="8">
        <v>0.75565727</v>
      </c>
      <c r="G1212" s="7">
        <v>924.0</v>
      </c>
      <c r="H1212" s="7" t="s">
        <v>895</v>
      </c>
      <c r="I1212" s="7">
        <v>23.509114583333332</v>
      </c>
      <c r="J1212" s="7">
        <v>4.674098652931853</v>
      </c>
      <c r="M1212" s="7"/>
    </row>
    <row r="1213" ht="15.75" customHeight="1">
      <c r="A1213" s="7">
        <v>229.0</v>
      </c>
      <c r="B1213" s="7" t="s">
        <v>894</v>
      </c>
      <c r="C1213" s="7">
        <v>10.83481629699008</v>
      </c>
      <c r="D1213" s="7">
        <v>1.2005739795918364</v>
      </c>
      <c r="G1213" s="7">
        <v>924.0</v>
      </c>
      <c r="H1213" s="7" t="s">
        <v>895</v>
      </c>
      <c r="I1213" s="7">
        <v>23.033750826719576</v>
      </c>
      <c r="J1213" s="7">
        <v>4.836291600633914</v>
      </c>
      <c r="M1213" s="7"/>
    </row>
    <row r="1214" ht="15.75" customHeight="1">
      <c r="A1214" s="7">
        <v>1139.0</v>
      </c>
      <c r="B1214" s="7" t="s">
        <v>894</v>
      </c>
      <c r="C1214" s="7">
        <v>10.883438969535883</v>
      </c>
      <c r="D1214" s="7">
        <v>0.6294321572757592</v>
      </c>
      <c r="G1214" s="7">
        <v>926.0</v>
      </c>
      <c r="H1214" s="7" t="s">
        <v>895</v>
      </c>
      <c r="I1214" s="7">
        <v>14.704551091269842</v>
      </c>
      <c r="J1214" s="7">
        <v>4.632002773375594</v>
      </c>
      <c r="M1214" s="7"/>
    </row>
    <row r="1215" ht="15.75" customHeight="1">
      <c r="A1215" s="7">
        <v>967.0</v>
      </c>
      <c r="B1215" s="7" t="s">
        <v>894</v>
      </c>
      <c r="C1215" s="7">
        <v>10.896055867020754</v>
      </c>
      <c r="D1215" s="7">
        <v>2.3964401294498385</v>
      </c>
      <c r="G1215" s="7">
        <v>926.0</v>
      </c>
      <c r="H1215" s="7" t="s">
        <v>895</v>
      </c>
      <c r="I1215" s="7">
        <v>14.654947916666668</v>
      </c>
      <c r="J1215" s="7">
        <v>4.623335974643423</v>
      </c>
      <c r="M1215" s="7"/>
    </row>
    <row r="1216" ht="15.75" customHeight="1">
      <c r="A1216" s="7">
        <v>229.0</v>
      </c>
      <c r="B1216" s="7" t="s">
        <v>894</v>
      </c>
      <c r="C1216" s="7">
        <v>10.926348503554856</v>
      </c>
      <c r="D1216" s="7">
        <v>1.236926020408163</v>
      </c>
      <c r="G1216" s="7">
        <v>926.0</v>
      </c>
      <c r="H1216" s="7" t="s">
        <v>895</v>
      </c>
      <c r="I1216" s="7">
        <v>15.02077132936508</v>
      </c>
      <c r="J1216" s="7">
        <v>4.759528526148969</v>
      </c>
      <c r="M1216" s="7"/>
    </row>
    <row r="1217" ht="15.75" customHeight="1">
      <c r="A1217" s="7">
        <v>715.0</v>
      </c>
      <c r="B1217" s="7" t="s">
        <v>894</v>
      </c>
      <c r="C1217" s="7">
        <v>10.934454266345222</v>
      </c>
      <c r="D1217" s="7">
        <v>1.0375932921772781</v>
      </c>
      <c r="G1217" s="7">
        <v>928.0</v>
      </c>
      <c r="H1217" s="7" t="s">
        <v>895</v>
      </c>
      <c r="I1217" s="7">
        <v>13.824094742063492</v>
      </c>
      <c r="J1217" s="7">
        <v>4.385618066561014</v>
      </c>
      <c r="M1217" s="7"/>
    </row>
    <row r="1218" ht="15.75" customHeight="1">
      <c r="A1218" s="7">
        <v>327.0</v>
      </c>
      <c r="B1218" s="7" t="s">
        <v>894</v>
      </c>
      <c r="C1218" s="7">
        <v>10.946122690068348</v>
      </c>
      <c r="D1218" s="7">
        <v>0.16581238229950346</v>
      </c>
      <c r="G1218" s="7">
        <v>928.0</v>
      </c>
      <c r="H1218" s="7" t="s">
        <v>895</v>
      </c>
      <c r="I1218" s="7">
        <v>13.669084821428571</v>
      </c>
      <c r="J1218" s="7">
        <v>4.384379952456419</v>
      </c>
      <c r="M1218" s="7"/>
    </row>
    <row r="1219" ht="15.75" customHeight="1">
      <c r="A1219" s="7">
        <v>327.0</v>
      </c>
      <c r="B1219" s="7" t="s">
        <v>894</v>
      </c>
      <c r="C1219" s="7">
        <v>10.96088937642393</v>
      </c>
      <c r="D1219" s="7">
        <v>0.19133387770940832</v>
      </c>
      <c r="G1219" s="7">
        <v>928.0</v>
      </c>
      <c r="H1219" s="7" t="s">
        <v>895</v>
      </c>
      <c r="I1219" s="7">
        <v>14.10311259920635</v>
      </c>
      <c r="J1219" s="7">
        <v>4.3559033280507125</v>
      </c>
      <c r="M1219" s="7"/>
    </row>
    <row r="1220" ht="15.75" customHeight="1">
      <c r="A1220" s="7">
        <v>715.0</v>
      </c>
      <c r="B1220" s="7" t="s">
        <v>894</v>
      </c>
      <c r="C1220" s="7">
        <v>10.979786116090745</v>
      </c>
      <c r="D1220" s="7">
        <v>1.0039620381461347</v>
      </c>
      <c r="G1220" s="7">
        <v>930.0</v>
      </c>
      <c r="H1220" s="7" t="s">
        <v>895</v>
      </c>
      <c r="I1220" s="7">
        <v>13.631882440476192</v>
      </c>
      <c r="J1220" s="7">
        <v>4.437618858954041</v>
      </c>
      <c r="M1220" s="7"/>
    </row>
    <row r="1221" ht="15.75" customHeight="1">
      <c r="A1221" s="7">
        <v>173.0</v>
      </c>
      <c r="B1221" s="7" t="s">
        <v>894</v>
      </c>
      <c r="C1221" s="7">
        <v>11.00080181</v>
      </c>
      <c r="D1221" s="8">
        <v>0.68382706</v>
      </c>
      <c r="G1221" s="7">
        <v>930.0</v>
      </c>
      <c r="H1221" s="7" t="s">
        <v>895</v>
      </c>
      <c r="I1221" s="7">
        <v>13.40246775793651</v>
      </c>
      <c r="J1221" s="7">
        <v>4.381903724247226</v>
      </c>
      <c r="M1221" s="7"/>
    </row>
    <row r="1222" ht="15.75" customHeight="1">
      <c r="A1222" s="7">
        <v>1137.0</v>
      </c>
      <c r="B1222" s="7" t="s">
        <v>894</v>
      </c>
      <c r="C1222" s="7">
        <v>11.040870987528113</v>
      </c>
      <c r="D1222" s="7">
        <v>0.7185689836756187</v>
      </c>
      <c r="G1222" s="7">
        <v>930.0</v>
      </c>
      <c r="H1222" s="7" t="s">
        <v>895</v>
      </c>
      <c r="I1222" s="7">
        <v>13.266059027777777</v>
      </c>
      <c r="J1222" s="7">
        <v>4.2939976228209185</v>
      </c>
      <c r="M1222" s="7"/>
    </row>
    <row r="1223" ht="15.75" customHeight="1">
      <c r="A1223" s="7">
        <v>717.0</v>
      </c>
      <c r="B1223" s="7" t="s">
        <v>894</v>
      </c>
      <c r="C1223" s="7">
        <v>11.058086583833012</v>
      </c>
      <c r="D1223" s="7">
        <v>1.032295217912098</v>
      </c>
      <c r="G1223" s="7">
        <v>932.0</v>
      </c>
      <c r="H1223" s="7" t="s">
        <v>895</v>
      </c>
      <c r="I1223" s="7">
        <v>9.618158895502646</v>
      </c>
      <c r="J1223" s="7">
        <v>0.7950871632329635</v>
      </c>
      <c r="M1223" s="7"/>
    </row>
    <row r="1224" ht="15.75" customHeight="1">
      <c r="A1224" s="7">
        <v>173.0</v>
      </c>
      <c r="B1224" s="7" t="s">
        <v>894</v>
      </c>
      <c r="C1224" s="7">
        <v>11.08509457</v>
      </c>
      <c r="D1224" s="8">
        <v>0.74451416</v>
      </c>
      <c r="G1224" s="7">
        <v>932.0</v>
      </c>
      <c r="H1224" s="7" t="s">
        <v>895</v>
      </c>
      <c r="I1224" s="7">
        <v>9.502418154761905</v>
      </c>
      <c r="J1224" s="7">
        <v>0.8369354199683042</v>
      </c>
      <c r="M1224" s="7"/>
    </row>
    <row r="1225" ht="15.75" customHeight="1">
      <c r="A1225" s="7">
        <v>1139.0</v>
      </c>
      <c r="B1225" s="7" t="s">
        <v>894</v>
      </c>
      <c r="C1225" s="7">
        <v>11.110386424044162</v>
      </c>
      <c r="D1225" s="7">
        <v>0.6925136036510444</v>
      </c>
      <c r="G1225" s="7">
        <v>932.0</v>
      </c>
      <c r="H1225" s="7" t="s">
        <v>895</v>
      </c>
      <c r="I1225" s="7">
        <v>9.671895667989418</v>
      </c>
      <c r="J1225" s="7">
        <v>0.8101921553090332</v>
      </c>
      <c r="M1225" s="7"/>
    </row>
    <row r="1226" ht="15.75" customHeight="1">
      <c r="A1226" s="7">
        <v>229.0</v>
      </c>
      <c r="B1226" s="7" t="s">
        <v>894</v>
      </c>
      <c r="C1226" s="7">
        <v>11.1370854442505</v>
      </c>
      <c r="D1226" s="7">
        <v>1.2024872448979589</v>
      </c>
      <c r="G1226" s="7">
        <v>934.0</v>
      </c>
      <c r="H1226" s="7" t="s">
        <v>895</v>
      </c>
      <c r="I1226" s="7">
        <v>9.167596726190476</v>
      </c>
      <c r="J1226" s="7">
        <v>0.7975633914421552</v>
      </c>
      <c r="M1226" s="7"/>
    </row>
    <row r="1227" ht="15.75" customHeight="1">
      <c r="A1227" s="7">
        <v>373.0</v>
      </c>
      <c r="B1227" s="7" t="s">
        <v>894</v>
      </c>
      <c r="C1227" s="7">
        <v>11.178170618513205</v>
      </c>
      <c r="D1227" s="7">
        <v>0.6758556011732093</v>
      </c>
      <c r="G1227" s="7">
        <v>934.0</v>
      </c>
      <c r="H1227" s="7" t="s">
        <v>895</v>
      </c>
      <c r="I1227" s="7">
        <v>9.231667493386245</v>
      </c>
      <c r="J1227" s="7">
        <v>0.7953347860538826</v>
      </c>
      <c r="M1227" s="7"/>
    </row>
    <row r="1228" ht="15.75" customHeight="1">
      <c r="A1228" s="7">
        <v>233.0</v>
      </c>
      <c r="B1228" s="7" t="s">
        <v>894</v>
      </c>
      <c r="C1228" s="7">
        <v>11.188173187449443</v>
      </c>
      <c r="D1228" s="7">
        <v>1.1336096938775508</v>
      </c>
      <c r="G1228" s="7">
        <v>934.0</v>
      </c>
      <c r="H1228" s="7" t="s">
        <v>895</v>
      </c>
      <c r="I1228" s="7">
        <v>9.192398313492063</v>
      </c>
      <c r="J1228" s="7">
        <v>0.801525356576862</v>
      </c>
      <c r="M1228" s="7"/>
    </row>
    <row r="1229" ht="15.75" customHeight="1">
      <c r="A1229" s="7">
        <v>1139.0</v>
      </c>
      <c r="B1229" s="7" t="s">
        <v>894</v>
      </c>
      <c r="C1229" s="7">
        <v>11.255551012062973</v>
      </c>
      <c r="D1229" s="7">
        <v>0.6335461646480605</v>
      </c>
      <c r="G1229" s="7">
        <v>936.0</v>
      </c>
      <c r="H1229" s="7" t="s">
        <v>895</v>
      </c>
      <c r="I1229" s="7">
        <v>9.208932705026456</v>
      </c>
      <c r="J1229" s="7">
        <v>0.7168383518225039</v>
      </c>
      <c r="M1229" s="7"/>
    </row>
    <row r="1230" ht="15.75" customHeight="1">
      <c r="A1230" s="7">
        <v>717.0</v>
      </c>
      <c r="B1230" s="7" t="s">
        <v>894</v>
      </c>
      <c r="C1230" s="7">
        <v>11.282685293935835</v>
      </c>
      <c r="D1230" s="7">
        <v>0.9896802727356491</v>
      </c>
      <c r="G1230" s="7">
        <v>936.0</v>
      </c>
      <c r="H1230" s="7" t="s">
        <v>895</v>
      </c>
      <c r="I1230" s="7">
        <v>9.184131117724869</v>
      </c>
      <c r="J1230" s="7">
        <v>0.7214193740095086</v>
      </c>
      <c r="M1230" s="7"/>
    </row>
    <row r="1231" ht="15.75" customHeight="1">
      <c r="A1231" s="7">
        <v>1155.0</v>
      </c>
      <c r="B1231" s="7" t="s">
        <v>894</v>
      </c>
      <c r="C1231" s="7">
        <v>11.29439787364547</v>
      </c>
      <c r="D1231" s="7">
        <v>1.9843119185536247</v>
      </c>
      <c r="G1231" s="7">
        <v>936.0</v>
      </c>
      <c r="H1231" s="7" t="s">
        <v>895</v>
      </c>
      <c r="I1231" s="7">
        <v>9.47348296957672</v>
      </c>
      <c r="J1231" s="7">
        <v>0.7435816164817749</v>
      </c>
      <c r="M1231" s="7"/>
    </row>
    <row r="1232" ht="15.75" customHeight="1">
      <c r="A1232" s="7">
        <v>233.0</v>
      </c>
      <c r="B1232" s="7" t="s">
        <v>894</v>
      </c>
      <c r="C1232" s="7">
        <v>11.294605985780578</v>
      </c>
      <c r="D1232" s="7">
        <v>1.176658163265306</v>
      </c>
      <c r="G1232" s="7">
        <v>938.0</v>
      </c>
      <c r="H1232" s="7" t="s">
        <v>895</v>
      </c>
      <c r="I1232" s="7">
        <v>73.11228918650794</v>
      </c>
      <c r="J1232" s="7">
        <v>11.627347464342312</v>
      </c>
      <c r="M1232" s="7"/>
    </row>
    <row r="1233" ht="15.75" customHeight="1">
      <c r="A1233" s="7">
        <v>373.0</v>
      </c>
      <c r="B1233" s="7" t="s">
        <v>894</v>
      </c>
      <c r="C1233" s="7">
        <v>11.313180322335667</v>
      </c>
      <c r="D1233" s="7">
        <v>0.6746955332000317</v>
      </c>
      <c r="G1233" s="7">
        <v>938.0</v>
      </c>
      <c r="H1233" s="7" t="s">
        <v>895</v>
      </c>
      <c r="I1233" s="7">
        <v>74.76572833994709</v>
      </c>
      <c r="J1233" s="7">
        <v>11.813064580031694</v>
      </c>
      <c r="M1233" s="7"/>
    </row>
    <row r="1234" ht="15.75" customHeight="1">
      <c r="A1234" s="7">
        <v>1137.0</v>
      </c>
      <c r="B1234" s="7" t="s">
        <v>894</v>
      </c>
      <c r="C1234" s="7">
        <v>11.337333878552442</v>
      </c>
      <c r="D1234" s="7">
        <v>0.7144549763033174</v>
      </c>
      <c r="G1234" s="7">
        <v>938.0</v>
      </c>
      <c r="H1234" s="7" t="s">
        <v>895</v>
      </c>
      <c r="I1234" s="7">
        <v>73.93900876322752</v>
      </c>
      <c r="J1234" s="7">
        <v>11.636014263074486</v>
      </c>
      <c r="M1234" s="7"/>
    </row>
    <row r="1235" ht="15.75" customHeight="1">
      <c r="A1235" s="7">
        <v>719.0</v>
      </c>
      <c r="B1235" s="7" t="s">
        <v>894</v>
      </c>
      <c r="C1235" s="7">
        <v>11.390758608075357</v>
      </c>
      <c r="D1235" s="7">
        <v>1.102135544367291</v>
      </c>
      <c r="G1235" s="7">
        <v>940.0</v>
      </c>
      <c r="H1235" s="7" t="s">
        <v>895</v>
      </c>
      <c r="I1235" s="7">
        <v>79.72604580026456</v>
      </c>
      <c r="J1235" s="7">
        <v>12.714411648177496</v>
      </c>
      <c r="M1235" s="7"/>
    </row>
    <row r="1236" ht="15.75" customHeight="1">
      <c r="A1236" s="7">
        <v>231.0</v>
      </c>
      <c r="B1236" s="7" t="s">
        <v>894</v>
      </c>
      <c r="C1236" s="7">
        <v>11.42445399974456</v>
      </c>
      <c r="D1236" s="7">
        <v>1.1670918367346936</v>
      </c>
      <c r="G1236" s="7">
        <v>940.0</v>
      </c>
      <c r="H1236" s="7" t="s">
        <v>895</v>
      </c>
      <c r="I1236" s="7">
        <v>81.81351273148148</v>
      </c>
      <c r="J1236" s="7">
        <v>12.503932250396195</v>
      </c>
      <c r="M1236" s="7"/>
    </row>
    <row r="1237" ht="15.75" customHeight="1">
      <c r="A1237" s="7">
        <v>1137.0</v>
      </c>
      <c r="B1237" s="7" t="s">
        <v>894</v>
      </c>
      <c r="C1237" s="7">
        <v>11.437517890002045</v>
      </c>
      <c r="D1237" s="7">
        <v>0.7018386870282605</v>
      </c>
      <c r="G1237" s="7">
        <v>940.0</v>
      </c>
      <c r="H1237" s="7" t="s">
        <v>895</v>
      </c>
      <c r="I1237" s="7">
        <v>79.97406167328043</v>
      </c>
      <c r="J1237" s="7">
        <v>12.78869849445325</v>
      </c>
      <c r="M1237" s="7"/>
    </row>
    <row r="1238" ht="15.75" customHeight="1">
      <c r="A1238" s="7">
        <v>233.0</v>
      </c>
      <c r="B1238" s="7" t="s">
        <v>894</v>
      </c>
      <c r="C1238" s="7">
        <v>11.452126527310655</v>
      </c>
      <c r="D1238" s="7">
        <v>1.1211734693877549</v>
      </c>
      <c r="G1238" s="7">
        <v>942.0</v>
      </c>
      <c r="H1238" s="7" t="s">
        <v>895</v>
      </c>
      <c r="I1238" s="7">
        <v>81.4001529431217</v>
      </c>
      <c r="J1238" s="7">
        <v>12.751555071315371</v>
      </c>
      <c r="M1238" s="7"/>
    </row>
    <row r="1239" ht="15.75" customHeight="1">
      <c r="A1239" s="7">
        <v>719.0</v>
      </c>
      <c r="B1239" s="7" t="s">
        <v>894</v>
      </c>
      <c r="C1239" s="7">
        <v>11.47306689834926</v>
      </c>
      <c r="D1239" s="7">
        <v>1.0841209829867675</v>
      </c>
      <c r="G1239" s="7">
        <v>942.0</v>
      </c>
      <c r="H1239" s="7" t="s">
        <v>895</v>
      </c>
      <c r="I1239" s="7">
        <v>84.00431960978837</v>
      </c>
      <c r="J1239" s="7">
        <v>12.664887083993662</v>
      </c>
      <c r="M1239" s="7"/>
    </row>
    <row r="1240" ht="15.75" customHeight="1">
      <c r="A1240" s="7">
        <v>717.0</v>
      </c>
      <c r="B1240" s="7" t="s">
        <v>894</v>
      </c>
      <c r="C1240" s="7">
        <v>11.47431538604191</v>
      </c>
      <c r="D1240" s="7">
        <v>1.0097208145213306</v>
      </c>
      <c r="G1240" s="7">
        <v>942.0</v>
      </c>
      <c r="H1240" s="7" t="s">
        <v>895</v>
      </c>
      <c r="I1240" s="7">
        <v>82.84691220238095</v>
      </c>
      <c r="J1240" s="7">
        <v>13.011559033280507</v>
      </c>
      <c r="M1240" s="7"/>
    </row>
    <row r="1241" ht="15.75" customHeight="1">
      <c r="A1241" s="7">
        <v>373.0</v>
      </c>
      <c r="B1241" s="7" t="s">
        <v>894</v>
      </c>
      <c r="C1241" s="7">
        <v>11.475613872247068</v>
      </c>
      <c r="D1241" s="7">
        <v>0.6667684020499854</v>
      </c>
      <c r="G1241" s="7">
        <v>944.0</v>
      </c>
      <c r="H1241" s="7" t="s">
        <v>895</v>
      </c>
      <c r="I1241" s="7">
        <v>10.738363921957673</v>
      </c>
      <c r="J1241" s="7">
        <v>2.1755843898573692</v>
      </c>
      <c r="M1241" s="7"/>
    </row>
    <row r="1242" ht="15.75" customHeight="1">
      <c r="A1242" s="7">
        <v>1155.0</v>
      </c>
      <c r="B1242" s="7" t="s">
        <v>894</v>
      </c>
      <c r="C1242" s="7">
        <v>11.504988754855857</v>
      </c>
      <c r="D1242" s="7">
        <v>1.978552308232403</v>
      </c>
      <c r="G1242" s="7">
        <v>944.0</v>
      </c>
      <c r="H1242" s="7" t="s">
        <v>895</v>
      </c>
      <c r="I1242" s="7">
        <v>10.864438657407408</v>
      </c>
      <c r="J1242" s="7">
        <v>2.0938688589540413</v>
      </c>
      <c r="M1242" s="7"/>
    </row>
    <row r="1243" ht="15.75" customHeight="1">
      <c r="A1243" s="7">
        <v>1155.0</v>
      </c>
      <c r="B1243" s="7" t="s">
        <v>894</v>
      </c>
      <c r="C1243" s="7">
        <v>11.51521161316704</v>
      </c>
      <c r="D1243" s="7">
        <v>2.0068018255222047</v>
      </c>
      <c r="G1243" s="7">
        <v>944.0</v>
      </c>
      <c r="H1243" s="7" t="s">
        <v>895</v>
      </c>
      <c r="I1243" s="7">
        <v>10.790033895502647</v>
      </c>
      <c r="J1243" s="7">
        <v>2.1037737717908085</v>
      </c>
      <c r="M1243" s="7"/>
    </row>
    <row r="1244" ht="15.75" customHeight="1">
      <c r="A1244" s="7">
        <v>157.0</v>
      </c>
      <c r="B1244" s="7" t="s">
        <v>894</v>
      </c>
      <c r="C1244" s="7">
        <v>11.54327557580144</v>
      </c>
      <c r="D1244" s="7">
        <v>0.8542967908679733</v>
      </c>
      <c r="G1244" s="7">
        <v>946.0</v>
      </c>
      <c r="H1244" s="7" t="s">
        <v>895</v>
      </c>
      <c r="I1244" s="7">
        <v>14.136181382275133</v>
      </c>
      <c r="J1244" s="7">
        <v>2.6448296354992076</v>
      </c>
      <c r="M1244" s="7"/>
    </row>
    <row r="1245" ht="15.75" customHeight="1">
      <c r="A1245" s="7">
        <v>157.0</v>
      </c>
      <c r="B1245" s="7" t="s">
        <v>894</v>
      </c>
      <c r="C1245" s="7">
        <v>11.553918855634553</v>
      </c>
      <c r="D1245" s="7">
        <v>0.8633426663794961</v>
      </c>
      <c r="G1245" s="7">
        <v>946.0</v>
      </c>
      <c r="H1245" s="7" t="s">
        <v>895</v>
      </c>
      <c r="I1245" s="7">
        <v>13.952236276455027</v>
      </c>
      <c r="J1245" s="7">
        <v>2.631210380348653</v>
      </c>
      <c r="M1245" s="7"/>
    </row>
    <row r="1246" ht="15.75" customHeight="1">
      <c r="A1246" s="7">
        <v>151.0</v>
      </c>
      <c r="B1246" s="7" t="s">
        <v>894</v>
      </c>
      <c r="C1246" s="7">
        <v>11.59223466303376</v>
      </c>
      <c r="D1246" s="7">
        <v>0.7516691794098643</v>
      </c>
      <c r="G1246" s="7">
        <v>946.0</v>
      </c>
      <c r="H1246" s="7" t="s">
        <v>895</v>
      </c>
      <c r="I1246" s="7">
        <v>13.691819609788359</v>
      </c>
      <c r="J1246" s="7">
        <v>2.686925515055467</v>
      </c>
      <c r="M1246" s="7"/>
    </row>
    <row r="1247" ht="15.75" customHeight="1">
      <c r="A1247" s="7">
        <v>155.0</v>
      </c>
      <c r="B1247" s="7" t="s">
        <v>894</v>
      </c>
      <c r="C1247" s="7">
        <v>11.59862063093363</v>
      </c>
      <c r="D1247" s="7">
        <v>0.8336205039844927</v>
      </c>
      <c r="G1247" s="7">
        <v>948.0</v>
      </c>
      <c r="H1247" s="7" t="s">
        <v>895</v>
      </c>
      <c r="I1247" s="7">
        <v>13.588479662698411</v>
      </c>
      <c r="J1247" s="7">
        <v>2.5816858161648177</v>
      </c>
      <c r="M1247" s="7"/>
    </row>
    <row r="1248" ht="15.75" customHeight="1">
      <c r="A1248" s="7">
        <v>231.0</v>
      </c>
      <c r="B1248" s="7" t="s">
        <v>894</v>
      </c>
      <c r="C1248" s="7">
        <v>11.601132444974244</v>
      </c>
      <c r="D1248" s="7">
        <v>1.1546556122448979</v>
      </c>
      <c r="G1248" s="7">
        <v>948.0</v>
      </c>
      <c r="H1248" s="7" t="s">
        <v>895</v>
      </c>
      <c r="I1248" s="7">
        <v>13.859230324074074</v>
      </c>
      <c r="J1248" s="7">
        <v>2.573019017432647</v>
      </c>
      <c r="M1248" s="7"/>
    </row>
    <row r="1249" ht="15.75" customHeight="1">
      <c r="A1249" s="7">
        <v>231.0</v>
      </c>
      <c r="B1249" s="7" t="s">
        <v>894</v>
      </c>
      <c r="C1249" s="7">
        <v>11.611775724807357</v>
      </c>
      <c r="D1249" s="7">
        <v>1.1871811224489794</v>
      </c>
      <c r="G1249" s="7">
        <v>948.0</v>
      </c>
      <c r="H1249" s="7" t="s">
        <v>895</v>
      </c>
      <c r="I1249" s="7">
        <v>13.923301091269842</v>
      </c>
      <c r="J1249" s="7">
        <v>2.648543977812995</v>
      </c>
      <c r="M1249" s="7"/>
    </row>
    <row r="1250" ht="15.75" customHeight="1">
      <c r="A1250" s="7">
        <v>151.0</v>
      </c>
      <c r="B1250" s="7" t="s">
        <v>894</v>
      </c>
      <c r="C1250" s="7">
        <v>11.634807782366215</v>
      </c>
      <c r="D1250" s="7">
        <v>0.7685763514968771</v>
      </c>
      <c r="G1250" s="7">
        <v>950.0</v>
      </c>
      <c r="H1250" s="7" t="s">
        <v>895</v>
      </c>
      <c r="I1250" s="7">
        <v>10.804501488095239</v>
      </c>
      <c r="J1250" s="7">
        <v>1.325</v>
      </c>
      <c r="M1250" s="7"/>
    </row>
    <row r="1251" ht="15.75" customHeight="1">
      <c r="A1251" s="7">
        <v>155.0</v>
      </c>
      <c r="B1251" s="7" t="s">
        <v>894</v>
      </c>
      <c r="C1251" s="7">
        <v>11.696538805398271</v>
      </c>
      <c r="D1251" s="7">
        <v>0.8676502261468877</v>
      </c>
      <c r="G1251" s="7">
        <v>950.0</v>
      </c>
      <c r="H1251" s="7" t="s">
        <v>895</v>
      </c>
      <c r="I1251" s="7">
        <v>10.564752810846562</v>
      </c>
      <c r="J1251" s="7">
        <v>1.3448098256735341</v>
      </c>
      <c r="M1251" s="7"/>
    </row>
    <row r="1252" ht="15.75" customHeight="1">
      <c r="A1252" s="7">
        <v>719.0</v>
      </c>
      <c r="B1252" s="7" t="s">
        <v>894</v>
      </c>
      <c r="C1252" s="7">
        <v>11.790868352462388</v>
      </c>
      <c r="D1252" s="7">
        <v>1.097456437515207</v>
      </c>
      <c r="G1252" s="7">
        <v>950.0</v>
      </c>
      <c r="H1252" s="7" t="s">
        <v>895</v>
      </c>
      <c r="I1252" s="7">
        <v>10.707361937830688</v>
      </c>
      <c r="J1252" s="7">
        <v>1.3126188589540413</v>
      </c>
      <c r="M1252" s="7"/>
    </row>
    <row r="1253" ht="15.75" customHeight="1">
      <c r="A1253" s="7">
        <v>151.0</v>
      </c>
      <c r="B1253" s="7" t="s">
        <v>894</v>
      </c>
      <c r="C1253" s="7">
        <v>11.834901443228745</v>
      </c>
      <c r="D1253" s="7">
        <v>0.7617919448632351</v>
      </c>
      <c r="G1253" s="7">
        <v>952.0</v>
      </c>
      <c r="H1253" s="7" t="s">
        <v>895</v>
      </c>
      <c r="I1253" s="7">
        <v>10.486214451058203</v>
      </c>
      <c r="J1253" s="7">
        <v>1.315095087163233</v>
      </c>
      <c r="M1253" s="7"/>
    </row>
    <row r="1254" ht="15.75" customHeight="1">
      <c r="A1254" s="7">
        <v>767.0</v>
      </c>
      <c r="B1254" s="7" t="s">
        <v>894</v>
      </c>
      <c r="C1254" s="7">
        <v>11.854435350529101</v>
      </c>
      <c r="D1254" s="7">
        <v>1.135481444792985</v>
      </c>
      <c r="G1254" s="7">
        <v>952.0</v>
      </c>
      <c r="H1254" s="7" t="s">
        <v>895</v>
      </c>
      <c r="I1254" s="7">
        <v>10.765232308201059</v>
      </c>
      <c r="J1254" s="7">
        <v>1.3757626782884311</v>
      </c>
      <c r="M1254" s="7"/>
    </row>
    <row r="1255" ht="15.75" customHeight="1">
      <c r="A1255" s="7">
        <v>767.0</v>
      </c>
      <c r="B1255" s="7" t="s">
        <v>894</v>
      </c>
      <c r="C1255" s="7">
        <v>11.862702546296298</v>
      </c>
      <c r="D1255" s="7">
        <v>1.174462972135087</v>
      </c>
      <c r="G1255" s="7">
        <v>952.0</v>
      </c>
      <c r="H1255" s="7" t="s">
        <v>895</v>
      </c>
      <c r="I1255" s="7">
        <v>10.70529513888889</v>
      </c>
      <c r="J1255" s="7">
        <v>1.3881438193343898</v>
      </c>
      <c r="M1255" s="7"/>
    </row>
    <row r="1256" ht="15.75" customHeight="1">
      <c r="A1256" s="7">
        <v>157.0</v>
      </c>
      <c r="B1256" s="7" t="s">
        <v>894</v>
      </c>
      <c r="C1256" s="7">
        <v>11.890246498360934</v>
      </c>
      <c r="D1256" s="7">
        <v>0.8362050398449278</v>
      </c>
      <c r="G1256" s="7">
        <v>954.0</v>
      </c>
      <c r="H1256" s="7" t="s">
        <v>895</v>
      </c>
      <c r="I1256" s="7">
        <v>10.32164847054195</v>
      </c>
      <c r="J1256" s="7">
        <v>1.1906148867313915</v>
      </c>
      <c r="M1256" s="7"/>
    </row>
    <row r="1257" ht="15.75" customHeight="1">
      <c r="A1257" s="7">
        <v>377.0</v>
      </c>
      <c r="B1257" s="7" t="s">
        <v>894</v>
      </c>
      <c r="C1257" s="7">
        <v>11.903847776558939</v>
      </c>
      <c r="D1257" s="7">
        <v>0.7104642957063378</v>
      </c>
      <c r="G1257" s="7">
        <v>954.0</v>
      </c>
      <c r="H1257" s="7" t="s">
        <v>895</v>
      </c>
      <c r="I1257" s="7">
        <v>10.311812727451558</v>
      </c>
      <c r="J1257" s="7">
        <v>1.1446601941747574</v>
      </c>
      <c r="M1257" s="7"/>
    </row>
    <row r="1258" ht="15.75" customHeight="1">
      <c r="A1258" s="7">
        <v>153.0</v>
      </c>
      <c r="B1258" s="7" t="s">
        <v>894</v>
      </c>
      <c r="C1258" s="7">
        <v>11.920047681893651</v>
      </c>
      <c r="D1258" s="7">
        <v>0.761253499892311</v>
      </c>
      <c r="G1258" s="7">
        <v>954.0</v>
      </c>
      <c r="H1258" s="7" t="s">
        <v>895</v>
      </c>
      <c r="I1258" s="7">
        <v>10.646227992524835</v>
      </c>
      <c r="J1258" s="7">
        <v>1.1095469255663428</v>
      </c>
      <c r="M1258" s="7"/>
    </row>
    <row r="1259" ht="15.75" customHeight="1">
      <c r="A1259" s="7">
        <v>155.0</v>
      </c>
      <c r="B1259" s="7" t="s">
        <v>894</v>
      </c>
      <c r="C1259" s="7">
        <v>11.977521392992465</v>
      </c>
      <c r="D1259" s="7">
        <v>0.8951109196640104</v>
      </c>
      <c r="G1259" s="7">
        <v>956.0</v>
      </c>
      <c r="H1259" s="7" t="s">
        <v>895</v>
      </c>
      <c r="I1259" s="7">
        <v>83.59793449395102</v>
      </c>
      <c r="J1259" s="7">
        <v>11.05663430420712</v>
      </c>
      <c r="M1259" s="7"/>
    </row>
    <row r="1260" ht="15.75" customHeight="1">
      <c r="A1260" s="7">
        <v>377.0</v>
      </c>
      <c r="B1260" s="7" t="s">
        <v>894</v>
      </c>
      <c r="C1260" s="7">
        <v>12.028309847270272</v>
      </c>
      <c r="D1260" s="7">
        <v>0.6880363148915728</v>
      </c>
      <c r="G1260" s="7">
        <v>956.0</v>
      </c>
      <c r="H1260" s="7" t="s">
        <v>895</v>
      </c>
      <c r="I1260" s="7">
        <v>86.0962132389102</v>
      </c>
      <c r="J1260" s="7">
        <v>11.435275080906148</v>
      </c>
      <c r="M1260" s="7"/>
    </row>
    <row r="1261" ht="15.75" customHeight="1">
      <c r="A1261" s="7">
        <v>377.0</v>
      </c>
      <c r="B1261" s="7" t="s">
        <v>894</v>
      </c>
      <c r="C1261" s="7">
        <v>12.0388574803814</v>
      </c>
      <c r="D1261" s="7">
        <v>0.7299921065881589</v>
      </c>
      <c r="G1261" s="7">
        <v>956.0</v>
      </c>
      <c r="H1261" s="7" t="s">
        <v>895</v>
      </c>
      <c r="I1261" s="7">
        <v>86.50931444870659</v>
      </c>
      <c r="J1261" s="7">
        <v>11.203883495145632</v>
      </c>
      <c r="M1261" s="7"/>
    </row>
    <row r="1262" ht="15.75" customHeight="1">
      <c r="A1262" s="7">
        <v>531.0</v>
      </c>
      <c r="B1262" s="7" t="s">
        <v>894</v>
      </c>
      <c r="C1262" s="7">
        <v>12.04</v>
      </c>
      <c r="D1262" s="8">
        <v>1.28885822</v>
      </c>
      <c r="G1262" s="7">
        <v>958.0</v>
      </c>
      <c r="H1262" s="7" t="s">
        <v>895</v>
      </c>
      <c r="I1262" s="7">
        <v>76.16211271761581</v>
      </c>
      <c r="J1262" s="7">
        <v>11.75080906148867</v>
      </c>
      <c r="M1262" s="7"/>
    </row>
    <row r="1263" ht="15.75" customHeight="1">
      <c r="A1263" s="7">
        <v>153.0</v>
      </c>
      <c r="B1263" s="7" t="s">
        <v>894</v>
      </c>
      <c r="C1263" s="7">
        <v>12.073310911490486</v>
      </c>
      <c r="D1263" s="7">
        <v>0.8004522937755761</v>
      </c>
      <c r="G1263" s="7">
        <v>958.0</v>
      </c>
      <c r="H1263" s="7" t="s">
        <v>895</v>
      </c>
      <c r="I1263" s="7">
        <v>76.1817842037966</v>
      </c>
      <c r="J1263" s="7">
        <v>11.66504854368932</v>
      </c>
      <c r="M1263" s="7"/>
    </row>
    <row r="1264" ht="15.75" customHeight="1">
      <c r="A1264" s="7">
        <v>375.0</v>
      </c>
      <c r="B1264" s="7" t="s">
        <v>894</v>
      </c>
      <c r="C1264" s="7">
        <v>12.142224284870474</v>
      </c>
      <c r="D1264" s="7">
        <v>0.7036972325294691</v>
      </c>
      <c r="G1264" s="7">
        <v>958.0</v>
      </c>
      <c r="H1264" s="7" t="s">
        <v>895</v>
      </c>
      <c r="I1264" s="7">
        <v>75.88671191108487</v>
      </c>
      <c r="J1264" s="7">
        <v>12.063106796116504</v>
      </c>
      <c r="M1264" s="7"/>
    </row>
    <row r="1265" ht="15.75" customHeight="1">
      <c r="A1265" s="7">
        <v>375.0</v>
      </c>
      <c r="B1265" s="7" t="s">
        <v>894</v>
      </c>
      <c r="C1265" s="7">
        <v>12.163319551092734</v>
      </c>
      <c r="D1265" s="7">
        <v>0.7149112229368517</v>
      </c>
      <c r="G1265" s="7">
        <v>960.0</v>
      </c>
      <c r="H1265" s="7" t="s">
        <v>895</v>
      </c>
      <c r="I1265" s="7">
        <v>84.36512245500147</v>
      </c>
      <c r="J1265" s="7">
        <v>11.718446601941748</v>
      </c>
      <c r="M1265" s="7"/>
    </row>
    <row r="1266" ht="15.75" customHeight="1">
      <c r="A1266" s="7">
        <v>531.0</v>
      </c>
      <c r="B1266" s="7" t="s">
        <v>894</v>
      </c>
      <c r="C1266" s="7">
        <v>12.22</v>
      </c>
      <c r="D1266" s="8">
        <v>1.31173736</v>
      </c>
      <c r="G1266" s="7">
        <v>960.0</v>
      </c>
      <c r="H1266" s="7" t="s">
        <v>895</v>
      </c>
      <c r="I1266" s="7">
        <v>87.15847349267237</v>
      </c>
      <c r="J1266" s="7">
        <v>11.933656957928802</v>
      </c>
      <c r="M1266" s="7"/>
    </row>
    <row r="1267" ht="15.75" customHeight="1">
      <c r="A1267" s="7">
        <v>153.0</v>
      </c>
      <c r="B1267" s="7" t="s">
        <v>894</v>
      </c>
      <c r="C1267" s="7">
        <v>12.226574141087317</v>
      </c>
      <c r="D1267" s="7">
        <v>0.781175963816498</v>
      </c>
      <c r="G1267" s="7">
        <v>960.0</v>
      </c>
      <c r="H1267" s="7" t="s">
        <v>895</v>
      </c>
      <c r="I1267" s="7">
        <v>85.28968230549818</v>
      </c>
      <c r="J1267" s="7">
        <v>11.993527508090615</v>
      </c>
      <c r="M1267" s="7"/>
    </row>
    <row r="1268" ht="15.75" customHeight="1">
      <c r="A1268" s="7">
        <v>769.0</v>
      </c>
      <c r="B1268" s="7" t="s">
        <v>894</v>
      </c>
      <c r="C1268" s="7">
        <v>12.292596726190476</v>
      </c>
      <c r="D1268" s="7">
        <v>0.3863482105185919</v>
      </c>
      <c r="G1268" s="7">
        <v>962.0</v>
      </c>
      <c r="H1268" s="7" t="s">
        <v>895</v>
      </c>
      <c r="I1268" s="7">
        <v>5.974250024589358</v>
      </c>
      <c r="J1268" s="7">
        <v>0.6579288025889968</v>
      </c>
      <c r="M1268" s="7"/>
    </row>
    <row r="1269" ht="15.75" customHeight="1">
      <c r="A1269" s="7">
        <v>375.0</v>
      </c>
      <c r="B1269" s="7" t="s">
        <v>894</v>
      </c>
      <c r="C1269" s="7">
        <v>12.38481984642646</v>
      </c>
      <c r="D1269" s="7">
        <v>0.6632881981304529</v>
      </c>
      <c r="G1269" s="7">
        <v>962.0</v>
      </c>
      <c r="H1269" s="7" t="s">
        <v>895</v>
      </c>
      <c r="I1269" s="7">
        <v>6.196537818432183</v>
      </c>
      <c r="J1269" s="7">
        <v>0.6378640776699029</v>
      </c>
      <c r="M1269" s="7"/>
    </row>
    <row r="1270" ht="15.75" customHeight="1">
      <c r="A1270" s="7">
        <v>531.0</v>
      </c>
      <c r="B1270" s="7" t="s">
        <v>894</v>
      </c>
      <c r="C1270" s="7">
        <v>12.4</v>
      </c>
      <c r="D1270" s="8">
        <v>1.28558977</v>
      </c>
      <c r="G1270" s="7">
        <v>962.0</v>
      </c>
      <c r="H1270" s="7" t="s">
        <v>895</v>
      </c>
      <c r="I1270" s="7">
        <v>6.011625848332842</v>
      </c>
      <c r="J1270" s="7">
        <v>0.616504854368932</v>
      </c>
      <c r="M1270" s="7"/>
    </row>
    <row r="1271" ht="15.75" customHeight="1">
      <c r="A1271" s="7">
        <v>767.0</v>
      </c>
      <c r="B1271" s="7" t="s">
        <v>894</v>
      </c>
      <c r="C1271" s="7">
        <v>12.400070271164022</v>
      </c>
      <c r="D1271" s="7">
        <v>1.1618513015244072</v>
      </c>
      <c r="G1271" s="7">
        <v>964.0</v>
      </c>
      <c r="H1271" s="7" t="s">
        <v>895</v>
      </c>
      <c r="I1271" s="7">
        <v>6.922415658503001</v>
      </c>
      <c r="J1271" s="7">
        <v>0.8758899676375405</v>
      </c>
      <c r="M1271" s="7"/>
    </row>
    <row r="1272" ht="15.75" customHeight="1">
      <c r="A1272" s="7">
        <v>769.0</v>
      </c>
      <c r="B1272" s="7" t="s">
        <v>894</v>
      </c>
      <c r="C1272" s="7">
        <v>12.575748181216932</v>
      </c>
      <c r="D1272" s="7">
        <v>0.379469117458221</v>
      </c>
      <c r="G1272" s="7">
        <v>964.0</v>
      </c>
      <c r="H1272" s="7" t="s">
        <v>895</v>
      </c>
      <c r="I1272" s="7">
        <v>6.73553653978558</v>
      </c>
      <c r="J1272" s="7">
        <v>0.8477346278317152</v>
      </c>
      <c r="M1272" s="7"/>
    </row>
    <row r="1273" ht="15.75" customHeight="1">
      <c r="A1273" s="7">
        <v>769.0</v>
      </c>
      <c r="B1273" s="7" t="s">
        <v>894</v>
      </c>
      <c r="C1273" s="7">
        <v>12.708023313492065</v>
      </c>
      <c r="D1273" s="7">
        <v>0.3436978335442922</v>
      </c>
      <c r="G1273" s="7">
        <v>964.0</v>
      </c>
      <c r="H1273" s="7" t="s">
        <v>895</v>
      </c>
      <c r="I1273" s="7">
        <v>6.877171240287205</v>
      </c>
      <c r="J1273" s="7">
        <v>0.8763754045307443</v>
      </c>
      <c r="M1273" s="7"/>
    </row>
    <row r="1274" ht="15.75" customHeight="1">
      <c r="A1274" s="7">
        <v>763.0</v>
      </c>
      <c r="B1274" s="7" t="s">
        <v>894</v>
      </c>
      <c r="C1274" s="7">
        <v>12.730554666422789</v>
      </c>
      <c r="D1274" s="7">
        <v>1.3861573302887944</v>
      </c>
      <c r="G1274" s="7">
        <v>966.0</v>
      </c>
      <c r="H1274" s="7" t="s">
        <v>895</v>
      </c>
      <c r="I1274" s="7">
        <v>7.254863774958198</v>
      </c>
      <c r="J1274" s="7">
        <v>0.9211974110032362</v>
      </c>
      <c r="M1274" s="7"/>
    </row>
    <row r="1275" ht="15.75" customHeight="1">
      <c r="A1275" s="7">
        <v>727.0</v>
      </c>
      <c r="B1275" s="7" t="s">
        <v>894</v>
      </c>
      <c r="C1275" s="7">
        <v>12.88373953998811</v>
      </c>
      <c r="D1275" s="7">
        <v>0.6328211271032584</v>
      </c>
      <c r="G1275" s="7">
        <v>966.0</v>
      </c>
      <c r="H1275" s="7" t="s">
        <v>895</v>
      </c>
      <c r="I1275" s="7">
        <v>7.219455099832793</v>
      </c>
      <c r="J1275" s="7">
        <v>0.9211974110032362</v>
      </c>
      <c r="M1275" s="7"/>
    </row>
    <row r="1276" ht="15.75" customHeight="1">
      <c r="A1276" s="7">
        <v>937.0</v>
      </c>
      <c r="B1276" s="7" t="s">
        <v>894</v>
      </c>
      <c r="C1276" s="7">
        <v>12.898168816137566</v>
      </c>
      <c r="D1276" s="7">
        <v>4.701337163232963</v>
      </c>
      <c r="G1276" s="7">
        <v>966.0</v>
      </c>
      <c r="H1276" s="7" t="s">
        <v>895</v>
      </c>
      <c r="I1276" s="7">
        <v>7.25289662634012</v>
      </c>
      <c r="J1276" s="7">
        <v>0.981715210355987</v>
      </c>
      <c r="M1276" s="7"/>
    </row>
    <row r="1277" ht="15.75" customHeight="1">
      <c r="A1277" s="7">
        <v>763.0</v>
      </c>
      <c r="B1277" s="7" t="s">
        <v>894</v>
      </c>
      <c r="C1277" s="7">
        <v>12.954616123279527</v>
      </c>
      <c r="D1277" s="7">
        <v>1.3978550974190047</v>
      </c>
      <c r="G1277" s="7">
        <v>968.0</v>
      </c>
      <c r="H1277" s="7" t="s">
        <v>895</v>
      </c>
      <c r="I1277" s="7">
        <v>24.229389200354085</v>
      </c>
      <c r="J1277" s="7">
        <v>6.797734627831714</v>
      </c>
      <c r="M1277" s="7"/>
    </row>
    <row r="1278" ht="15.75" customHeight="1">
      <c r="A1278" s="7">
        <v>937.0</v>
      </c>
      <c r="B1278" s="7" t="s">
        <v>894</v>
      </c>
      <c r="C1278" s="7">
        <v>12.982907572751323</v>
      </c>
      <c r="D1278" s="7">
        <v>4.851148969889064</v>
      </c>
      <c r="G1278" s="7">
        <v>968.0</v>
      </c>
      <c r="H1278" s="7" t="s">
        <v>895</v>
      </c>
      <c r="I1278" s="7">
        <v>25.567050260647193</v>
      </c>
      <c r="J1278" s="7">
        <v>7.242718446601941</v>
      </c>
      <c r="M1278" s="7"/>
    </row>
    <row r="1279" ht="15.75" customHeight="1">
      <c r="A1279" s="7">
        <v>765.0</v>
      </c>
      <c r="B1279" s="7" t="s">
        <v>894</v>
      </c>
      <c r="C1279" s="7">
        <v>13.009775958994709</v>
      </c>
      <c r="D1279" s="7">
        <v>1.3152550767706788</v>
      </c>
      <c r="G1279" s="7">
        <v>968.0</v>
      </c>
      <c r="H1279" s="7" t="s">
        <v>895</v>
      </c>
      <c r="I1279" s="7">
        <v>24.760519327235173</v>
      </c>
      <c r="J1279" s="7">
        <v>7.022653721682848</v>
      </c>
      <c r="M1279" s="7"/>
    </row>
    <row r="1280" ht="15.75" customHeight="1">
      <c r="A1280" s="7">
        <v>727.0</v>
      </c>
      <c r="B1280" s="7" t="s">
        <v>894</v>
      </c>
      <c r="C1280" s="7">
        <v>13.052928803328912</v>
      </c>
      <c r="D1280" s="7">
        <v>0.5804151303599169</v>
      </c>
      <c r="G1280" s="7">
        <v>970.0</v>
      </c>
      <c r="H1280" s="7" t="s">
        <v>895</v>
      </c>
      <c r="I1280" s="7">
        <v>25.252306481754697</v>
      </c>
      <c r="J1280" s="7">
        <v>7.43042071197411</v>
      </c>
      <c r="M1280" s="7"/>
    </row>
    <row r="1281" ht="15.75" customHeight="1">
      <c r="A1281" s="7">
        <v>765.0</v>
      </c>
      <c r="B1281" s="7" t="s">
        <v>894</v>
      </c>
      <c r="C1281" s="7">
        <v>13.059379133597885</v>
      </c>
      <c r="D1281" s="7">
        <v>1.3636380312952874</v>
      </c>
      <c r="G1281" s="7">
        <v>970.0</v>
      </c>
      <c r="H1281" s="7" t="s">
        <v>895</v>
      </c>
      <c r="I1281" s="7">
        <v>25.586721746827973</v>
      </c>
      <c r="J1281" s="7">
        <v>7.601941747572816</v>
      </c>
      <c r="M1281" s="7"/>
    </row>
    <row r="1282" ht="15.75" customHeight="1">
      <c r="A1282" s="7">
        <v>937.0</v>
      </c>
      <c r="B1282" s="7" t="s">
        <v>894</v>
      </c>
      <c r="C1282" s="7">
        <v>13.094514715608467</v>
      </c>
      <c r="D1282" s="7">
        <v>4.827624801901743</v>
      </c>
      <c r="G1282" s="7">
        <v>970.0</v>
      </c>
      <c r="H1282" s="7" t="s">
        <v>895</v>
      </c>
      <c r="I1282" s="7">
        <v>25.330992426477824</v>
      </c>
      <c r="J1282" s="7">
        <v>7.467637540453074</v>
      </c>
      <c r="M1282" s="7"/>
    </row>
    <row r="1283" ht="15.75" customHeight="1">
      <c r="A1283" s="7">
        <v>763.0</v>
      </c>
      <c r="B1283" s="7" t="s">
        <v>894</v>
      </c>
      <c r="C1283" s="7">
        <v>13.100941972655356</v>
      </c>
      <c r="D1283" s="7">
        <v>1.3421737258792041</v>
      </c>
      <c r="G1283" s="7">
        <v>972.0</v>
      </c>
      <c r="H1283" s="7" t="s">
        <v>895</v>
      </c>
      <c r="I1283" s="7">
        <v>26.609639028228585</v>
      </c>
      <c r="J1283" s="7">
        <v>7.898058252427184</v>
      </c>
      <c r="M1283" s="7"/>
    </row>
    <row r="1284" ht="15.75" customHeight="1">
      <c r="A1284" s="7">
        <v>939.0</v>
      </c>
      <c r="B1284" s="7" t="s">
        <v>894</v>
      </c>
      <c r="C1284" s="7">
        <v>13.154451884920636</v>
      </c>
      <c r="D1284" s="7">
        <v>5.1210578446909665</v>
      </c>
      <c r="G1284" s="7">
        <v>972.0</v>
      </c>
      <c r="H1284" s="7" t="s">
        <v>895</v>
      </c>
      <c r="I1284" s="7">
        <v>25.92113701190125</v>
      </c>
      <c r="J1284" s="7">
        <v>7.7621359223300965</v>
      </c>
      <c r="M1284" s="7"/>
    </row>
    <row r="1285" ht="15.75" customHeight="1">
      <c r="A1285" s="7">
        <v>727.0</v>
      </c>
      <c r="B1285" s="7" t="s">
        <v>894</v>
      </c>
      <c r="C1285" s="7">
        <v>13.201540994101238</v>
      </c>
      <c r="D1285" s="7">
        <v>0.5848602818693968</v>
      </c>
      <c r="G1285" s="7">
        <v>972.0</v>
      </c>
      <c r="H1285" s="7" t="s">
        <v>895</v>
      </c>
      <c r="I1285" s="7">
        <v>26.92438280712108</v>
      </c>
      <c r="J1285" s="7">
        <v>7.8365695792880254</v>
      </c>
      <c r="M1285" s="7"/>
    </row>
    <row r="1286" ht="15.75" customHeight="1">
      <c r="A1286" s="7">
        <v>859.0</v>
      </c>
      <c r="B1286" s="7" t="s">
        <v>894</v>
      </c>
      <c r="C1286" s="7">
        <v>13.251591435185185</v>
      </c>
      <c r="D1286" s="7">
        <v>0.9349376114081995</v>
      </c>
      <c r="G1286" s="7">
        <v>1038.0</v>
      </c>
      <c r="H1286" s="7" t="s">
        <v>895</v>
      </c>
      <c r="I1286" s="7">
        <v>10.88570586501621</v>
      </c>
      <c r="J1286" s="7">
        <v>1.522945580393403</v>
      </c>
      <c r="M1286" s="7"/>
    </row>
    <row r="1287" ht="15.75" customHeight="1">
      <c r="A1287" s="7">
        <v>765.0</v>
      </c>
      <c r="B1287" s="7" t="s">
        <v>894</v>
      </c>
      <c r="C1287" s="7">
        <v>13.284660218253968</v>
      </c>
      <c r="D1287" s="7">
        <v>1.3686826995395596</v>
      </c>
      <c r="G1287" s="7">
        <v>1038.0</v>
      </c>
      <c r="H1287" s="7" t="s">
        <v>895</v>
      </c>
      <c r="I1287" s="7">
        <v>10.693152569014638</v>
      </c>
      <c r="J1287" s="7">
        <v>1.4902796906451954</v>
      </c>
      <c r="M1287" s="7"/>
    </row>
    <row r="1288" ht="15.75" customHeight="1">
      <c r="A1288" s="7">
        <v>731.0</v>
      </c>
      <c r="B1288" s="7" t="s">
        <v>894</v>
      </c>
      <c r="C1288" s="7">
        <v>13.34329416068407</v>
      </c>
      <c r="D1288" s="7">
        <v>0.6293117969641955</v>
      </c>
      <c r="G1288" s="7">
        <v>1038.0</v>
      </c>
      <c r="H1288" s="7" t="s">
        <v>895</v>
      </c>
      <c r="I1288" s="7">
        <v>10.987877001670105</v>
      </c>
      <c r="J1288" s="7">
        <v>1.4536409224140974</v>
      </c>
      <c r="M1288" s="7"/>
    </row>
    <row r="1289" ht="15.75" customHeight="1">
      <c r="A1289" s="7">
        <v>771.0</v>
      </c>
      <c r="B1289" s="7" t="s">
        <v>894</v>
      </c>
      <c r="C1289" s="7">
        <v>13.381799768518517</v>
      </c>
      <c r="D1289" s="7">
        <v>0.3228312512611671</v>
      </c>
      <c r="G1289" s="7">
        <v>1040.0</v>
      </c>
      <c r="H1289" s="7" t="s">
        <v>895</v>
      </c>
      <c r="I1289" s="7">
        <v>7.66731506041851</v>
      </c>
      <c r="J1289" s="7">
        <v>0.8839742910619062</v>
      </c>
      <c r="M1289" s="7"/>
    </row>
    <row r="1290" ht="15.75" customHeight="1">
      <c r="A1290" s="7">
        <v>939.0</v>
      </c>
      <c r="B1290" s="7" t="s">
        <v>894</v>
      </c>
      <c r="C1290" s="7">
        <v>13.39833416005291</v>
      </c>
      <c r="D1290" s="7">
        <v>5.033151743264659</v>
      </c>
      <c r="G1290" s="7">
        <v>1040.0</v>
      </c>
      <c r="H1290" s="7" t="s">
        <v>895</v>
      </c>
      <c r="I1290" s="7">
        <v>7.616229492091562</v>
      </c>
      <c r="J1290" s="7">
        <v>0.9064872691316168</v>
      </c>
      <c r="M1290" s="7"/>
    </row>
    <row r="1291" ht="15.75" customHeight="1">
      <c r="A1291" s="7">
        <v>773.0</v>
      </c>
      <c r="B1291" s="7" t="s">
        <v>894</v>
      </c>
      <c r="C1291" s="7">
        <v>13.445870535714285</v>
      </c>
      <c r="D1291" s="7">
        <v>0.4597252031625484</v>
      </c>
      <c r="G1291" s="7">
        <v>1040.0</v>
      </c>
      <c r="H1291" s="7" t="s">
        <v>895</v>
      </c>
      <c r="I1291" s="7">
        <v>7.578897730621868</v>
      </c>
      <c r="J1291" s="7">
        <v>0.8769113959812126</v>
      </c>
      <c r="M1291" s="7"/>
    </row>
    <row r="1292" ht="15.75" customHeight="1">
      <c r="A1292" s="7">
        <v>691.0</v>
      </c>
      <c r="B1292" s="7" t="s">
        <v>894</v>
      </c>
      <c r="C1292" s="7">
        <v>13.4936432383425</v>
      </c>
      <c r="D1292" s="7">
        <v>0.6644245830645905</v>
      </c>
      <c r="G1292" s="7">
        <v>1042.0</v>
      </c>
      <c r="H1292" s="7" t="s">
        <v>895</v>
      </c>
      <c r="I1292" s="7">
        <v>7.7184006287454565</v>
      </c>
      <c r="J1292" s="7">
        <v>0.7416128120916763</v>
      </c>
      <c r="M1292" s="7"/>
    </row>
    <row r="1293" ht="15.75" customHeight="1">
      <c r="A1293" s="7">
        <v>859.0</v>
      </c>
      <c r="B1293" s="7" t="s">
        <v>894</v>
      </c>
      <c r="C1293" s="7">
        <v>13.505807705026456</v>
      </c>
      <c r="D1293" s="7">
        <v>0.9509803921568626</v>
      </c>
      <c r="G1293" s="7">
        <v>1042.0</v>
      </c>
      <c r="H1293" s="7" t="s">
        <v>895</v>
      </c>
      <c r="I1293" s="7">
        <v>7.641772276255035</v>
      </c>
      <c r="J1293" s="7">
        <v>0.774278701839884</v>
      </c>
      <c r="M1293" s="7"/>
    </row>
    <row r="1294" ht="15.75" customHeight="1">
      <c r="A1294" s="7">
        <v>859.0</v>
      </c>
      <c r="B1294" s="7" t="s">
        <v>894</v>
      </c>
      <c r="C1294" s="7">
        <v>13.551277281746033</v>
      </c>
      <c r="D1294" s="7">
        <v>0.9171122994652405</v>
      </c>
      <c r="G1294" s="7">
        <v>1042.0</v>
      </c>
      <c r="H1294" s="7" t="s">
        <v>895</v>
      </c>
      <c r="I1294" s="7">
        <v>7.5278121622949214</v>
      </c>
      <c r="J1294" s="7">
        <v>0.7775894339089592</v>
      </c>
      <c r="M1294" s="7"/>
    </row>
    <row r="1295" ht="15.75" customHeight="1">
      <c r="A1295" s="7">
        <v>939.0</v>
      </c>
      <c r="B1295" s="7" t="s">
        <v>894</v>
      </c>
      <c r="C1295" s="7">
        <v>13.586412863756616</v>
      </c>
      <c r="D1295" s="7">
        <v>4.921721473851029</v>
      </c>
      <c r="G1295" s="7">
        <v>1044.0</v>
      </c>
      <c r="H1295" s="7" t="s">
        <v>895</v>
      </c>
      <c r="I1295" s="7">
        <v>8.121190686707928</v>
      </c>
      <c r="J1295" s="7">
        <v>0.7630222128050287</v>
      </c>
      <c r="M1295" s="7"/>
    </row>
    <row r="1296" ht="15.75" customHeight="1">
      <c r="A1296" s="7">
        <v>731.0</v>
      </c>
      <c r="B1296" s="7" t="s">
        <v>894</v>
      </c>
      <c r="C1296" s="7">
        <v>13.603937079884767</v>
      </c>
      <c r="D1296" s="7">
        <v>0.6639371876696175</v>
      </c>
      <c r="G1296" s="7">
        <v>1044.0</v>
      </c>
      <c r="H1296" s="7" t="s">
        <v>895</v>
      </c>
      <c r="I1296" s="7">
        <v>8.079929266136164</v>
      </c>
      <c r="J1296" s="7">
        <v>0.8429212134053748</v>
      </c>
      <c r="M1296" s="7"/>
    </row>
    <row r="1297" ht="15.75" customHeight="1">
      <c r="A1297" s="7">
        <v>691.0</v>
      </c>
      <c r="B1297" s="7" t="s">
        <v>894</v>
      </c>
      <c r="C1297" s="7">
        <v>13.6131544785807</v>
      </c>
      <c r="D1297" s="7">
        <v>0.6704137104947941</v>
      </c>
      <c r="G1297" s="7">
        <v>1044.0</v>
      </c>
      <c r="H1297" s="7" t="s">
        <v>895</v>
      </c>
      <c r="I1297" s="7">
        <v>8.25872875528048</v>
      </c>
      <c r="J1297" s="7">
        <v>0.7873009146449128</v>
      </c>
      <c r="M1297" s="7"/>
    </row>
    <row r="1298" ht="15.75" customHeight="1">
      <c r="A1298" s="7">
        <v>861.0</v>
      </c>
      <c r="B1298" s="7" t="s">
        <v>894</v>
      </c>
      <c r="C1298" s="7">
        <v>13.625682043650794</v>
      </c>
      <c r="D1298" s="7">
        <v>0.892156862745098</v>
      </c>
      <c r="G1298" s="7">
        <v>1046.0</v>
      </c>
      <c r="H1298" s="7" t="s">
        <v>895</v>
      </c>
      <c r="I1298" s="7">
        <v>105.323182126209</v>
      </c>
      <c r="J1298" s="7">
        <v>20.16017774878715</v>
      </c>
      <c r="M1298" s="7"/>
    </row>
    <row r="1299" ht="15.75" customHeight="1">
      <c r="A1299" s="7">
        <v>771.0</v>
      </c>
      <c r="B1299" s="7" t="s">
        <v>894</v>
      </c>
      <c r="C1299" s="7">
        <v>13.631882440476192</v>
      </c>
      <c r="D1299" s="7">
        <v>0.33613083117788417</v>
      </c>
      <c r="G1299" s="7">
        <v>1046.0</v>
      </c>
      <c r="H1299" s="7" t="s">
        <v>895</v>
      </c>
      <c r="I1299" s="7">
        <v>106.86331806887488</v>
      </c>
      <c r="J1299" s="7">
        <v>20.076093603489745</v>
      </c>
      <c r="M1299" s="7"/>
    </row>
    <row r="1300" ht="15.75" customHeight="1">
      <c r="A1300" s="7">
        <v>695.0</v>
      </c>
      <c r="B1300" s="7" t="s">
        <v>894</v>
      </c>
      <c r="C1300" s="7">
        <v>13.656425789701428</v>
      </c>
      <c r="D1300" s="7">
        <v>0.5789643416566849</v>
      </c>
      <c r="G1300" s="7">
        <v>1046.0</v>
      </c>
      <c r="H1300" s="7" t="s">
        <v>895</v>
      </c>
      <c r="I1300" s="7">
        <v>106.78117748526603</v>
      </c>
      <c r="J1300" s="7">
        <v>20.343634065799662</v>
      </c>
      <c r="M1300" s="7"/>
    </row>
    <row r="1301" ht="15.75" customHeight="1">
      <c r="A1301" s="7">
        <v>773.0</v>
      </c>
      <c r="B1301" s="7" t="s">
        <v>894</v>
      </c>
      <c r="C1301" s="7">
        <v>13.698020006613756</v>
      </c>
      <c r="D1301" s="7">
        <v>0.49756021499458847</v>
      </c>
      <c r="G1301" s="7">
        <v>1048.0</v>
      </c>
      <c r="H1301" s="7" t="s">
        <v>895</v>
      </c>
      <c r="I1301" s="7">
        <v>101.2161529457667</v>
      </c>
      <c r="J1301" s="7">
        <v>19.51553263484039</v>
      </c>
      <c r="M1301" s="7"/>
    </row>
    <row r="1302" ht="15.75" customHeight="1">
      <c r="A1302" s="7">
        <v>773.0</v>
      </c>
      <c r="B1302" s="7" t="s">
        <v>894</v>
      </c>
      <c r="C1302" s="7">
        <v>13.739355985449736</v>
      </c>
      <c r="D1302" s="7">
        <v>0.44275677361363347</v>
      </c>
      <c r="G1302" s="7">
        <v>1048.0</v>
      </c>
      <c r="H1302" s="7" t="s">
        <v>895</v>
      </c>
      <c r="I1302" s="7">
        <v>99.61441156539418</v>
      </c>
      <c r="J1302" s="7">
        <v>19.665864894614536</v>
      </c>
      <c r="M1302" s="7"/>
    </row>
    <row r="1303" ht="15.75" customHeight="1">
      <c r="A1303" s="7">
        <v>731.0</v>
      </c>
      <c r="B1303" s="7" t="s">
        <v>894</v>
      </c>
      <c r="C1303" s="7">
        <v>13.745690246467602</v>
      </c>
      <c r="D1303" s="7">
        <v>0.6948192928933724</v>
      </c>
      <c r="G1303" s="7">
        <v>1048.0</v>
      </c>
      <c r="H1303" s="7" t="s">
        <v>895</v>
      </c>
      <c r="I1303" s="7">
        <v>103.59822987042322</v>
      </c>
      <c r="J1303" s="7">
        <v>19.89008928207428</v>
      </c>
      <c r="M1303" s="7"/>
    </row>
    <row r="1304" ht="15.75" customHeight="1">
      <c r="A1304" s="7">
        <v>861.0</v>
      </c>
      <c r="B1304" s="7" t="s">
        <v>894</v>
      </c>
      <c r="C1304" s="7">
        <v>13.757957175925927</v>
      </c>
      <c r="D1304" s="7">
        <v>0.9073083778966131</v>
      </c>
      <c r="G1304" s="7">
        <v>1050.0</v>
      </c>
      <c r="H1304" s="7" t="s">
        <v>895</v>
      </c>
      <c r="I1304" s="7">
        <v>107.1097398197014</v>
      </c>
      <c r="J1304" s="7">
        <v>20.30541399975539</v>
      </c>
      <c r="M1304" s="7"/>
    </row>
    <row r="1305" ht="15.75" customHeight="1">
      <c r="A1305" s="7">
        <v>863.0</v>
      </c>
      <c r="B1305" s="7" t="s">
        <v>894</v>
      </c>
      <c r="C1305" s="7">
        <v>13.813760747354497</v>
      </c>
      <c r="D1305" s="7">
        <v>0.9090909090909091</v>
      </c>
      <c r="G1305" s="7">
        <v>1050.0</v>
      </c>
      <c r="H1305" s="7" t="s">
        <v>895</v>
      </c>
      <c r="I1305" s="7">
        <v>108.81415692958498</v>
      </c>
      <c r="J1305" s="7">
        <v>20.868522972807696</v>
      </c>
      <c r="M1305" s="7"/>
    </row>
    <row r="1306" ht="15.75" customHeight="1">
      <c r="A1306" s="7">
        <v>771.0</v>
      </c>
      <c r="B1306" s="7" t="s">
        <v>894</v>
      </c>
      <c r="C1306" s="7">
        <v>13.826161541005291</v>
      </c>
      <c r="D1306" s="7">
        <v>0.3414048025241686</v>
      </c>
      <c r="G1306" s="7">
        <v>1050.0</v>
      </c>
      <c r="H1306" s="7" t="s">
        <v>895</v>
      </c>
      <c r="I1306" s="7">
        <v>107.84900507218103</v>
      </c>
      <c r="J1306" s="7">
        <v>20.44555424191773</v>
      </c>
      <c r="M1306" s="7"/>
    </row>
    <row r="1307" ht="15.75" customHeight="1">
      <c r="A1307" s="7">
        <v>863.0</v>
      </c>
      <c r="B1307" s="7" t="s">
        <v>894</v>
      </c>
      <c r="C1307" s="7">
        <v>13.828228339947092</v>
      </c>
      <c r="D1307" s="7">
        <v>0.943850267379679</v>
      </c>
      <c r="G1307" s="7">
        <v>1052.0</v>
      </c>
      <c r="H1307" s="7" t="s">
        <v>895</v>
      </c>
      <c r="I1307" s="7">
        <v>24.86648048134382</v>
      </c>
      <c r="J1307" s="7">
        <v>4.212218190713034</v>
      </c>
      <c r="M1307" s="7"/>
    </row>
    <row r="1308" ht="15.75" customHeight="1">
      <c r="A1308" s="7">
        <v>941.0</v>
      </c>
      <c r="B1308" s="7" t="s">
        <v>894</v>
      </c>
      <c r="C1308" s="7">
        <v>13.842695932539682</v>
      </c>
      <c r="D1308" s="7">
        <v>4.992293977812995</v>
      </c>
      <c r="G1308" s="7">
        <v>1052.0</v>
      </c>
      <c r="H1308" s="7" t="s">
        <v>895</v>
      </c>
      <c r="I1308" s="7">
        <v>25.687886317432284</v>
      </c>
      <c r="J1308" s="7">
        <v>4.283562313995679</v>
      </c>
      <c r="M1308" s="7"/>
    </row>
    <row r="1309" ht="15.75" customHeight="1">
      <c r="A1309" s="7">
        <v>691.0</v>
      </c>
      <c r="B1309" s="7" t="s">
        <v>894</v>
      </c>
      <c r="C1309" s="7">
        <v>13.905750963301804</v>
      </c>
      <c r="D1309" s="7">
        <v>0.6867686354003503</v>
      </c>
      <c r="G1309" s="7">
        <v>1052.0</v>
      </c>
      <c r="H1309" s="7" t="s">
        <v>895</v>
      </c>
      <c r="I1309" s="7">
        <v>25.27718339938805</v>
      </c>
      <c r="J1309" s="7">
        <v>4.202026173101228</v>
      </c>
      <c r="M1309" s="7"/>
    </row>
    <row r="1310" ht="15.75" customHeight="1">
      <c r="A1310" s="7">
        <v>695.0</v>
      </c>
      <c r="B1310" s="7" t="s">
        <v>894</v>
      </c>
      <c r="C1310" s="7">
        <v>13.940780119923348</v>
      </c>
      <c r="D1310" s="7">
        <v>0.5738966184465125</v>
      </c>
      <c r="G1310" s="7">
        <v>1054.0</v>
      </c>
      <c r="H1310" s="7" t="s">
        <v>895</v>
      </c>
      <c r="I1310" s="7">
        <v>27.412838573218064</v>
      </c>
      <c r="J1310" s="7">
        <v>4.813547229809614</v>
      </c>
      <c r="M1310" s="7"/>
    </row>
    <row r="1311" ht="15.75" customHeight="1">
      <c r="A1311" s="7">
        <v>735.0</v>
      </c>
      <c r="B1311" s="7" t="s">
        <v>894</v>
      </c>
      <c r="C1311" s="7">
        <v>13.981183410306826</v>
      </c>
      <c r="D1311" s="7">
        <v>0.6899062306986842</v>
      </c>
      <c r="G1311" s="7">
        <v>1054.0</v>
      </c>
      <c r="H1311" s="7" t="s">
        <v>895</v>
      </c>
      <c r="I1311" s="7">
        <v>27.94675236667557</v>
      </c>
      <c r="J1311" s="7">
        <v>4.714175058094501</v>
      </c>
      <c r="M1311" s="7"/>
    </row>
    <row r="1312" ht="15.75" customHeight="1">
      <c r="A1312" s="7">
        <v>941.0</v>
      </c>
      <c r="B1312" s="7" t="s">
        <v>894</v>
      </c>
      <c r="C1312" s="7">
        <v>13.995639054232804</v>
      </c>
      <c r="D1312" s="7">
        <v>4.9501980982567355</v>
      </c>
      <c r="G1312" s="7">
        <v>1054.0</v>
      </c>
      <c r="H1312" s="7" t="s">
        <v>895</v>
      </c>
      <c r="I1312" s="7">
        <v>28.049428096186627</v>
      </c>
      <c r="J1312" s="7">
        <v>4.691243018467937</v>
      </c>
      <c r="M1312" s="7"/>
    </row>
    <row r="1313" ht="15.75" customHeight="1">
      <c r="A1313" s="7">
        <v>941.0</v>
      </c>
      <c r="B1313" s="7" t="s">
        <v>894</v>
      </c>
      <c r="C1313" s="7">
        <v>14.022507440476192</v>
      </c>
      <c r="D1313" s="7">
        <v>5.060390253565767</v>
      </c>
      <c r="G1313" s="7">
        <v>1056.0</v>
      </c>
      <c r="H1313" s="7" t="s">
        <v>895</v>
      </c>
      <c r="I1313" s="7">
        <v>28.60387703554634</v>
      </c>
      <c r="J1313" s="7">
        <v>4.925659423539484</v>
      </c>
      <c r="M1313" s="7"/>
    </row>
    <row r="1314" ht="15.75" customHeight="1">
      <c r="A1314" s="7">
        <v>861.0</v>
      </c>
      <c r="B1314" s="7" t="s">
        <v>894</v>
      </c>
      <c r="C1314" s="7">
        <v>14.059709821428571</v>
      </c>
      <c r="D1314" s="7">
        <v>0.8992869875222815</v>
      </c>
      <c r="G1314" s="7">
        <v>1056.0</v>
      </c>
      <c r="H1314" s="7" t="s">
        <v>895</v>
      </c>
      <c r="I1314" s="7">
        <v>28.911904224079514</v>
      </c>
      <c r="J1314" s="7">
        <v>4.8186432386155165</v>
      </c>
      <c r="M1314" s="7"/>
    </row>
    <row r="1315" ht="15.75" customHeight="1">
      <c r="A1315" s="7">
        <v>695.0</v>
      </c>
      <c r="B1315" s="7" t="s">
        <v>894</v>
      </c>
      <c r="C1315" s="7">
        <v>14.078836207784713</v>
      </c>
      <c r="D1315" s="7">
        <v>0.614438404127891</v>
      </c>
      <c r="G1315" s="7">
        <v>1056.0</v>
      </c>
      <c r="H1315" s="7" t="s">
        <v>895</v>
      </c>
      <c r="I1315" s="7">
        <v>28.295849847013166</v>
      </c>
      <c r="J1315" s="7">
        <v>4.836479269436178</v>
      </c>
      <c r="M1315" s="7"/>
    </row>
    <row r="1316" ht="15.75" customHeight="1">
      <c r="A1316" s="7">
        <v>289.0</v>
      </c>
      <c r="B1316" s="7" t="s">
        <v>894</v>
      </c>
      <c r="C1316" s="7">
        <v>14.116741203273984</v>
      </c>
      <c r="D1316" s="7">
        <v>0.8470707242194021</v>
      </c>
      <c r="G1316" s="7">
        <v>1058.0</v>
      </c>
      <c r="H1316" s="7" t="s">
        <v>895</v>
      </c>
      <c r="I1316" s="7">
        <v>171.79544941166805</v>
      </c>
      <c r="J1316" s="7">
        <v>24.3643850136573</v>
      </c>
      <c r="M1316" s="7"/>
    </row>
    <row r="1317" ht="15.75" customHeight="1">
      <c r="A1317" s="7">
        <v>673.0</v>
      </c>
      <c r="B1317" s="7" t="s">
        <v>894</v>
      </c>
      <c r="C1317" s="7">
        <v>14.124168057530236</v>
      </c>
      <c r="D1317" s="7">
        <v>2.2616787984888975</v>
      </c>
      <c r="G1317" s="7">
        <v>1058.0</v>
      </c>
      <c r="H1317" s="7" t="s">
        <v>895</v>
      </c>
      <c r="I1317" s="7">
        <v>178.36669610037578</v>
      </c>
      <c r="J1317" s="7">
        <v>25.146622365363445</v>
      </c>
      <c r="M1317" s="7"/>
    </row>
    <row r="1318" ht="15.75" customHeight="1">
      <c r="A1318" s="7">
        <v>673.0</v>
      </c>
      <c r="B1318" s="7" t="s">
        <v>894</v>
      </c>
      <c r="C1318" s="7">
        <v>14.155076136902185</v>
      </c>
      <c r="D1318" s="7">
        <v>2.1619367916705063</v>
      </c>
      <c r="G1318" s="7">
        <v>1058.0</v>
      </c>
      <c r="H1318" s="7" t="s">
        <v>895</v>
      </c>
      <c r="I1318" s="7">
        <v>174.81411585929317</v>
      </c>
      <c r="J1318" s="7">
        <v>24.797545762159075</v>
      </c>
      <c r="M1318" s="7"/>
    </row>
    <row r="1319" ht="15.75" customHeight="1">
      <c r="A1319" s="7">
        <v>729.0</v>
      </c>
      <c r="B1319" s="7" t="s">
        <v>894</v>
      </c>
      <c r="C1319" s="7">
        <v>14.19152681878458</v>
      </c>
      <c r="D1319" s="7">
        <v>0.7607946995077579</v>
      </c>
      <c r="G1319" s="7">
        <v>1060.0</v>
      </c>
      <c r="H1319" s="7" t="s">
        <v>895</v>
      </c>
      <c r="I1319" s="7">
        <v>185.57453231205207</v>
      </c>
      <c r="J1319" s="7">
        <v>25.69189530759509</v>
      </c>
      <c r="M1319" s="7"/>
    </row>
    <row r="1320" ht="15.75" customHeight="1">
      <c r="A1320" s="7">
        <v>729.0</v>
      </c>
      <c r="B1320" s="7" t="s">
        <v>894</v>
      </c>
      <c r="C1320" s="7">
        <v>14.212103891353056</v>
      </c>
      <c r="D1320" s="7">
        <v>0.7841902337681783</v>
      </c>
      <c r="G1320" s="7">
        <v>1060.0</v>
      </c>
      <c r="H1320" s="7" t="s">
        <v>895</v>
      </c>
      <c r="I1320" s="7">
        <v>192.24845473027085</v>
      </c>
      <c r="J1320" s="7">
        <v>26.558216804598636</v>
      </c>
      <c r="M1320" s="7"/>
    </row>
    <row r="1321" ht="15.75" customHeight="1">
      <c r="A1321" s="7">
        <v>863.0</v>
      </c>
      <c r="B1321" s="7" t="s">
        <v>894</v>
      </c>
      <c r="C1321" s="7">
        <v>14.264322916666668</v>
      </c>
      <c r="D1321" s="7">
        <v>0.9500891265597149</v>
      </c>
      <c r="G1321" s="7">
        <v>1060.0</v>
      </c>
      <c r="H1321" s="7" t="s">
        <v>895</v>
      </c>
      <c r="I1321" s="7">
        <v>188.16196069573073</v>
      </c>
      <c r="J1321" s="7">
        <v>26.27793632027396</v>
      </c>
      <c r="M1321" s="7"/>
    </row>
    <row r="1322" ht="15.75" customHeight="1">
      <c r="A1322" s="7">
        <v>289.0</v>
      </c>
      <c r="B1322" s="7" t="s">
        <v>894</v>
      </c>
      <c r="C1322" s="7">
        <v>14.283393806429837</v>
      </c>
      <c r="D1322" s="7">
        <v>0.8470707242194021</v>
      </c>
      <c r="G1322" s="7">
        <v>1062.0</v>
      </c>
      <c r="H1322" s="7" t="s">
        <v>895</v>
      </c>
      <c r="I1322" s="7">
        <v>188.20303098753516</v>
      </c>
      <c r="J1322" s="7">
        <v>25.946695747890253</v>
      </c>
      <c r="M1322" s="7"/>
    </row>
    <row r="1323" ht="15.75" customHeight="1">
      <c r="A1323" s="7">
        <v>289.0</v>
      </c>
      <c r="B1323" s="7" t="s">
        <v>894</v>
      </c>
      <c r="C1323" s="7">
        <v>14.296050966163193</v>
      </c>
      <c r="D1323" s="7">
        <v>0.8732439200373497</v>
      </c>
      <c r="G1323" s="7">
        <v>1062.0</v>
      </c>
      <c r="H1323" s="7" t="s">
        <v>895</v>
      </c>
      <c r="I1323" s="7">
        <v>189.20925313674354</v>
      </c>
      <c r="J1323" s="7">
        <v>25.81929552774267</v>
      </c>
      <c r="M1323" s="7"/>
    </row>
    <row r="1324" ht="15.75" customHeight="1">
      <c r="A1324" s="7">
        <v>735.0</v>
      </c>
      <c r="B1324" s="7" t="s">
        <v>894</v>
      </c>
      <c r="C1324" s="7">
        <v>14.342425350953404</v>
      </c>
      <c r="D1324" s="7">
        <v>0.6885024986430589</v>
      </c>
      <c r="G1324" s="7">
        <v>1062.0</v>
      </c>
      <c r="H1324" s="7" t="s">
        <v>895</v>
      </c>
      <c r="I1324" s="7">
        <v>192.22791958436864</v>
      </c>
      <c r="J1324" s="7">
        <v>26.481776672510087</v>
      </c>
      <c r="M1324" s="7"/>
    </row>
    <row r="1325" ht="15.75" customHeight="1">
      <c r="A1325" s="7">
        <v>735.0</v>
      </c>
      <c r="B1325" s="7" t="s">
        <v>894</v>
      </c>
      <c r="C1325" s="7">
        <v>14.351570716539392</v>
      </c>
      <c r="D1325" s="7">
        <v>0.6854610791892043</v>
      </c>
      <c r="G1325" s="7">
        <v>1064.0</v>
      </c>
      <c r="H1325" s="7" t="s">
        <v>895</v>
      </c>
      <c r="I1325" s="7">
        <v>16.352608990286875</v>
      </c>
      <c r="J1325" s="7">
        <v>2.4270863060051364</v>
      </c>
      <c r="M1325" s="7"/>
    </row>
    <row r="1326" ht="15.75" customHeight="1">
      <c r="A1326" s="7">
        <v>673.0</v>
      </c>
      <c r="B1326" s="7" t="s">
        <v>894</v>
      </c>
      <c r="C1326" s="7">
        <v>14.422946158125734</v>
      </c>
      <c r="D1326" s="7">
        <v>2.192112779876532</v>
      </c>
      <c r="G1326" s="7">
        <v>1064.0</v>
      </c>
      <c r="H1326" s="7" t="s">
        <v>895</v>
      </c>
      <c r="I1326" s="7">
        <v>15.93163849929154</v>
      </c>
      <c r="J1326" s="7">
        <v>2.3776550205878753</v>
      </c>
      <c r="M1326" s="7"/>
    </row>
    <row r="1327" ht="15.75" customHeight="1">
      <c r="A1327" s="7">
        <v>693.0</v>
      </c>
      <c r="B1327" s="7" t="s">
        <v>894</v>
      </c>
      <c r="C1327" s="7">
        <v>14.433248851249713</v>
      </c>
      <c r="D1327" s="7">
        <v>0.6738689763199116</v>
      </c>
      <c r="G1327" s="7">
        <v>1064.0</v>
      </c>
      <c r="H1327" s="7" t="s">
        <v>895</v>
      </c>
      <c r="I1327" s="7">
        <v>16.492247982421915</v>
      </c>
      <c r="J1327" s="7">
        <v>2.392943047005585</v>
      </c>
      <c r="M1327" s="7"/>
    </row>
    <row r="1328" ht="15.75" customHeight="1">
      <c r="A1328" s="7">
        <v>693.0</v>
      </c>
      <c r="B1328" s="7" t="s">
        <v>894</v>
      </c>
      <c r="C1328" s="7">
        <v>14.509488780367185</v>
      </c>
      <c r="D1328" s="7">
        <v>0.6681101999447159</v>
      </c>
      <c r="G1328" s="7">
        <v>1066.0</v>
      </c>
      <c r="H1328" s="7" t="s">
        <v>895</v>
      </c>
      <c r="I1328" s="7">
        <v>17.52516582130316</v>
      </c>
      <c r="J1328" s="7">
        <v>2.7088955929715843</v>
      </c>
      <c r="M1328" s="7"/>
    </row>
    <row r="1329" ht="15.75" customHeight="1">
      <c r="A1329" s="7">
        <v>729.0</v>
      </c>
      <c r="B1329" s="7" t="s">
        <v>894</v>
      </c>
      <c r="C1329" s="7">
        <v>14.57563217339613</v>
      </c>
      <c r="D1329" s="7">
        <v>0.7694510471841134</v>
      </c>
      <c r="G1329" s="7">
        <v>1066.0</v>
      </c>
      <c r="H1329" s="7" t="s">
        <v>895</v>
      </c>
      <c r="I1329" s="7">
        <v>17.773641086719923</v>
      </c>
      <c r="J1329" s="7">
        <v>2.6490174895022216</v>
      </c>
      <c r="M1329" s="7"/>
    </row>
    <row r="1330" ht="15.75" customHeight="1">
      <c r="A1330" s="7">
        <v>737.0</v>
      </c>
      <c r="B1330" s="7" t="s">
        <v>894</v>
      </c>
      <c r="C1330" s="7">
        <v>14.664799487859527</v>
      </c>
      <c r="D1330" s="7">
        <v>0.6779745082258697</v>
      </c>
      <c r="G1330" s="7">
        <v>1066.0</v>
      </c>
      <c r="H1330" s="7" t="s">
        <v>895</v>
      </c>
      <c r="I1330" s="7">
        <v>17.564182598517363</v>
      </c>
      <c r="J1330" s="7">
        <v>2.561366138040686</v>
      </c>
      <c r="M1330" s="7"/>
    </row>
    <row r="1331" ht="15.75" customHeight="1">
      <c r="A1331" s="7">
        <v>693.0</v>
      </c>
      <c r="B1331" s="7" t="s">
        <v>894</v>
      </c>
      <c r="C1331" s="7">
        <v>14.740269106344398</v>
      </c>
      <c r="D1331" s="7">
        <v>0.674790380539943</v>
      </c>
      <c r="G1331" s="7">
        <v>1068.0</v>
      </c>
      <c r="H1331" s="7" t="s">
        <v>895</v>
      </c>
      <c r="I1331" s="7">
        <v>17.231513234901534</v>
      </c>
      <c r="J1331" s="7">
        <v>2.6169126340250313</v>
      </c>
      <c r="M1331" s="7"/>
    </row>
    <row r="1332" ht="15.75" customHeight="1">
      <c r="A1332" s="7">
        <v>737.0</v>
      </c>
      <c r="B1332" s="7" t="s">
        <v>894</v>
      </c>
      <c r="C1332" s="7">
        <v>14.756253143719418</v>
      </c>
      <c r="D1332" s="7">
        <v>0.696690935634206</v>
      </c>
      <c r="G1332" s="7">
        <v>1068.0</v>
      </c>
      <c r="H1332" s="7" t="s">
        <v>895</v>
      </c>
      <c r="I1332" s="7">
        <v>16.882415754563937</v>
      </c>
      <c r="J1332" s="7">
        <v>2.7190876105833905</v>
      </c>
      <c r="M1332" s="7"/>
    </row>
    <row r="1333" ht="15.75" customHeight="1">
      <c r="A1333" s="7">
        <v>677.0</v>
      </c>
      <c r="B1333" s="7" t="s">
        <v>894</v>
      </c>
      <c r="C1333" s="7">
        <v>14.779419340215531</v>
      </c>
      <c r="D1333" s="7">
        <v>2.2725052980742655</v>
      </c>
      <c r="G1333" s="7">
        <v>1068.0</v>
      </c>
      <c r="H1333" s="7" t="s">
        <v>895</v>
      </c>
      <c r="I1333" s="7">
        <v>17.514898248352054</v>
      </c>
      <c r="J1333" s="7">
        <v>2.7674996942394716</v>
      </c>
      <c r="M1333" s="7"/>
    </row>
    <row r="1334" ht="15.75" customHeight="1">
      <c r="A1334" s="7">
        <v>733.0</v>
      </c>
      <c r="B1334" s="7" t="s">
        <v>894</v>
      </c>
      <c r="C1334" s="7">
        <v>15.032900452695596</v>
      </c>
      <c r="D1334" s="7">
        <v>0.6157423870931515</v>
      </c>
      <c r="G1334" s="7">
        <v>1070.0</v>
      </c>
      <c r="H1334" s="7" t="s">
        <v>895</v>
      </c>
      <c r="I1334" s="7">
        <v>45.44269667535988</v>
      </c>
      <c r="J1334" s="7">
        <v>5.249255982714338</v>
      </c>
      <c r="M1334" s="7"/>
    </row>
    <row r="1335" ht="15.75" customHeight="1">
      <c r="A1335" s="7">
        <v>733.0</v>
      </c>
      <c r="B1335" s="7" t="s">
        <v>894</v>
      </c>
      <c r="C1335" s="7">
        <v>15.048904842471076</v>
      </c>
      <c r="D1335" s="7">
        <v>0.6339909038162795</v>
      </c>
      <c r="G1335" s="7">
        <v>1070.0</v>
      </c>
      <c r="H1335" s="7" t="s">
        <v>895</v>
      </c>
      <c r="I1335" s="7">
        <v>44.74450171468469</v>
      </c>
      <c r="J1335" s="7">
        <v>5.216131925475968</v>
      </c>
      <c r="M1335" s="7"/>
    </row>
    <row r="1336" ht="15.75" customHeight="1">
      <c r="A1336" s="7">
        <v>293.0</v>
      </c>
      <c r="B1336" s="7" t="s">
        <v>894</v>
      </c>
      <c r="C1336" s="7">
        <v>15.068137709897899</v>
      </c>
      <c r="D1336" s="7">
        <v>0.8727133822842832</v>
      </c>
      <c r="G1336" s="7">
        <v>1070.0</v>
      </c>
      <c r="H1336" s="7" t="s">
        <v>895</v>
      </c>
      <c r="I1336" s="7">
        <v>44.60075569336921</v>
      </c>
      <c r="J1336" s="7">
        <v>5.358820172041257</v>
      </c>
      <c r="M1336" s="7"/>
    </row>
    <row r="1337" ht="15.75" customHeight="1">
      <c r="A1337" s="7">
        <v>737.0</v>
      </c>
      <c r="B1337" s="7" t="s">
        <v>894</v>
      </c>
      <c r="C1337" s="7">
        <v>15.126640449951985</v>
      </c>
      <c r="D1337" s="7">
        <v>0.6562166613636788</v>
      </c>
      <c r="G1337" s="7">
        <v>1072.0</v>
      </c>
      <c r="H1337" s="7" t="s">
        <v>895</v>
      </c>
      <c r="I1337" s="7">
        <v>48.091730496745186</v>
      </c>
      <c r="J1337" s="7">
        <v>5.53718048024787</v>
      </c>
      <c r="M1337" s="7"/>
    </row>
    <row r="1338" ht="15.75" customHeight="1">
      <c r="A1338" s="7">
        <v>677.0</v>
      </c>
      <c r="B1338" s="7" t="s">
        <v>894</v>
      </c>
      <c r="C1338" s="7">
        <v>15.129710906430937</v>
      </c>
      <c r="D1338" s="7">
        <v>2.2787247765594767</v>
      </c>
      <c r="G1338" s="7">
        <v>1072.0</v>
      </c>
      <c r="H1338" s="7" t="s">
        <v>895</v>
      </c>
      <c r="I1338" s="7">
        <v>49.631866439411056</v>
      </c>
      <c r="J1338" s="7">
        <v>5.623812629948225</v>
      </c>
      <c r="M1338" s="7"/>
    </row>
    <row r="1339" ht="15.75" customHeight="1">
      <c r="A1339" s="7">
        <v>677.0</v>
      </c>
      <c r="B1339" s="7" t="s">
        <v>894</v>
      </c>
      <c r="C1339" s="7">
        <v>15.263645917042712</v>
      </c>
      <c r="D1339" s="7">
        <v>2.2706624896342027</v>
      </c>
      <c r="G1339" s="7">
        <v>1072.0</v>
      </c>
      <c r="H1339" s="7" t="s">
        <v>895</v>
      </c>
      <c r="I1339" s="7">
        <v>48.9952769164425</v>
      </c>
      <c r="J1339" s="7">
        <v>5.6824167312161125</v>
      </c>
      <c r="M1339" s="7"/>
    </row>
    <row r="1340" ht="15.75" customHeight="1">
      <c r="A1340" s="7">
        <v>291.0</v>
      </c>
      <c r="B1340" s="7" t="s">
        <v>894</v>
      </c>
      <c r="C1340" s="7">
        <v>15.274871318876045</v>
      </c>
      <c r="D1340" s="7">
        <v>0.9323104565454211</v>
      </c>
      <c r="G1340" s="7">
        <v>1074.0</v>
      </c>
      <c r="H1340" s="7" t="s">
        <v>895</v>
      </c>
      <c r="I1340" s="7">
        <v>49.01581206234471</v>
      </c>
      <c r="J1340" s="7">
        <v>5.570304537486241</v>
      </c>
      <c r="M1340" s="7"/>
    </row>
    <row r="1341" ht="15.75" customHeight="1">
      <c r="A1341" s="7">
        <v>793.0</v>
      </c>
      <c r="B1341" s="7" t="s">
        <v>894</v>
      </c>
      <c r="C1341" s="7">
        <v>15.299789186507937</v>
      </c>
      <c r="D1341" s="7">
        <v>0.6752701190541706</v>
      </c>
      <c r="G1341" s="7">
        <v>1074.0</v>
      </c>
      <c r="H1341" s="7" t="s">
        <v>895</v>
      </c>
      <c r="I1341" s="7">
        <v>50.309526254184036</v>
      </c>
      <c r="J1341" s="7">
        <v>5.514248440621306</v>
      </c>
      <c r="M1341" s="7"/>
    </row>
    <row r="1342" ht="15.75" customHeight="1">
      <c r="A1342" s="7">
        <v>291.0</v>
      </c>
      <c r="B1342" s="7" t="s">
        <v>894</v>
      </c>
      <c r="C1342" s="7">
        <v>15.40355244283183</v>
      </c>
      <c r="D1342" s="7">
        <v>0.9086131035751169</v>
      </c>
      <c r="G1342" s="7">
        <v>1074.0</v>
      </c>
      <c r="H1342" s="7" t="s">
        <v>895</v>
      </c>
      <c r="I1342" s="7">
        <v>50.53541285910837</v>
      </c>
      <c r="J1342" s="7">
        <v>5.611072607933467</v>
      </c>
      <c r="M1342" s="7"/>
    </row>
    <row r="1343" ht="15.75" customHeight="1">
      <c r="A1343" s="7">
        <v>291.0</v>
      </c>
      <c r="B1343" s="7" t="s">
        <v>894</v>
      </c>
      <c r="C1343" s="7">
        <v>15.414100075942958</v>
      </c>
      <c r="D1343" s="7">
        <v>0.9004781913614305</v>
      </c>
      <c r="G1343" s="7">
        <v>1076.0</v>
      </c>
      <c r="H1343" s="7" t="s">
        <v>895</v>
      </c>
      <c r="I1343" s="7">
        <v>17.00151960079676</v>
      </c>
      <c r="J1343" s="7">
        <v>1.8402808920053815</v>
      </c>
      <c r="M1343" s="7"/>
    </row>
    <row r="1344" ht="15.75" customHeight="1">
      <c r="A1344" s="7">
        <v>733.0</v>
      </c>
      <c r="B1344" s="7" t="s">
        <v>894</v>
      </c>
      <c r="C1344" s="7">
        <v>15.458159952444099</v>
      </c>
      <c r="D1344" s="7">
        <v>0.6192517172322146</v>
      </c>
      <c r="G1344" s="7">
        <v>1076.0</v>
      </c>
      <c r="H1344" s="7" t="s">
        <v>895</v>
      </c>
      <c r="I1344" s="7">
        <v>16.656529149639606</v>
      </c>
      <c r="J1344" s="7">
        <v>1.7997676219984506</v>
      </c>
      <c r="M1344" s="7"/>
    </row>
    <row r="1345" ht="15.75" customHeight="1">
      <c r="A1345" s="7">
        <v>293.0</v>
      </c>
      <c r="B1345" s="7" t="s">
        <v>894</v>
      </c>
      <c r="C1345" s="7">
        <v>15.517466880432034</v>
      </c>
      <c r="D1345" s="7">
        <v>0.8744818414611717</v>
      </c>
      <c r="G1345" s="7">
        <v>1076.0</v>
      </c>
      <c r="H1345" s="7" t="s">
        <v>895</v>
      </c>
      <c r="I1345" s="7">
        <v>17.196603486867776</v>
      </c>
      <c r="J1345" s="7">
        <v>1.8249928655876717</v>
      </c>
      <c r="M1345" s="7"/>
    </row>
    <row r="1346" ht="15.75" customHeight="1">
      <c r="A1346" s="7">
        <v>797.0</v>
      </c>
      <c r="B1346" s="7" t="s">
        <v>894</v>
      </c>
      <c r="C1346" s="7">
        <v>15.535404265873016</v>
      </c>
      <c r="D1346" s="7">
        <v>0.7871700328362042</v>
      </c>
      <c r="G1346" s="7">
        <v>1078.0</v>
      </c>
      <c r="H1346" s="7" t="s">
        <v>895</v>
      </c>
      <c r="I1346" s="7">
        <v>17.82497895147545</v>
      </c>
      <c r="J1346" s="7">
        <v>1.887418973459986</v>
      </c>
      <c r="M1346" s="7"/>
    </row>
    <row r="1347" ht="15.75" customHeight="1">
      <c r="A1347" s="7">
        <v>293.0</v>
      </c>
      <c r="B1347" s="7" t="s">
        <v>894</v>
      </c>
      <c r="C1347" s="7">
        <v>15.572314572609907</v>
      </c>
      <c r="D1347" s="7">
        <v>0.8951728138307655</v>
      </c>
      <c r="G1347" s="7">
        <v>1078.0</v>
      </c>
      <c r="H1347" s="7" t="s">
        <v>895</v>
      </c>
      <c r="I1347" s="7">
        <v>17.51284473376183</v>
      </c>
      <c r="J1347" s="7">
        <v>1.8425740959680377</v>
      </c>
      <c r="M1347" s="7"/>
    </row>
    <row r="1348" ht="15.75" customHeight="1">
      <c r="A1348" s="7">
        <v>675.0</v>
      </c>
      <c r="B1348" s="7" t="s">
        <v>894</v>
      </c>
      <c r="C1348" s="7">
        <v>15.587150481135765</v>
      </c>
      <c r="D1348" s="7">
        <v>2.769372523726159</v>
      </c>
      <c r="G1348" s="7">
        <v>1078.0</v>
      </c>
      <c r="H1348" s="7" t="s">
        <v>895</v>
      </c>
      <c r="I1348" s="7">
        <v>17.558022054746697</v>
      </c>
      <c r="J1348" s="7">
        <v>1.8252476660279668</v>
      </c>
      <c r="M1348" s="7"/>
    </row>
    <row r="1349" ht="15.75" customHeight="1">
      <c r="A1349" s="7">
        <v>793.0</v>
      </c>
      <c r="B1349" s="7" t="s">
        <v>894</v>
      </c>
      <c r="C1349" s="7">
        <v>15.611875826719578</v>
      </c>
      <c r="D1349" s="7">
        <v>0.6349127730999945</v>
      </c>
      <c r="G1349" s="7">
        <v>1080.0</v>
      </c>
      <c r="H1349" s="7" t="s">
        <v>895</v>
      </c>
      <c r="I1349" s="7">
        <v>18.751114031665193</v>
      </c>
      <c r="J1349" s="7">
        <v>1.8948081862285455</v>
      </c>
      <c r="M1349" s="7"/>
    </row>
    <row r="1350" ht="15.75" customHeight="1">
      <c r="A1350" s="7">
        <v>793.0</v>
      </c>
      <c r="B1350" s="7" t="s">
        <v>894</v>
      </c>
      <c r="C1350" s="7">
        <v>15.727616567460318</v>
      </c>
      <c r="D1350" s="7">
        <v>0.6738943004420963</v>
      </c>
      <c r="G1350" s="7">
        <v>1080.0</v>
      </c>
      <c r="H1350" s="7" t="s">
        <v>895</v>
      </c>
      <c r="I1350" s="7">
        <v>19.13101423085611</v>
      </c>
      <c r="J1350" s="7">
        <v>1.90143299767622</v>
      </c>
      <c r="M1350" s="7"/>
    </row>
    <row r="1351" ht="15.75" customHeight="1">
      <c r="A1351" s="7">
        <v>675.0</v>
      </c>
      <c r="B1351" s="7" t="s">
        <v>894</v>
      </c>
      <c r="C1351" s="7">
        <v>15.72932764624673</v>
      </c>
      <c r="D1351" s="7">
        <v>2.7509444393255325</v>
      </c>
      <c r="G1351" s="7">
        <v>1080.0</v>
      </c>
      <c r="H1351" s="7" t="s">
        <v>895</v>
      </c>
      <c r="I1351" s="7">
        <v>18.92155574265355</v>
      </c>
      <c r="J1351" s="7">
        <v>1.898375392392678</v>
      </c>
      <c r="M1351" s="7"/>
    </row>
    <row r="1352" ht="15.75" customHeight="1">
      <c r="A1352" s="7">
        <v>797.0</v>
      </c>
      <c r="B1352" s="7" t="s">
        <v>894</v>
      </c>
      <c r="C1352" s="7">
        <v>15.731750165343916</v>
      </c>
      <c r="D1352" s="7">
        <v>0.8167501329957991</v>
      </c>
      <c r="G1352" s="7">
        <v>1082.0</v>
      </c>
      <c r="H1352" s="7" t="s">
        <v>895</v>
      </c>
      <c r="I1352" s="7">
        <v>43.75881471137853</v>
      </c>
      <c r="J1352" s="7">
        <v>8.984630437441396</v>
      </c>
      <c r="M1352" s="7"/>
    </row>
    <row r="1353" ht="15.75" customHeight="1">
      <c r="A1353" s="7">
        <v>461.0</v>
      </c>
      <c r="B1353" s="7" t="s">
        <v>894</v>
      </c>
      <c r="C1353" s="7">
        <v>15.752038677816278</v>
      </c>
      <c r="D1353" s="7">
        <v>3.7675918686473815</v>
      </c>
      <c r="G1353" s="7">
        <v>1082.0</v>
      </c>
      <c r="H1353" s="7" t="s">
        <v>895</v>
      </c>
      <c r="I1353" s="7">
        <v>42.93740887529007</v>
      </c>
      <c r="J1353" s="7">
        <v>8.839394186473154</v>
      </c>
      <c r="M1353" s="7"/>
    </row>
    <row r="1354" ht="15.75" customHeight="1">
      <c r="A1354" s="7">
        <v>797.0</v>
      </c>
      <c r="B1354" s="7" t="s">
        <v>894</v>
      </c>
      <c r="C1354" s="7">
        <v>15.806154927248677</v>
      </c>
      <c r="D1354" s="7">
        <v>0.7704309063893017</v>
      </c>
      <c r="G1354" s="7">
        <v>1082.0</v>
      </c>
      <c r="H1354" s="7" t="s">
        <v>895</v>
      </c>
      <c r="I1354" s="7">
        <v>44.21058792122718</v>
      </c>
      <c r="J1354" s="7">
        <v>8.813914142443638</v>
      </c>
      <c r="M1354" s="7"/>
    </row>
    <row r="1355" ht="15.75" customHeight="1">
      <c r="A1355" s="7">
        <v>675.0</v>
      </c>
      <c r="B1355" s="7" t="s">
        <v>894</v>
      </c>
      <c r="C1355" s="7">
        <v>15.955986894974346</v>
      </c>
      <c r="D1355" s="7">
        <v>2.7302128443748277</v>
      </c>
      <c r="G1355" s="7">
        <v>1084.0</v>
      </c>
      <c r="H1355" s="7" t="s">
        <v>895</v>
      </c>
      <c r="I1355" s="7">
        <v>46.98283261802575</v>
      </c>
      <c r="J1355" s="7">
        <v>9.726099718700313</v>
      </c>
      <c r="M1355" s="7"/>
    </row>
    <row r="1356" ht="15.75" customHeight="1">
      <c r="A1356" s="7">
        <v>795.0</v>
      </c>
      <c r="B1356" s="7" t="s">
        <v>894</v>
      </c>
      <c r="C1356" s="7">
        <v>15.97976603835979</v>
      </c>
      <c r="D1356" s="7">
        <v>0.7332838038632987</v>
      </c>
      <c r="G1356" s="7">
        <v>1084.0</v>
      </c>
      <c r="H1356" s="7" t="s">
        <v>895</v>
      </c>
      <c r="I1356" s="7">
        <v>47.02390290983018</v>
      </c>
      <c r="J1356" s="7">
        <v>9.822923886012475</v>
      </c>
      <c r="M1356" s="7"/>
    </row>
    <row r="1357" ht="15.75" customHeight="1">
      <c r="A1357" s="7">
        <v>461.0</v>
      </c>
      <c r="B1357" s="7" t="s">
        <v>894</v>
      </c>
      <c r="C1357" s="7">
        <v>15.982362583777725</v>
      </c>
      <c r="D1357" s="7">
        <v>3.697224394057858</v>
      </c>
      <c r="G1357" s="7">
        <v>1084.0</v>
      </c>
      <c r="H1357" s="7" t="s">
        <v>895</v>
      </c>
      <c r="I1357" s="7">
        <v>48.27654680986509</v>
      </c>
      <c r="J1357" s="7">
        <v>9.634371560194054</v>
      </c>
      <c r="M1357" s="7"/>
    </row>
    <row r="1358" ht="15.75" customHeight="1">
      <c r="A1358" s="7">
        <v>461.0</v>
      </c>
      <c r="B1358" s="7" t="s">
        <v>894</v>
      </c>
      <c r="C1358" s="7">
        <v>16.01763741622227</v>
      </c>
      <c r="D1358" s="7">
        <v>3.666438623924942</v>
      </c>
      <c r="G1358" s="7">
        <v>1086.0</v>
      </c>
      <c r="H1358" s="7" t="s">
        <v>895</v>
      </c>
      <c r="I1358" s="7">
        <v>44.66236113107584</v>
      </c>
      <c r="J1358" s="7">
        <v>9.601247502955683</v>
      </c>
      <c r="M1358" s="7"/>
    </row>
    <row r="1359" ht="15.75" customHeight="1">
      <c r="A1359" s="7">
        <v>457.0</v>
      </c>
      <c r="B1359" s="7" t="s">
        <v>894</v>
      </c>
      <c r="C1359" s="7">
        <v>16.204386529163987</v>
      </c>
      <c r="D1359" s="7">
        <v>3.7470680218921038</v>
      </c>
      <c r="G1359" s="7">
        <v>1086.0</v>
      </c>
      <c r="H1359" s="7" t="s">
        <v>895</v>
      </c>
      <c r="I1359" s="7">
        <v>43.04008460480112</v>
      </c>
      <c r="J1359" s="7">
        <v>9.649659586611765</v>
      </c>
      <c r="M1359" s="7"/>
    </row>
    <row r="1360" ht="15.75" customHeight="1">
      <c r="A1360" s="7">
        <v>1069.0</v>
      </c>
      <c r="B1360" s="7" t="s">
        <v>894</v>
      </c>
      <c r="C1360" s="7">
        <v>16.227344600283384</v>
      </c>
      <c r="D1360" s="7">
        <v>0.8666884096375719</v>
      </c>
      <c r="G1360" s="7">
        <v>1086.0</v>
      </c>
      <c r="H1360" s="7" t="s">
        <v>895</v>
      </c>
      <c r="I1360" s="7">
        <v>43.26597120972545</v>
      </c>
      <c r="J1360" s="7">
        <v>9.46620326959925</v>
      </c>
      <c r="M1360" s="7"/>
    </row>
    <row r="1361" ht="15.75" customHeight="1">
      <c r="A1361" s="7">
        <v>457.0</v>
      </c>
      <c r="B1361" s="7" t="s">
        <v>894</v>
      </c>
      <c r="C1361" s="7">
        <v>16.330960927935593</v>
      </c>
      <c r="D1361" s="7">
        <v>3.6385848318999225</v>
      </c>
      <c r="G1361" s="7">
        <v>1088.0</v>
      </c>
      <c r="H1361" s="7" t="s">
        <v>895</v>
      </c>
      <c r="I1361" s="7">
        <v>6.060393864098405</v>
      </c>
      <c r="J1361" s="7">
        <v>0.6473052305434385</v>
      </c>
      <c r="M1361" s="7"/>
    </row>
    <row r="1362" ht="15.75" customHeight="1">
      <c r="A1362" s="7">
        <v>795.0</v>
      </c>
      <c r="B1362" s="7" t="s">
        <v>894</v>
      </c>
      <c r="C1362" s="7">
        <v>16.33112185846561</v>
      </c>
      <c r="D1362" s="7">
        <v>0.7502522334122136</v>
      </c>
      <c r="G1362" s="7">
        <v>1088.0</v>
      </c>
      <c r="H1362" s="7" t="s">
        <v>895</v>
      </c>
      <c r="I1362" s="7">
        <v>5.959771649177568</v>
      </c>
      <c r="J1362" s="7">
        <v>0.6353296098495659</v>
      </c>
      <c r="M1362" s="7"/>
    </row>
    <row r="1363" ht="15.75" customHeight="1">
      <c r="A1363" s="7">
        <v>459.0</v>
      </c>
      <c r="B1363" s="7" t="s">
        <v>894</v>
      </c>
      <c r="C1363" s="7">
        <v>16.401510592824682</v>
      </c>
      <c r="D1363" s="7">
        <v>3.8042415949960913</v>
      </c>
      <c r="G1363" s="7">
        <v>1088.0</v>
      </c>
      <c r="H1363" s="7" t="s">
        <v>895</v>
      </c>
      <c r="I1363" s="7">
        <v>6.093250097541943</v>
      </c>
      <c r="J1363" s="7">
        <v>0.6238635900362834</v>
      </c>
      <c r="M1363" s="7"/>
    </row>
    <row r="1364" ht="15.75" customHeight="1">
      <c r="A1364" s="7">
        <v>1073.0</v>
      </c>
      <c r="B1364" s="7" t="s">
        <v>894</v>
      </c>
      <c r="C1364" s="7">
        <v>16.43064254471528</v>
      </c>
      <c r="D1364" s="7">
        <v>1.0272126870235232</v>
      </c>
      <c r="G1364" s="7">
        <v>1090.0</v>
      </c>
      <c r="H1364" s="7" t="s">
        <v>895</v>
      </c>
      <c r="I1364" s="7">
        <v>6.6518060660820995</v>
      </c>
      <c r="J1364" s="7">
        <v>0.6620836560805577</v>
      </c>
      <c r="M1364" s="7"/>
    </row>
    <row r="1365" ht="15.75" customHeight="1">
      <c r="A1365" s="7">
        <v>187.0</v>
      </c>
      <c r="B1365" s="7" t="s">
        <v>894</v>
      </c>
      <c r="C1365" s="7">
        <v>16.441312955000214</v>
      </c>
      <c r="D1365" s="7">
        <v>2.2851604566013353</v>
      </c>
      <c r="G1365" s="7">
        <v>1090.0</v>
      </c>
      <c r="H1365" s="7" t="s">
        <v>895</v>
      </c>
      <c r="I1365" s="7">
        <v>6.49368544263507</v>
      </c>
      <c r="J1365" s="7">
        <v>0.6946981124383383</v>
      </c>
      <c r="M1365" s="7"/>
    </row>
    <row r="1366" ht="15.75" customHeight="1">
      <c r="A1366" s="7">
        <v>795.0</v>
      </c>
      <c r="B1366" s="7" t="s">
        <v>894</v>
      </c>
      <c r="C1366" s="7">
        <v>16.461330191798943</v>
      </c>
      <c r="D1366" s="7">
        <v>0.7974886724267606</v>
      </c>
      <c r="G1366" s="7">
        <v>1090.0</v>
      </c>
      <c r="H1366" s="7" t="s">
        <v>895</v>
      </c>
      <c r="I1366" s="7">
        <v>6.559397909522147</v>
      </c>
      <c r="J1366" s="7">
        <v>0.6664152635655755</v>
      </c>
      <c r="M1366" s="7"/>
    </row>
    <row r="1367" ht="15.75" customHeight="1">
      <c r="A1367" s="7">
        <v>1073.0</v>
      </c>
      <c r="B1367" s="7" t="s">
        <v>894</v>
      </c>
      <c r="C1367" s="7">
        <v>16.582602624391644</v>
      </c>
      <c r="D1367" s="7">
        <v>1.025174283501162</v>
      </c>
      <c r="G1367" s="7">
        <v>1092.0</v>
      </c>
      <c r="H1367" s="7" t="s">
        <v>895</v>
      </c>
      <c r="I1367" s="7">
        <v>6.77707045608559</v>
      </c>
      <c r="J1367" s="7">
        <v>0.7920318806310896</v>
      </c>
      <c r="M1367" s="7"/>
    </row>
    <row r="1368" ht="15.75" customHeight="1">
      <c r="A1368" s="7">
        <v>187.0</v>
      </c>
      <c r="B1368" s="7" t="s">
        <v>894</v>
      </c>
      <c r="C1368" s="7">
        <v>16.59883349653029</v>
      </c>
      <c r="D1368" s="7">
        <v>2.2980831359035103</v>
      </c>
      <c r="G1368" s="7">
        <v>1092.0</v>
      </c>
      <c r="H1368" s="7" t="s">
        <v>895</v>
      </c>
      <c r="I1368" s="7">
        <v>7.011171119370803</v>
      </c>
      <c r="J1368" s="7">
        <v>0.8170023237800155</v>
      </c>
      <c r="M1368" s="7"/>
    </row>
    <row r="1369" ht="15.75" customHeight="1">
      <c r="A1369" s="7">
        <v>189.0</v>
      </c>
      <c r="B1369" s="7" t="s">
        <v>894</v>
      </c>
      <c r="C1369" s="7">
        <v>16.65417855166248</v>
      </c>
      <c r="D1369" s="7">
        <v>2.250699978462201</v>
      </c>
      <c r="G1369" s="7">
        <v>1092.0</v>
      </c>
      <c r="H1369" s="7" t="s">
        <v>895</v>
      </c>
      <c r="I1369" s="7">
        <v>6.963940283795716</v>
      </c>
      <c r="J1369" s="7">
        <v>0.8177667251009009</v>
      </c>
      <c r="M1369" s="7"/>
    </row>
    <row r="1370" ht="15.75" customHeight="1">
      <c r="A1370" s="7">
        <v>189.0</v>
      </c>
      <c r="B1370" s="7" t="s">
        <v>894</v>
      </c>
      <c r="C1370" s="7">
        <v>16.681851079228576</v>
      </c>
      <c r="D1370" s="7">
        <v>2.2539306482877453</v>
      </c>
      <c r="G1370" s="7">
        <v>1094.0</v>
      </c>
      <c r="H1370" s="7" t="s">
        <v>895</v>
      </c>
      <c r="I1370" s="7">
        <v>3.7276012896071626</v>
      </c>
      <c r="J1370" s="7">
        <v>0.3925302702923071</v>
      </c>
      <c r="M1370" s="7"/>
    </row>
    <row r="1371" ht="15.75" customHeight="1">
      <c r="A1371" s="7">
        <v>1069.0</v>
      </c>
      <c r="B1371" s="7" t="s">
        <v>894</v>
      </c>
      <c r="C1371" s="7">
        <v>16.705813499804915</v>
      </c>
      <c r="D1371" s="7">
        <v>0.8712748175628847</v>
      </c>
      <c r="G1371" s="7">
        <v>1094.0</v>
      </c>
      <c r="H1371" s="7" t="s">
        <v>895</v>
      </c>
      <c r="I1371" s="7">
        <v>3.7994743002649036</v>
      </c>
      <c r="J1371" s="7">
        <v>0.38475885686330463</v>
      </c>
      <c r="M1371" s="7"/>
    </row>
    <row r="1372" ht="15.75" customHeight="1">
      <c r="A1372" s="7">
        <v>457.0</v>
      </c>
      <c r="B1372" s="7" t="s">
        <v>894</v>
      </c>
      <c r="C1372" s="7">
        <v>16.708609134106613</v>
      </c>
      <c r="D1372" s="7">
        <v>3.6737685691946833</v>
      </c>
      <c r="G1372" s="7">
        <v>1094.0</v>
      </c>
      <c r="H1372" s="7" t="s">
        <v>895</v>
      </c>
      <c r="I1372" s="7">
        <v>3.8590262233813175</v>
      </c>
      <c r="J1372" s="7">
        <v>0.3472012719637979</v>
      </c>
      <c r="M1372" s="7"/>
    </row>
    <row r="1373" ht="15.75" customHeight="1">
      <c r="A1373" s="7">
        <v>459.0</v>
      </c>
      <c r="B1373" s="7" t="s">
        <v>894</v>
      </c>
      <c r="C1373" s="7">
        <v>16.72935903554458</v>
      </c>
      <c r="D1373" s="7">
        <v>3.6898944487881162</v>
      </c>
      <c r="G1373" s="7">
        <v>1096.0</v>
      </c>
      <c r="H1373" s="7" t="s">
        <v>895</v>
      </c>
      <c r="I1373" s="7">
        <v>4.2820502289668765</v>
      </c>
      <c r="J1373" s="7">
        <v>0.35273044151820293</v>
      </c>
      <c r="M1373" s="7"/>
    </row>
    <row r="1374" ht="15.75" customHeight="1">
      <c r="A1374" s="7">
        <v>1069.0</v>
      </c>
      <c r="B1374" s="7" t="s">
        <v>894</v>
      </c>
      <c r="C1374" s="7">
        <v>16.757151364560446</v>
      </c>
      <c r="D1374" s="7">
        <v>0.8702556158017041</v>
      </c>
      <c r="G1374" s="7">
        <v>1096.0</v>
      </c>
      <c r="H1374" s="7" t="s">
        <v>895</v>
      </c>
      <c r="I1374" s="7">
        <v>4.158839353553607</v>
      </c>
      <c r="J1374" s="7">
        <v>0.36455318194789843</v>
      </c>
      <c r="M1374" s="7"/>
    </row>
    <row r="1375" ht="15.75" customHeight="1">
      <c r="A1375" s="7">
        <v>187.0</v>
      </c>
      <c r="B1375" s="7" t="s">
        <v>894</v>
      </c>
      <c r="C1375" s="7">
        <v>16.90323129975733</v>
      </c>
      <c r="D1375" s="7">
        <v>2.3336205039844926</v>
      </c>
      <c r="G1375" s="7">
        <v>1096.0</v>
      </c>
      <c r="H1375" s="7" t="s">
        <v>895</v>
      </c>
      <c r="I1375" s="7">
        <v>4.290264287327762</v>
      </c>
      <c r="J1375" s="7">
        <v>0.378210485547719</v>
      </c>
      <c r="M1375" s="7"/>
    </row>
    <row r="1376" ht="15.75" customHeight="1">
      <c r="A1376" s="7">
        <v>1073.0</v>
      </c>
      <c r="B1376" s="7" t="s">
        <v>894</v>
      </c>
      <c r="C1376" s="7">
        <v>16.935807133909687</v>
      </c>
      <c r="D1376" s="7">
        <v>0.9897570223001345</v>
      </c>
      <c r="G1376" s="7">
        <v>1098.0</v>
      </c>
      <c r="H1376" s="7" t="s">
        <v>895</v>
      </c>
      <c r="I1376" s="7">
        <v>3.9863441279750296</v>
      </c>
      <c r="J1376" s="7">
        <v>0.321237107097721</v>
      </c>
      <c r="M1376" s="7"/>
    </row>
    <row r="1377" ht="15.75" customHeight="1">
      <c r="A1377" s="7">
        <v>459.0</v>
      </c>
      <c r="B1377" s="7" t="s">
        <v>894</v>
      </c>
      <c r="C1377" s="7">
        <v>16.990807793662977</v>
      </c>
      <c r="D1377" s="7">
        <v>3.7426700547302585</v>
      </c>
      <c r="G1377" s="7">
        <v>1098.0</v>
      </c>
      <c r="H1377" s="7" t="s">
        <v>895</v>
      </c>
      <c r="I1377" s="7">
        <v>3.908310573546625</v>
      </c>
      <c r="J1377" s="7">
        <v>0.3300532023319336</v>
      </c>
      <c r="M1377" s="7"/>
    </row>
    <row r="1378" ht="15.75" customHeight="1">
      <c r="A1378" s="7">
        <v>189.0</v>
      </c>
      <c r="B1378" s="7" t="s">
        <v>894</v>
      </c>
      <c r="C1378" s="7">
        <v>17.105453616586484</v>
      </c>
      <c r="D1378" s="7">
        <v>2.1720870127073013</v>
      </c>
      <c r="G1378" s="7">
        <v>1098.0</v>
      </c>
      <c r="H1378" s="7" t="s">
        <v>895</v>
      </c>
      <c r="I1378" s="7">
        <v>3.9350062632195004</v>
      </c>
      <c r="J1378" s="7">
        <v>0.33163296506176365</v>
      </c>
      <c r="M1378" s="7"/>
    </row>
    <row r="1379" ht="15.75" customHeight="1">
      <c r="A1379" s="7">
        <v>1071.0</v>
      </c>
      <c r="B1379" s="7" t="s">
        <v>894</v>
      </c>
      <c r="C1379" s="7">
        <v>17.289011643427727</v>
      </c>
      <c r="D1379" s="7">
        <v>0.9841514126136409</v>
      </c>
      <c r="G1379" s="7">
        <v>1100.0</v>
      </c>
      <c r="H1379" s="7" t="s">
        <v>895</v>
      </c>
      <c r="I1379" s="7">
        <v>62.21991087746679</v>
      </c>
      <c r="J1379" s="7">
        <v>11.193750254800438</v>
      </c>
      <c r="M1379" s="7"/>
    </row>
    <row r="1380" ht="15.75" customHeight="1">
      <c r="A1380" s="7">
        <v>1071.0</v>
      </c>
      <c r="B1380" s="7" t="s">
        <v>894</v>
      </c>
      <c r="C1380" s="7">
        <v>17.61346694868267</v>
      </c>
      <c r="D1380" s="7">
        <v>1.0093766562028619</v>
      </c>
      <c r="G1380" s="7">
        <v>1100.0</v>
      </c>
      <c r="H1380" s="7" t="s">
        <v>895</v>
      </c>
      <c r="I1380" s="7">
        <v>63.49308992340391</v>
      </c>
      <c r="J1380" s="7">
        <v>10.916017774878714</v>
      </c>
      <c r="M1380" s="7"/>
    </row>
    <row r="1381" ht="15.75" customHeight="1">
      <c r="A1381" s="7">
        <v>191.0</v>
      </c>
      <c r="B1381" s="7" t="s">
        <v>894</v>
      </c>
      <c r="C1381" s="7">
        <v>17.812167397505213</v>
      </c>
      <c r="D1381" s="7">
        <v>2.4682317467154857</v>
      </c>
      <c r="G1381" s="7">
        <v>1100.0</v>
      </c>
      <c r="H1381" s="7" t="s">
        <v>895</v>
      </c>
      <c r="I1381" s="7">
        <v>63.51362506930612</v>
      </c>
      <c r="J1381" s="7">
        <v>11.331342492559827</v>
      </c>
      <c r="M1381" s="7"/>
    </row>
    <row r="1382" ht="15.75" customHeight="1">
      <c r="A1382" s="7">
        <v>1071.0</v>
      </c>
      <c r="B1382" s="7" t="s">
        <v>894</v>
      </c>
      <c r="C1382" s="7">
        <v>17.870156272460317</v>
      </c>
      <c r="D1382" s="7">
        <v>0.9917954258224958</v>
      </c>
      <c r="G1382" s="7">
        <v>1102.0</v>
      </c>
      <c r="H1382" s="7" t="s">
        <v>895</v>
      </c>
      <c r="I1382" s="7">
        <v>64.78680411524324</v>
      </c>
      <c r="J1382" s="7">
        <v>11.741571201435036</v>
      </c>
      <c r="M1382" s="7"/>
    </row>
    <row r="1383" ht="15.75" customHeight="1">
      <c r="A1383" s="7">
        <v>295.0</v>
      </c>
      <c r="B1383" s="7" t="s">
        <v>894</v>
      </c>
      <c r="C1383" s="7">
        <v>17.96662728883639</v>
      </c>
      <c r="D1383" s="7">
        <v>1.3965309904786156</v>
      </c>
      <c r="G1383" s="7">
        <v>1102.0</v>
      </c>
      <c r="H1383" s="7" t="s">
        <v>895</v>
      </c>
      <c r="I1383" s="7">
        <v>63.90379284144814</v>
      </c>
      <c r="J1383" s="7">
        <v>11.499510783154632</v>
      </c>
      <c r="M1383" s="7"/>
    </row>
    <row r="1384" ht="15.75" customHeight="1">
      <c r="A1384" s="7">
        <v>295.0</v>
      </c>
      <c r="B1384" s="7" t="s">
        <v>894</v>
      </c>
      <c r="C1384" s="7">
        <v>17.975065395325288</v>
      </c>
      <c r="D1384" s="7">
        <v>1.2088974718107606</v>
      </c>
      <c r="G1384" s="7">
        <v>1102.0</v>
      </c>
      <c r="H1384" s="7" t="s">
        <v>895</v>
      </c>
      <c r="I1384" s="7">
        <v>65.27964761689633</v>
      </c>
      <c r="J1384" s="7">
        <v>11.611622976884503</v>
      </c>
      <c r="M1384" s="7"/>
    </row>
    <row r="1385" ht="15.75" customHeight="1">
      <c r="A1385" s="7">
        <v>309.0</v>
      </c>
      <c r="B1385" s="7" t="s">
        <v>894</v>
      </c>
      <c r="C1385" s="7">
        <v>18.20500379714792</v>
      </c>
      <c r="D1385" s="7">
        <v>1.9401553414540975</v>
      </c>
      <c r="G1385" s="7">
        <v>1104.0</v>
      </c>
      <c r="H1385" s="7" t="s">
        <v>895</v>
      </c>
      <c r="I1385" s="7">
        <v>65.03322586606977</v>
      </c>
      <c r="J1385" s="7">
        <v>11.606526968078601</v>
      </c>
      <c r="M1385" s="7"/>
    </row>
    <row r="1386" ht="15.75" customHeight="1">
      <c r="A1386" s="7">
        <v>307.0</v>
      </c>
      <c r="B1386" s="7" t="s">
        <v>894</v>
      </c>
      <c r="C1386" s="7">
        <v>18.228208589992406</v>
      </c>
      <c r="D1386" s="7">
        <v>2.010893708529632</v>
      </c>
      <c r="G1386" s="7">
        <v>1104.0</v>
      </c>
      <c r="H1386" s="7" t="s">
        <v>895</v>
      </c>
      <c r="I1386" s="7">
        <v>66.26533462020248</v>
      </c>
      <c r="J1386" s="7">
        <v>11.930123527253453</v>
      </c>
      <c r="M1386" s="7"/>
    </row>
    <row r="1387" ht="15.75" customHeight="1">
      <c r="A1387" s="7">
        <v>399.0</v>
      </c>
      <c r="B1387" s="7" t="s">
        <v>894</v>
      </c>
      <c r="C1387" s="7">
        <v>18.279376672960804</v>
      </c>
      <c r="D1387" s="7">
        <v>1.5663483880336915</v>
      </c>
      <c r="G1387" s="7">
        <v>1104.0</v>
      </c>
      <c r="H1387" s="7" t="s">
        <v>895</v>
      </c>
      <c r="I1387" s="7">
        <v>64.49931207261228</v>
      </c>
      <c r="J1387" s="7">
        <v>11.909739492029841</v>
      </c>
      <c r="M1387" s="7"/>
    </row>
    <row r="1388" ht="15.75" customHeight="1">
      <c r="A1388" s="7">
        <v>191.0</v>
      </c>
      <c r="B1388" s="7" t="s">
        <v>894</v>
      </c>
      <c r="C1388" s="7">
        <v>18.337945421261015</v>
      </c>
      <c r="D1388" s="7">
        <v>2.3670040921817788</v>
      </c>
      <c r="G1388" s="7">
        <v>1106.0</v>
      </c>
      <c r="H1388" s="7" t="s">
        <v>895</v>
      </c>
      <c r="I1388" s="7">
        <v>4.528910243304027</v>
      </c>
      <c r="J1388" s="7">
        <v>0.43141126908899424</v>
      </c>
      <c r="M1388" s="7"/>
    </row>
    <row r="1389" ht="15.75" customHeight="1">
      <c r="A1389" s="7">
        <v>191.0</v>
      </c>
      <c r="B1389" s="7" t="s">
        <v>894</v>
      </c>
      <c r="C1389" s="7">
        <v>18.393290476393204</v>
      </c>
      <c r="D1389" s="7">
        <v>2.410079689855697</v>
      </c>
      <c r="G1389" s="7">
        <v>1106.0</v>
      </c>
      <c r="H1389" s="7" t="s">
        <v>895</v>
      </c>
      <c r="I1389" s="7">
        <v>4.526865671641792</v>
      </c>
      <c r="J1389" s="7">
        <v>0.4294913989819203</v>
      </c>
      <c r="M1389" s="7"/>
    </row>
    <row r="1390" ht="15.75" customHeight="1">
      <c r="A1390" s="7">
        <v>297.0</v>
      </c>
      <c r="B1390" s="7" t="s">
        <v>894</v>
      </c>
      <c r="C1390" s="7">
        <v>18.500337524259557</v>
      </c>
      <c r="D1390" s="7">
        <v>1.229057906427288</v>
      </c>
      <c r="G1390" s="7">
        <v>1106.0</v>
      </c>
      <c r="H1390" s="7" t="s">
        <v>895</v>
      </c>
      <c r="I1390" s="7">
        <v>4.4859742383970564</v>
      </c>
      <c r="J1390" s="7">
        <v>0.5781441987010707</v>
      </c>
      <c r="M1390" s="7"/>
    </row>
    <row r="1391" ht="15.75" customHeight="1">
      <c r="A1391" s="7">
        <v>307.0</v>
      </c>
      <c r="B1391" s="7" t="s">
        <v>894</v>
      </c>
      <c r="C1391" s="7">
        <v>18.574170956037467</v>
      </c>
      <c r="D1391" s="7">
        <v>2.0374205961829577</v>
      </c>
      <c r="G1391" s="7">
        <v>1108.0</v>
      </c>
      <c r="H1391" s="7" t="s">
        <v>895</v>
      </c>
      <c r="I1391" s="7">
        <v>3.6374769985688</v>
      </c>
      <c r="J1391" s="7">
        <v>0.482973494821836</v>
      </c>
      <c r="M1391" s="7"/>
    </row>
    <row r="1392" ht="15.75" customHeight="1">
      <c r="A1392" s="7">
        <v>309.0</v>
      </c>
      <c r="B1392" s="7" t="s">
        <v>894</v>
      </c>
      <c r="C1392" s="7">
        <v>18.580499535904146</v>
      </c>
      <c r="D1392" s="7">
        <v>1.9136284538007722</v>
      </c>
      <c r="G1392" s="7">
        <v>1108.0</v>
      </c>
      <c r="H1392" s="7" t="s">
        <v>895</v>
      </c>
      <c r="I1392" s="7">
        <v>3.5720507053772237</v>
      </c>
      <c r="J1392" s="7">
        <v>0.5238393013866948</v>
      </c>
      <c r="M1392" s="7"/>
    </row>
    <row r="1393" ht="15.75" customHeight="1">
      <c r="A1393" s="7">
        <v>399.0</v>
      </c>
      <c r="B1393" s="7" t="s">
        <v>894</v>
      </c>
      <c r="C1393" s="7">
        <v>18.621750046687275</v>
      </c>
      <c r="D1393" s="7">
        <v>1.5443381498693</v>
      </c>
      <c r="G1393" s="7">
        <v>1108.0</v>
      </c>
      <c r="H1393" s="7" t="s">
        <v>895</v>
      </c>
      <c r="I1393" s="7">
        <v>3.586362707012881</v>
      </c>
      <c r="J1393" s="7">
        <v>0.532615850447604</v>
      </c>
      <c r="M1393" s="7"/>
    </row>
    <row r="1394" ht="15.75" customHeight="1">
      <c r="A1394" s="7">
        <v>295.0</v>
      </c>
      <c r="B1394" s="7" t="s">
        <v>894</v>
      </c>
      <c r="C1394" s="7">
        <v>18.669099654037634</v>
      </c>
      <c r="D1394" s="7">
        <v>1.4048427486099908</v>
      </c>
      <c r="G1394" s="7">
        <v>1110.0</v>
      </c>
      <c r="H1394" s="7" t="s">
        <v>895</v>
      </c>
      <c r="I1394" s="7">
        <v>3.831711306481292</v>
      </c>
      <c r="J1394" s="7">
        <v>0.3554941197121292</v>
      </c>
      <c r="M1394" s="7"/>
    </row>
    <row r="1395" ht="15.75" customHeight="1">
      <c r="A1395" s="7">
        <v>299.0</v>
      </c>
      <c r="B1395" s="7" t="s">
        <v>894</v>
      </c>
      <c r="C1395" s="7">
        <v>18.795671251371193</v>
      </c>
      <c r="D1395" s="7">
        <v>1.3717725620021786</v>
      </c>
      <c r="G1395" s="7">
        <v>1110.0</v>
      </c>
      <c r="H1395" s="7" t="s">
        <v>895</v>
      </c>
      <c r="I1395" s="7">
        <v>3.7785524432631368</v>
      </c>
      <c r="J1395" s="7">
        <v>0.42460944356678954</v>
      </c>
      <c r="M1395" s="7"/>
    </row>
    <row r="1396" ht="15.75" customHeight="1">
      <c r="A1396" s="7">
        <v>307.0</v>
      </c>
      <c r="B1396" s="7" t="s">
        <v>894</v>
      </c>
      <c r="C1396" s="7">
        <v>18.829423677326808</v>
      </c>
      <c r="D1396" s="7">
        <v>2.0780951572513895</v>
      </c>
      <c r="G1396" s="7">
        <v>1110.0</v>
      </c>
      <c r="H1396" s="7" t="s">
        <v>895</v>
      </c>
      <c r="I1396" s="7">
        <v>3.664056430177878</v>
      </c>
      <c r="J1396" s="7">
        <v>0.36640995260663506</v>
      </c>
      <c r="M1396" s="7"/>
    </row>
    <row r="1397" ht="15.75" customHeight="1">
      <c r="A1397" s="7">
        <v>297.0</v>
      </c>
      <c r="B1397" s="7" t="s">
        <v>894</v>
      </c>
      <c r="C1397" s="7">
        <v>18.89059994937136</v>
      </c>
      <c r="D1397" s="7">
        <v>1.3963541445609269</v>
      </c>
      <c r="G1397" s="7">
        <v>1112.0</v>
      </c>
      <c r="H1397" s="7" t="s">
        <v>895</v>
      </c>
      <c r="I1397" s="7">
        <v>22.553854017583316</v>
      </c>
      <c r="J1397" s="7">
        <v>3.9173468492188874</v>
      </c>
      <c r="M1397" s="7"/>
    </row>
    <row r="1398" ht="15.75" customHeight="1">
      <c r="A1398" s="7">
        <v>309.0</v>
      </c>
      <c r="B1398" s="7" t="s">
        <v>894</v>
      </c>
      <c r="C1398" s="7">
        <v>18.909585688971397</v>
      </c>
      <c r="D1398" s="7">
        <v>1.8605746784941215</v>
      </c>
      <c r="G1398" s="7">
        <v>1112.0</v>
      </c>
      <c r="H1398" s="7" t="s">
        <v>895</v>
      </c>
      <c r="I1398" s="7">
        <v>22.59474545082805</v>
      </c>
      <c r="J1398" s="7">
        <v>3.8679787607512726</v>
      </c>
      <c r="M1398" s="7"/>
    </row>
    <row r="1399" ht="15.75" customHeight="1">
      <c r="A1399" s="7">
        <v>297.0</v>
      </c>
      <c r="B1399" s="7" t="s">
        <v>894</v>
      </c>
      <c r="C1399" s="7">
        <v>19.04881444603831</v>
      </c>
      <c r="D1399" s="7">
        <v>1.3965309904786156</v>
      </c>
      <c r="G1399" s="7">
        <v>1112.0</v>
      </c>
      <c r="H1399" s="7" t="s">
        <v>895</v>
      </c>
      <c r="I1399" s="7">
        <v>22.77875690042936</v>
      </c>
      <c r="J1399" s="7">
        <v>3.8021546427944535</v>
      </c>
      <c r="M1399" s="7"/>
    </row>
    <row r="1400" ht="15.75" customHeight="1">
      <c r="A1400" s="7">
        <v>299.0</v>
      </c>
      <c r="B1400" s="7" t="s">
        <v>894</v>
      </c>
      <c r="C1400" s="7">
        <v>19.177495569994093</v>
      </c>
      <c r="D1400" s="7">
        <v>1.1132238303411004</v>
      </c>
      <c r="G1400" s="7">
        <v>1114.0</v>
      </c>
      <c r="H1400" s="7" t="s">
        <v>895</v>
      </c>
      <c r="I1400" s="7">
        <v>21.797362502555714</v>
      </c>
      <c r="J1400" s="7">
        <v>3.9310602071265577</v>
      </c>
      <c r="M1400" s="7"/>
    </row>
    <row r="1401" ht="15.75" customHeight="1">
      <c r="A1401" s="7">
        <v>299.0</v>
      </c>
      <c r="B1401" s="7" t="s">
        <v>894</v>
      </c>
      <c r="C1401" s="7">
        <v>19.183824149860772</v>
      </c>
      <c r="D1401" s="7">
        <v>1.1926276473833877</v>
      </c>
      <c r="G1401" s="7">
        <v>1114.0</v>
      </c>
      <c r="H1401" s="7" t="s">
        <v>895</v>
      </c>
      <c r="I1401" s="7">
        <v>21.4293396033531</v>
      </c>
      <c r="J1401" s="7">
        <v>3.8954054765666144</v>
      </c>
      <c r="M1401" s="7"/>
    </row>
    <row r="1402" ht="15.75" customHeight="1">
      <c r="A1402" s="7">
        <v>399.0</v>
      </c>
      <c r="B1402" s="7" t="s">
        <v>894</v>
      </c>
      <c r="C1402" s="7">
        <v>19.208972257381774</v>
      </c>
      <c r="D1402" s="7">
        <v>1.6183107028753994</v>
      </c>
      <c r="G1402" s="7">
        <v>1114.0</v>
      </c>
      <c r="H1402" s="7" t="s">
        <v>895</v>
      </c>
      <c r="I1402" s="7">
        <v>22.34939685135964</v>
      </c>
      <c r="J1402" s="7">
        <v>3.955744251360365</v>
      </c>
      <c r="M1402" s="7"/>
    </row>
    <row r="1403" ht="15.75" customHeight="1">
      <c r="A1403" s="7">
        <v>311.0</v>
      </c>
      <c r="B1403" s="7" t="s">
        <v>894</v>
      </c>
      <c r="C1403" s="7">
        <v>19.331491013416592</v>
      </c>
      <c r="D1403" s="7">
        <v>2.288541799301105</v>
      </c>
      <c r="G1403" s="7">
        <v>1116.0</v>
      </c>
      <c r="H1403" s="7" t="s">
        <v>895</v>
      </c>
      <c r="I1403" s="7">
        <v>21.592905336332038</v>
      </c>
      <c r="J1403" s="7">
        <v>3.799411971212919</v>
      </c>
      <c r="M1403" s="7"/>
    </row>
    <row r="1404" ht="15.75" customHeight="1">
      <c r="A1404" s="7">
        <v>311.0</v>
      </c>
      <c r="B1404" s="7" t="s">
        <v>894</v>
      </c>
      <c r="C1404" s="7">
        <v>19.588853261328158</v>
      </c>
      <c r="D1404" s="7">
        <v>2.3044579318930998</v>
      </c>
      <c r="G1404" s="7">
        <v>1116.0</v>
      </c>
      <c r="H1404" s="7" t="s">
        <v>895</v>
      </c>
      <c r="I1404" s="7">
        <v>21.449785319975465</v>
      </c>
      <c r="J1404" s="7">
        <v>3.837809373354397</v>
      </c>
      <c r="M1404" s="7"/>
    </row>
    <row r="1405" ht="15.75" customHeight="1">
      <c r="A1405" s="7">
        <v>311.0</v>
      </c>
      <c r="B1405" s="7" t="s">
        <v>894</v>
      </c>
      <c r="C1405" s="7">
        <v>19.723862965150623</v>
      </c>
      <c r="D1405" s="7">
        <v>2.3522063296690856</v>
      </c>
      <c r="G1405" s="7">
        <v>1116.0</v>
      </c>
      <c r="H1405" s="7" t="s">
        <v>895</v>
      </c>
      <c r="I1405" s="7">
        <v>21.552013903087303</v>
      </c>
      <c r="J1405" s="7">
        <v>3.728102510093031</v>
      </c>
      <c r="M1405" s="7"/>
    </row>
    <row r="1406" ht="15.75" customHeight="1">
      <c r="A1406" s="7">
        <v>401.0</v>
      </c>
      <c r="B1406" s="7" t="s">
        <v>894</v>
      </c>
      <c r="C1406" s="7">
        <v>19.83976926109601</v>
      </c>
      <c r="D1406" s="7">
        <v>1.7197393261690386</v>
      </c>
      <c r="G1406" s="7">
        <v>1118.0</v>
      </c>
      <c r="H1406" s="7" t="s">
        <v>895</v>
      </c>
      <c r="I1406" s="7">
        <v>54.06070333265181</v>
      </c>
      <c r="J1406" s="7">
        <v>9.465771458662454</v>
      </c>
      <c r="M1406" s="7"/>
    </row>
    <row r="1407" ht="15.75" customHeight="1">
      <c r="A1407" s="7">
        <v>401.0</v>
      </c>
      <c r="B1407" s="7" t="s">
        <v>894</v>
      </c>
      <c r="C1407" s="7">
        <v>20.08461809806403</v>
      </c>
      <c r="D1407" s="7">
        <v>1.6741304821376708</v>
      </c>
      <c r="G1407" s="7">
        <v>1118.0</v>
      </c>
      <c r="H1407" s="7" t="s">
        <v>895</v>
      </c>
      <c r="I1407" s="7">
        <v>55.532794929462284</v>
      </c>
      <c r="J1407" s="7">
        <v>9.482227488151658</v>
      </c>
      <c r="M1407" s="7"/>
    </row>
    <row r="1408" ht="15.75" customHeight="1">
      <c r="A1408" s="7">
        <v>397.0</v>
      </c>
      <c r="B1408" s="7" t="s">
        <v>894</v>
      </c>
      <c r="C1408" s="7">
        <v>20.292117112443712</v>
      </c>
      <c r="D1408" s="7">
        <v>1.8363708974731336</v>
      </c>
      <c r="G1408" s="7">
        <v>1118.0</v>
      </c>
      <c r="H1408" s="7" t="s">
        <v>895</v>
      </c>
      <c r="I1408" s="7">
        <v>54.59229196483338</v>
      </c>
      <c r="J1408" s="7">
        <v>9.638559768299103</v>
      </c>
      <c r="M1408" s="7"/>
    </row>
    <row r="1409" ht="15.75" customHeight="1">
      <c r="A1409" s="7">
        <v>401.0</v>
      </c>
      <c r="B1409" s="7" t="s">
        <v>894</v>
      </c>
      <c r="C1409" s="7">
        <v>20.39171663934596</v>
      </c>
      <c r="D1409" s="7">
        <v>1.6936447139122857</v>
      </c>
      <c r="G1409" s="7">
        <v>1120.0</v>
      </c>
      <c r="H1409" s="7" t="s">
        <v>895</v>
      </c>
      <c r="I1409" s="7">
        <v>54.71496626456758</v>
      </c>
      <c r="J1409" s="7">
        <v>9.767465332631208</v>
      </c>
      <c r="M1409" s="7"/>
    </row>
    <row r="1410" ht="15.75" customHeight="1">
      <c r="A1410" s="7">
        <v>397.0</v>
      </c>
      <c r="B1410" s="7" t="s">
        <v>894</v>
      </c>
      <c r="C1410" s="7">
        <v>20.659390367895753</v>
      </c>
      <c r="D1410" s="7">
        <v>1.8263868719140282</v>
      </c>
      <c r="G1410" s="7">
        <v>1120.0</v>
      </c>
      <c r="H1410" s="7" t="s">
        <v>895</v>
      </c>
      <c r="I1410" s="7">
        <v>56.84132079329382</v>
      </c>
      <c r="J1410" s="7">
        <v>10.049960505529224</v>
      </c>
      <c r="M1410" s="7"/>
    </row>
    <row r="1411" ht="15.75" customHeight="1">
      <c r="A1411" s="7">
        <v>397.0</v>
      </c>
      <c r="B1411" s="7" t="s">
        <v>894</v>
      </c>
      <c r="C1411" s="7">
        <v>21.055713485360943</v>
      </c>
      <c r="D1411" s="7">
        <v>1.883114289863491</v>
      </c>
      <c r="G1411" s="7">
        <v>1120.0</v>
      </c>
      <c r="H1411" s="7" t="s">
        <v>895</v>
      </c>
      <c r="I1411" s="7">
        <v>56.16661214475568</v>
      </c>
      <c r="J1411" s="7">
        <v>10.143211339301386</v>
      </c>
      <c r="M1411" s="7"/>
    </row>
    <row r="1412" ht="15.75" customHeight="1">
      <c r="A1412" s="7">
        <v>1057.0</v>
      </c>
      <c r="B1412" s="7" t="s">
        <v>894</v>
      </c>
      <c r="C1412" s="7">
        <v>22.895106474731502</v>
      </c>
      <c r="D1412" s="7">
        <v>1.543438379061519</v>
      </c>
      <c r="G1412" s="7">
        <v>1122.0</v>
      </c>
      <c r="H1412" s="7" t="s">
        <v>895</v>
      </c>
      <c r="I1412" s="7">
        <v>56.146166428133306</v>
      </c>
      <c r="J1412" s="7">
        <v>10.036247147621555</v>
      </c>
      <c r="M1412" s="7"/>
    </row>
    <row r="1413" ht="15.75" customHeight="1">
      <c r="A1413" s="7">
        <v>1061.0</v>
      </c>
      <c r="B1413" s="7" t="s">
        <v>894</v>
      </c>
      <c r="C1413" s="7">
        <v>22.99778220424256</v>
      </c>
      <c r="D1413" s="7">
        <v>1.6183497085082963</v>
      </c>
      <c r="G1413" s="7">
        <v>1122.0</v>
      </c>
      <c r="H1413" s="7" t="s">
        <v>895</v>
      </c>
      <c r="I1413" s="7">
        <v>57.45469229196485</v>
      </c>
      <c r="J1413" s="7">
        <v>9.964937686501667</v>
      </c>
      <c r="M1413" s="7"/>
    </row>
    <row r="1414" ht="15.75" customHeight="1">
      <c r="A1414" s="7">
        <v>1061.0</v>
      </c>
      <c r="B1414" s="7" t="s">
        <v>894</v>
      </c>
      <c r="C1414" s="7">
        <v>23.038852496046985</v>
      </c>
      <c r="D1414" s="7">
        <v>1.6879102287088752</v>
      </c>
      <c r="G1414" s="7">
        <v>1122.0</v>
      </c>
      <c r="H1414" s="7" t="s">
        <v>895</v>
      </c>
      <c r="I1414" s="7">
        <v>57.822715191167454</v>
      </c>
      <c r="J1414" s="7">
        <v>9.704383886255924</v>
      </c>
      <c r="M1414" s="7"/>
    </row>
    <row r="1415" ht="15.75" customHeight="1">
      <c r="A1415" s="7">
        <v>1057.0</v>
      </c>
      <c r="B1415" s="7" t="s">
        <v>894</v>
      </c>
      <c r="C1415" s="7">
        <v>23.223668809166888</v>
      </c>
      <c r="D1415" s="7">
        <v>1.5360491662929592</v>
      </c>
      <c r="G1415" s="7">
        <v>1124.0</v>
      </c>
      <c r="H1415" s="7" t="s">
        <v>895</v>
      </c>
      <c r="I1415" s="7">
        <v>15.624800654262932</v>
      </c>
      <c r="J1415" s="7">
        <v>2.403117869053888</v>
      </c>
      <c r="M1415" s="7"/>
    </row>
    <row r="1416" ht="15.75" customHeight="1">
      <c r="A1416" s="7">
        <v>1057.0</v>
      </c>
      <c r="B1416" s="7" t="s">
        <v>894</v>
      </c>
      <c r="C1416" s="7">
        <v>23.408485122286795</v>
      </c>
      <c r="D1416" s="7">
        <v>1.5872640547922867</v>
      </c>
      <c r="G1416" s="7">
        <v>1124.0</v>
      </c>
      <c r="H1416" s="7" t="s">
        <v>895</v>
      </c>
      <c r="I1416" s="7">
        <v>16.019402985074628</v>
      </c>
      <c r="J1416" s="7">
        <v>2.469216254168861</v>
      </c>
      <c r="M1416" s="7"/>
    </row>
    <row r="1417" ht="15.75" customHeight="1">
      <c r="A1417" s="7">
        <v>1061.0</v>
      </c>
      <c r="B1417" s="7" t="s">
        <v>894</v>
      </c>
      <c r="C1417" s="7">
        <v>23.47009055999343</v>
      </c>
      <c r="D1417" s="7">
        <v>1.6122344979412122</v>
      </c>
      <c r="G1417" s="7">
        <v>1124.0</v>
      </c>
      <c r="H1417" s="7" t="s">
        <v>895</v>
      </c>
      <c r="I1417" s="7">
        <v>15.825168677162132</v>
      </c>
      <c r="J1417" s="7">
        <v>2.4821068106020716</v>
      </c>
      <c r="M1417" s="7"/>
    </row>
    <row r="1418" ht="15.75" customHeight="1">
      <c r="A1418" s="7">
        <v>1059.0</v>
      </c>
      <c r="B1418" s="7" t="s">
        <v>894</v>
      </c>
      <c r="C1418" s="7">
        <v>23.49062570589564</v>
      </c>
      <c r="D1418" s="7">
        <v>2.0290880182640953</v>
      </c>
      <c r="G1418" s="7">
        <v>1126.0</v>
      </c>
      <c r="H1418" s="7" t="s">
        <v>895</v>
      </c>
      <c r="I1418" s="7">
        <v>15.892639542015946</v>
      </c>
      <c r="J1418" s="7">
        <v>2.5624670879410214</v>
      </c>
      <c r="M1418" s="7"/>
    </row>
    <row r="1419" ht="15.75" customHeight="1">
      <c r="A1419" s="7">
        <v>1059.0</v>
      </c>
      <c r="B1419" s="7" t="s">
        <v>894</v>
      </c>
      <c r="C1419" s="7">
        <v>23.73704745672218</v>
      </c>
      <c r="D1419" s="7">
        <v>1.9011781972359247</v>
      </c>
      <c r="G1419" s="7">
        <v>1126.0</v>
      </c>
      <c r="H1419" s="7" t="s">
        <v>895</v>
      </c>
      <c r="I1419" s="7">
        <v>15.855837252095686</v>
      </c>
      <c r="J1419" s="7">
        <v>2.5923622081797437</v>
      </c>
      <c r="M1419" s="7"/>
    </row>
    <row r="1420" ht="15.75" customHeight="1">
      <c r="A1420" s="7">
        <v>1045.0</v>
      </c>
      <c r="B1420" s="7" t="s">
        <v>894</v>
      </c>
      <c r="C1420" s="7">
        <v>23.88079347803766</v>
      </c>
      <c r="D1420" s="7">
        <v>7.753944310815769</v>
      </c>
      <c r="G1420" s="7">
        <v>1126.0</v>
      </c>
      <c r="H1420" s="7" t="s">
        <v>895</v>
      </c>
      <c r="I1420" s="7">
        <v>15.661602944183192</v>
      </c>
      <c r="J1420" s="7">
        <v>2.5822143233280674</v>
      </c>
      <c r="M1420" s="7"/>
    </row>
    <row r="1421" ht="15.75" customHeight="1">
      <c r="A1421" s="7">
        <v>271.0</v>
      </c>
      <c r="B1421" s="7" t="s">
        <v>894</v>
      </c>
      <c r="C1421" s="7">
        <v>24.200278457514134</v>
      </c>
      <c r="D1421" s="7">
        <v>2.2248772689331235</v>
      </c>
      <c r="G1421" s="7">
        <v>1128.0</v>
      </c>
      <c r="H1421" s="7" t="s">
        <v>895</v>
      </c>
      <c r="I1421" s="7">
        <v>16.377203025966057</v>
      </c>
      <c r="J1421" s="7">
        <v>2.5303778304370725</v>
      </c>
      <c r="M1421" s="7"/>
    </row>
    <row r="1422" ht="15.75" customHeight="1">
      <c r="A1422" s="7">
        <v>271.0</v>
      </c>
      <c r="B1422" s="7" t="s">
        <v>894</v>
      </c>
      <c r="C1422" s="7">
        <v>24.305754788625432</v>
      </c>
      <c r="D1422" s="7">
        <v>2.1771288711571377</v>
      </c>
      <c r="G1422" s="7">
        <v>1128.0</v>
      </c>
      <c r="H1422" s="7" t="s">
        <v>895</v>
      </c>
      <c r="I1422" s="7">
        <v>16.293375587814353</v>
      </c>
      <c r="J1422" s="7">
        <v>2.561370019308408</v>
      </c>
      <c r="M1422" s="7"/>
    </row>
    <row r="1423" ht="15.75" customHeight="1">
      <c r="A1423" s="7">
        <v>1045.0</v>
      </c>
      <c r="B1423" s="7" t="s">
        <v>894</v>
      </c>
      <c r="C1423" s="7">
        <v>24.312031541984105</v>
      </c>
      <c r="D1423" s="7">
        <v>7.967976680663704</v>
      </c>
      <c r="G1423" s="7">
        <v>1128.0</v>
      </c>
      <c r="H1423" s="7" t="s">
        <v>895</v>
      </c>
      <c r="I1423" s="7">
        <v>16.54281333060724</v>
      </c>
      <c r="J1423" s="7">
        <v>2.450840354572582</v>
      </c>
      <c r="M1423" s="7"/>
    </row>
    <row r="1424" ht="15.75" customHeight="1">
      <c r="A1424" s="7">
        <v>1047.0</v>
      </c>
      <c r="B1424" s="7" t="s">
        <v>894</v>
      </c>
      <c r="C1424" s="7">
        <v>24.312031541984105</v>
      </c>
      <c r="D1424" s="7">
        <v>7.578132007012108</v>
      </c>
      <c r="G1424" s="7">
        <v>1130.0</v>
      </c>
      <c r="H1424" s="7" t="s">
        <v>895</v>
      </c>
      <c r="I1424" s="7">
        <v>2.0631568186464935</v>
      </c>
      <c r="J1424" s="7">
        <v>0.154401439354046</v>
      </c>
      <c r="M1424" s="7"/>
    </row>
    <row r="1425" ht="15.75" customHeight="1">
      <c r="A1425" s="7">
        <v>271.0</v>
      </c>
      <c r="B1425" s="7" t="s">
        <v>894</v>
      </c>
      <c r="C1425" s="7">
        <v>24.36904058729221</v>
      </c>
      <c r="D1425" s="7">
        <v>2.154138901857589</v>
      </c>
      <c r="G1425" s="7">
        <v>1130.0</v>
      </c>
      <c r="H1425" s="7" t="s">
        <v>895</v>
      </c>
      <c r="I1425" s="7">
        <v>2.1306276835003066</v>
      </c>
      <c r="J1425" s="7">
        <v>0.154401439354046</v>
      </c>
      <c r="M1425" s="7"/>
    </row>
    <row r="1426" ht="15.75" customHeight="1">
      <c r="A1426" s="7">
        <v>423.0</v>
      </c>
      <c r="B1426" s="7" t="s">
        <v>894</v>
      </c>
      <c r="C1426" s="7">
        <v>24.37154773514826</v>
      </c>
      <c r="D1426" s="7">
        <v>3.0784744408945683</v>
      </c>
      <c r="G1426" s="7">
        <v>1130.0</v>
      </c>
      <c r="H1426" s="7" t="s">
        <v>895</v>
      </c>
      <c r="I1426" s="7">
        <v>2.110181966877939</v>
      </c>
      <c r="J1426" s="7">
        <v>0.154401439354046</v>
      </c>
      <c r="M1426" s="7"/>
    </row>
    <row r="1427" ht="15.75" customHeight="1">
      <c r="A1427" s="7">
        <v>1059.0</v>
      </c>
      <c r="B1427" s="7" t="s">
        <v>894</v>
      </c>
      <c r="C1427" s="7">
        <v>24.435242417397376</v>
      </c>
      <c r="D1427" s="7">
        <v>1.7121162705369155</v>
      </c>
      <c r="G1427" s="7">
        <v>1132.0</v>
      </c>
      <c r="H1427" s="7" t="s">
        <v>895</v>
      </c>
      <c r="I1427" s="7">
        <v>1.7707830709466366</v>
      </c>
      <c r="J1427" s="7">
        <v>0.154401439354046</v>
      </c>
      <c r="M1427" s="7"/>
    </row>
    <row r="1428" ht="15.75" customHeight="1">
      <c r="A1428" s="7">
        <v>425.0</v>
      </c>
      <c r="B1428" s="7" t="s">
        <v>894</v>
      </c>
      <c r="C1428" s="7">
        <v>24.516797045214034</v>
      </c>
      <c r="D1428" s="7">
        <v>3.0966272146383966</v>
      </c>
      <c r="G1428" s="7">
        <v>1132.0</v>
      </c>
      <c r="H1428" s="7" t="s">
        <v>895</v>
      </c>
      <c r="I1428" s="7">
        <v>1.8014516458801881</v>
      </c>
      <c r="J1428" s="7">
        <v>0.154401439354046</v>
      </c>
      <c r="M1428" s="7"/>
    </row>
    <row r="1429" ht="15.75" customHeight="1">
      <c r="A1429" s="7">
        <v>425.0</v>
      </c>
      <c r="B1429" s="7" t="s">
        <v>894</v>
      </c>
      <c r="C1429" s="7">
        <v>24.537546946652004</v>
      </c>
      <c r="D1429" s="7">
        <v>3.1896601800755153</v>
      </c>
      <c r="G1429" s="7">
        <v>1132.0</v>
      </c>
      <c r="H1429" s="7" t="s">
        <v>895</v>
      </c>
      <c r="I1429" s="7">
        <v>1.785095072582294</v>
      </c>
      <c r="J1429" s="7">
        <v>0.154401439354046</v>
      </c>
      <c r="M1429" s="7"/>
    </row>
    <row r="1430" ht="15.75" customHeight="1">
      <c r="A1430" s="7">
        <v>423.0</v>
      </c>
      <c r="B1430" s="7" t="s">
        <v>894</v>
      </c>
      <c r="C1430" s="7">
        <v>24.703546158155746</v>
      </c>
      <c r="D1430" s="7">
        <v>3.178314696485623</v>
      </c>
      <c r="G1430" s="7">
        <v>1134.0</v>
      </c>
      <c r="H1430" s="7" t="s">
        <v>895</v>
      </c>
      <c r="I1430" s="7">
        <v>1.5536495604170928</v>
      </c>
      <c r="J1430" s="7">
        <v>0.154401439354046</v>
      </c>
      <c r="M1430" s="7"/>
    </row>
    <row r="1431" ht="15.75" customHeight="1">
      <c r="A1431" s="7">
        <v>1045.0</v>
      </c>
      <c r="B1431" s="7" t="s">
        <v>894</v>
      </c>
      <c r="C1431" s="7">
        <v>24.76380475183276</v>
      </c>
      <c r="D1431" s="7">
        <v>8.001100737902075</v>
      </c>
      <c r="G1431" s="7">
        <v>1134.0</v>
      </c>
      <c r="H1431" s="7" t="s">
        <v>895</v>
      </c>
      <c r="I1431" s="7">
        <v>1.582478020854631</v>
      </c>
      <c r="J1431" s="7">
        <v>0.154401439354046</v>
      </c>
      <c r="M1431" s="7"/>
    </row>
    <row r="1432" ht="15.75" customHeight="1">
      <c r="A1432" s="7">
        <v>1047.0</v>
      </c>
      <c r="B1432" s="7" t="s">
        <v>894</v>
      </c>
      <c r="C1432" s="7">
        <v>24.825410189539394</v>
      </c>
      <c r="D1432" s="7">
        <v>7.634188103877043</v>
      </c>
      <c r="G1432" s="7">
        <v>1134.0</v>
      </c>
      <c r="H1432" s="7" t="s">
        <v>895</v>
      </c>
      <c r="I1432" s="7">
        <v>1.591269679002249</v>
      </c>
      <c r="J1432" s="7">
        <v>0.154401439354046</v>
      </c>
      <c r="M1432" s="7"/>
    </row>
    <row r="1433" ht="15.75" customHeight="1">
      <c r="A1433" s="7">
        <v>275.0</v>
      </c>
      <c r="B1433" s="7" t="s">
        <v>894</v>
      </c>
      <c r="C1433" s="7">
        <v>24.896422242848704</v>
      </c>
      <c r="D1433" s="7">
        <v>2.3628170847304157</v>
      </c>
      <c r="G1433" s="7">
        <v>1136.0</v>
      </c>
      <c r="H1433" s="7" t="s">
        <v>895</v>
      </c>
      <c r="I1433" s="7">
        <v>55.430566346350446</v>
      </c>
      <c r="J1433" s="7">
        <v>6.950741618395647</v>
      </c>
      <c r="M1433" s="7"/>
    </row>
    <row r="1434" ht="15.75" customHeight="1">
      <c r="A1434" s="7">
        <v>423.0</v>
      </c>
      <c r="B1434" s="7" t="s">
        <v>894</v>
      </c>
      <c r="C1434" s="7">
        <v>25.056294482601206</v>
      </c>
      <c r="D1434" s="7">
        <v>3.1193181818181817</v>
      </c>
      <c r="G1434" s="7">
        <v>1136.0</v>
      </c>
      <c r="H1434" s="7" t="s">
        <v>895</v>
      </c>
      <c r="I1434" s="7">
        <v>55.69636066244122</v>
      </c>
      <c r="J1434" s="7">
        <v>6.821836054063542</v>
      </c>
      <c r="M1434" s="7"/>
    </row>
    <row r="1435" ht="15.75" customHeight="1">
      <c r="A1435" s="7">
        <v>425.0</v>
      </c>
      <c r="B1435" s="7" t="s">
        <v>894</v>
      </c>
      <c r="C1435" s="7">
        <v>25.077044384039173</v>
      </c>
      <c r="D1435" s="7">
        <v>3.0966272146383966</v>
      </c>
      <c r="G1435" s="7">
        <v>1136.0</v>
      </c>
      <c r="H1435" s="7" t="s">
        <v>895</v>
      </c>
      <c r="I1435" s="7">
        <v>57.18889797587406</v>
      </c>
      <c r="J1435" s="7">
        <v>7.030279094260137</v>
      </c>
      <c r="M1435" s="7"/>
    </row>
    <row r="1436" ht="15.75" customHeight="1">
      <c r="A1436" s="7">
        <v>275.0</v>
      </c>
      <c r="B1436" s="7" t="s">
        <v>894</v>
      </c>
      <c r="C1436" s="7">
        <v>25.086279638849042</v>
      </c>
      <c r="D1436" s="7">
        <v>2.318605605308207</v>
      </c>
      <c r="G1436" s="7">
        <v>1138.0</v>
      </c>
      <c r="H1436" s="7" t="s">
        <v>895</v>
      </c>
      <c r="I1436" s="7">
        <v>56.657309343692496</v>
      </c>
      <c r="J1436" s="7">
        <v>6.909601544672634</v>
      </c>
      <c r="M1436" s="7"/>
    </row>
    <row r="1437" ht="15.75" customHeight="1">
      <c r="A1437" s="7">
        <v>1049.0</v>
      </c>
      <c r="B1437" s="7" t="s">
        <v>894</v>
      </c>
      <c r="C1437" s="7">
        <v>25.092367086268148</v>
      </c>
      <c r="D1437" s="7">
        <v>8.248257164988381</v>
      </c>
      <c r="G1437" s="7">
        <v>1138.0</v>
      </c>
      <c r="H1437" s="7" t="s">
        <v>895</v>
      </c>
      <c r="I1437" s="7">
        <v>57.43424657534247</v>
      </c>
      <c r="J1437" s="7">
        <v>6.895888186764964</v>
      </c>
      <c r="M1437" s="7"/>
    </row>
    <row r="1438" ht="15.75" customHeight="1">
      <c r="A1438" s="7">
        <v>1047.0</v>
      </c>
      <c r="B1438" s="7" t="s">
        <v>894</v>
      </c>
      <c r="C1438" s="7">
        <v>25.236113107583627</v>
      </c>
      <c r="D1438" s="7">
        <v>7.69279220514493</v>
      </c>
      <c r="G1438" s="7">
        <v>1138.0</v>
      </c>
      <c r="H1438" s="7" t="s">
        <v>895</v>
      </c>
      <c r="I1438" s="7">
        <v>58.14984665712534</v>
      </c>
      <c r="J1438" s="7">
        <v>7.013823064770933</v>
      </c>
      <c r="M1438" s="7"/>
    </row>
    <row r="1439" ht="15.75" customHeight="1">
      <c r="A1439" s="7">
        <v>275.0</v>
      </c>
      <c r="B1439" s="7" t="s">
        <v>894</v>
      </c>
      <c r="C1439" s="7">
        <v>25.36051809973842</v>
      </c>
      <c r="D1439" s="7">
        <v>2.392880890737518</v>
      </c>
      <c r="G1439" s="7">
        <v>1140.0</v>
      </c>
      <c r="H1439" s="7" t="s">
        <v>895</v>
      </c>
      <c r="I1439" s="7">
        <v>56.04393784502147</v>
      </c>
      <c r="J1439" s="7">
        <v>7.216780761804459</v>
      </c>
      <c r="M1439" s="7"/>
    </row>
    <row r="1440" ht="15.75" customHeight="1">
      <c r="A1440" s="7">
        <v>421.0</v>
      </c>
      <c r="B1440" s="7" t="s">
        <v>894</v>
      </c>
      <c r="C1440" s="7">
        <v>25.47129251136057</v>
      </c>
      <c r="D1440" s="7">
        <v>3.0308234098170197</v>
      </c>
      <c r="G1440" s="7">
        <v>1140.0</v>
      </c>
      <c r="H1440" s="7" t="s">
        <v>895</v>
      </c>
      <c r="I1440" s="7">
        <v>56.30973216111225</v>
      </c>
      <c r="J1440" s="7">
        <v>7.192096717570651</v>
      </c>
      <c r="M1440" s="7"/>
    </row>
    <row r="1441" ht="15.75" customHeight="1">
      <c r="A1441" s="7">
        <v>421.0</v>
      </c>
      <c r="B1441" s="7" t="s">
        <v>894</v>
      </c>
      <c r="C1441" s="7">
        <v>25.512792314236506</v>
      </c>
      <c r="D1441" s="7">
        <v>3.039899796688934</v>
      </c>
      <c r="G1441" s="7">
        <v>1140.0</v>
      </c>
      <c r="H1441" s="7" t="s">
        <v>895</v>
      </c>
      <c r="I1441" s="7">
        <v>56.45285217746882</v>
      </c>
      <c r="J1441" s="7">
        <v>6.928800245743374</v>
      </c>
      <c r="M1441" s="7"/>
    </row>
    <row r="1442" ht="15.75" customHeight="1">
      <c r="A1442" s="7">
        <v>1049.0</v>
      </c>
      <c r="B1442" s="7" t="s">
        <v>894</v>
      </c>
      <c r="C1442" s="7">
        <v>25.5441402961168</v>
      </c>
      <c r="D1442" s="7">
        <v>8.120856944840801</v>
      </c>
      <c r="G1442" s="7">
        <v>1142.0</v>
      </c>
      <c r="H1442" s="7" t="s">
        <v>895</v>
      </c>
      <c r="I1442" s="7">
        <v>11.380269883459414</v>
      </c>
      <c r="J1442" s="7">
        <v>1.0800530981218184</v>
      </c>
      <c r="M1442" s="7"/>
    </row>
    <row r="1443" ht="15.75" customHeight="1">
      <c r="A1443" s="7">
        <v>1049.0</v>
      </c>
      <c r="B1443" s="7" t="s">
        <v>894</v>
      </c>
      <c r="C1443" s="7">
        <v>25.97537836006325</v>
      </c>
      <c r="D1443" s="7">
        <v>8.044416812752253</v>
      </c>
      <c r="G1443" s="7">
        <v>1142.0</v>
      </c>
      <c r="H1443" s="7" t="s">
        <v>895</v>
      </c>
      <c r="I1443" s="7">
        <v>11.257595583725209</v>
      </c>
      <c r="J1443" s="7">
        <v>1.1129651571002284</v>
      </c>
      <c r="M1443" s="7"/>
    </row>
    <row r="1444" ht="15.75" customHeight="1">
      <c r="A1444" s="7">
        <v>421.0</v>
      </c>
      <c r="B1444" s="7" t="s">
        <v>894</v>
      </c>
      <c r="C1444" s="7">
        <v>25.990040047309773</v>
      </c>
      <c r="D1444" s="7">
        <v>3.0988963113563748</v>
      </c>
      <c r="G1444" s="7">
        <v>1142.0</v>
      </c>
      <c r="H1444" s="7" t="s">
        <v>895</v>
      </c>
      <c r="I1444" s="7">
        <v>11.370047025148232</v>
      </c>
      <c r="J1444" s="7">
        <v>1.100897402141478</v>
      </c>
      <c r="M1444" s="7"/>
    </row>
    <row r="1445" ht="15.75" customHeight="1">
      <c r="A1445" s="7">
        <v>273.0</v>
      </c>
      <c r="B1445" s="7" t="s">
        <v>894</v>
      </c>
      <c r="C1445" s="7">
        <v>26.204328748628807</v>
      </c>
      <c r="D1445" s="7">
        <v>2.7200458384618647</v>
      </c>
      <c r="G1445" s="7">
        <v>1144.0</v>
      </c>
      <c r="H1445" s="7" t="s">
        <v>895</v>
      </c>
      <c r="I1445" s="7">
        <v>10.979533837661009</v>
      </c>
      <c r="J1445" s="7">
        <v>1.0550947867298577</v>
      </c>
      <c r="M1445" s="7"/>
    </row>
    <row r="1446" ht="15.75" customHeight="1">
      <c r="A1446" s="7">
        <v>273.0</v>
      </c>
      <c r="B1446" s="7" t="s">
        <v>894</v>
      </c>
      <c r="C1446" s="7">
        <v>26.225424014851068</v>
      </c>
      <c r="D1446" s="7">
        <v>2.658149767270772</v>
      </c>
      <c r="G1446" s="7">
        <v>1144.0</v>
      </c>
      <c r="H1446" s="7" t="s">
        <v>895</v>
      </c>
      <c r="I1446" s="7">
        <v>10.875260682886935</v>
      </c>
      <c r="J1446" s="7">
        <v>0.9928361418290328</v>
      </c>
      <c r="M1446" s="7"/>
    </row>
    <row r="1447" ht="15.75" customHeight="1">
      <c r="A1447" s="7">
        <v>445.0</v>
      </c>
      <c r="B1447" s="7" t="s">
        <v>894</v>
      </c>
      <c r="C1447" s="7">
        <v>26.923785612018346</v>
      </c>
      <c r="D1447" s="7">
        <v>0.866332050537322</v>
      </c>
      <c r="G1447" s="7">
        <v>1144.0</v>
      </c>
      <c r="H1447" s="7" t="s">
        <v>895</v>
      </c>
      <c r="I1447" s="7">
        <v>11.00406869760785</v>
      </c>
      <c r="J1447" s="7">
        <v>1.0290394067052835</v>
      </c>
      <c r="M1447" s="7"/>
    </row>
    <row r="1448" ht="15.75" customHeight="1">
      <c r="A1448" s="7">
        <v>449.0</v>
      </c>
      <c r="B1448" s="7" t="s">
        <v>894</v>
      </c>
      <c r="C1448" s="7">
        <v>27.04828502064615</v>
      </c>
      <c r="D1448" s="7">
        <v>0.901276139994191</v>
      </c>
      <c r="G1448" s="7">
        <v>1146.0</v>
      </c>
      <c r="H1448" s="7" t="s">
        <v>895</v>
      </c>
      <c r="I1448" s="7">
        <v>10.78325495808628</v>
      </c>
      <c r="J1448" s="7">
        <v>1.1812576794804284</v>
      </c>
      <c r="M1448" s="7"/>
    </row>
    <row r="1449" ht="15.75" customHeight="1">
      <c r="A1449" s="7">
        <v>273.0</v>
      </c>
      <c r="B1449" s="7" t="s">
        <v>894</v>
      </c>
      <c r="C1449" s="7">
        <v>27.132520462408234</v>
      </c>
      <c r="D1449" s="7">
        <v>2.652844389740107</v>
      </c>
      <c r="G1449" s="7">
        <v>1146.0</v>
      </c>
      <c r="H1449" s="7" t="s">
        <v>895</v>
      </c>
      <c r="I1449" s="7">
        <v>11.196258433858107</v>
      </c>
      <c r="J1449" s="7">
        <v>1.1656244514656837</v>
      </c>
      <c r="M1449" s="7"/>
    </row>
    <row r="1450" ht="15.75" customHeight="1">
      <c r="A1450" s="7">
        <v>447.0</v>
      </c>
      <c r="B1450" s="7" t="s">
        <v>894</v>
      </c>
      <c r="C1450" s="7">
        <v>27.193534330711927</v>
      </c>
      <c r="D1450" s="7">
        <v>1.067374019750218</v>
      </c>
      <c r="G1450" s="7">
        <v>1146.0</v>
      </c>
      <c r="H1450" s="7" t="s">
        <v>895</v>
      </c>
      <c r="I1450" s="7">
        <v>11.05518298916377</v>
      </c>
      <c r="J1450" s="7">
        <v>1.2078615938213095</v>
      </c>
      <c r="M1450" s="7"/>
    </row>
    <row r="1451" ht="15.75" customHeight="1">
      <c r="A1451" s="7">
        <v>449.0</v>
      </c>
      <c r="B1451" s="7" t="s">
        <v>894</v>
      </c>
      <c r="C1451" s="7">
        <v>27.318033739339736</v>
      </c>
      <c r="D1451" s="7">
        <v>1.2568435957014232</v>
      </c>
      <c r="G1451" s="7">
        <v>1148.0</v>
      </c>
      <c r="H1451" s="7" t="s">
        <v>895</v>
      </c>
      <c r="I1451" s="7">
        <v>8.186648947045594</v>
      </c>
      <c r="J1451" s="7">
        <v>0.6489051255046515</v>
      </c>
      <c r="M1451" s="7"/>
    </row>
    <row r="1452" ht="15.75" customHeight="1">
      <c r="A1452" s="7">
        <v>447.0</v>
      </c>
      <c r="B1452" s="7" t="s">
        <v>894</v>
      </c>
      <c r="C1452" s="7">
        <v>27.525532753719418</v>
      </c>
      <c r="D1452" s="7">
        <v>1.1209247022945106</v>
      </c>
      <c r="G1452" s="7">
        <v>1148.0</v>
      </c>
      <c r="H1452" s="7" t="s">
        <v>895</v>
      </c>
      <c r="I1452" s="7">
        <v>8.364526681660191</v>
      </c>
      <c r="J1452" s="7">
        <v>0.6461624539231174</v>
      </c>
      <c r="M1452" s="7"/>
    </row>
    <row r="1453" ht="15.75" customHeight="1">
      <c r="A1453" s="7">
        <v>445.0</v>
      </c>
      <c r="B1453" s="7" t="s">
        <v>894</v>
      </c>
      <c r="C1453" s="7">
        <v>27.567032556595358</v>
      </c>
      <c r="D1453" s="7">
        <v>0.8835771855939587</v>
      </c>
      <c r="G1453" s="7">
        <v>1148.0</v>
      </c>
      <c r="H1453" s="7" t="s">
        <v>895</v>
      </c>
      <c r="I1453" s="7">
        <v>8.489245553056634</v>
      </c>
      <c r="J1453" s="7">
        <v>0.6110562576794805</v>
      </c>
      <c r="M1453" s="7"/>
    </row>
    <row r="1454" ht="15.75" customHeight="1">
      <c r="A1454" s="7">
        <v>447.0</v>
      </c>
      <c r="B1454" s="7" t="s">
        <v>894</v>
      </c>
      <c r="C1454" s="7">
        <v>27.629282260909257</v>
      </c>
      <c r="D1454" s="7">
        <v>0.9913592796979379</v>
      </c>
      <c r="G1454" s="7">
        <v>1150.0</v>
      </c>
      <c r="H1454" s="7" t="s">
        <v>895</v>
      </c>
      <c r="I1454" s="7">
        <v>8.916561030464118</v>
      </c>
      <c r="J1454" s="7">
        <v>0.7786334913112164</v>
      </c>
      <c r="M1454" s="7"/>
    </row>
    <row r="1455" ht="15.75" customHeight="1">
      <c r="A1455" s="7">
        <v>445.0</v>
      </c>
      <c r="B1455" s="7" t="s">
        <v>894</v>
      </c>
      <c r="C1455" s="7">
        <v>27.7330317680991</v>
      </c>
      <c r="D1455" s="7">
        <v>0.9126216235840836</v>
      </c>
      <c r="G1455" s="7">
        <v>1150.0</v>
      </c>
      <c r="H1455" s="7" t="s">
        <v>895</v>
      </c>
      <c r="I1455" s="7">
        <v>9.143508484972399</v>
      </c>
      <c r="J1455" s="7">
        <v>0.7767136212041426</v>
      </c>
      <c r="M1455" s="7"/>
    </row>
    <row r="1456" ht="15.75" customHeight="1">
      <c r="A1456" s="7">
        <v>449.0</v>
      </c>
      <c r="B1456" s="7" t="s">
        <v>894</v>
      </c>
      <c r="C1456" s="7">
        <v>27.87828107816488</v>
      </c>
      <c r="D1456" s="7">
        <v>1.2897454981121117</v>
      </c>
      <c r="G1456" s="7">
        <v>1150.0</v>
      </c>
      <c r="H1456" s="7" t="s">
        <v>895</v>
      </c>
      <c r="I1456" s="7">
        <v>9.139419341647924</v>
      </c>
      <c r="J1456" s="7">
        <v>0.8107227488151658</v>
      </c>
      <c r="M1456" s="7"/>
    </row>
    <row r="1457" ht="15.75" customHeight="1">
      <c r="A1457" s="7">
        <v>699.0</v>
      </c>
      <c r="B1457" s="7" t="s">
        <v>894</v>
      </c>
      <c r="C1457" s="7">
        <v>31.00822154911294</v>
      </c>
      <c r="D1457" s="7">
        <v>1.3135538560766609</v>
      </c>
      <c r="G1457" s="7">
        <v>1152.0</v>
      </c>
      <c r="H1457" s="7" t="s">
        <v>895</v>
      </c>
      <c r="I1457" s="7">
        <v>8.260253526886117</v>
      </c>
      <c r="J1457" s="7">
        <v>0.6425969808671231</v>
      </c>
      <c r="M1457" s="7"/>
    </row>
    <row r="1458" ht="15.75" customHeight="1">
      <c r="A1458" s="7">
        <v>699.0</v>
      </c>
      <c r="B1458" s="7" t="s">
        <v>894</v>
      </c>
      <c r="C1458" s="7">
        <v>31.832436999031547</v>
      </c>
      <c r="D1458" s="7">
        <v>1.3209250898369116</v>
      </c>
      <c r="G1458" s="7">
        <v>1152.0</v>
      </c>
      <c r="H1458" s="7" t="s">
        <v>895</v>
      </c>
      <c r="I1458" s="7">
        <v>8.282743815170722</v>
      </c>
      <c r="J1458" s="7">
        <v>0.6979989468141127</v>
      </c>
      <c r="M1458" s="7"/>
    </row>
    <row r="1459" ht="15.75" customHeight="1">
      <c r="A1459" s="7">
        <v>699.0</v>
      </c>
      <c r="B1459" s="7" t="s">
        <v>894</v>
      </c>
      <c r="C1459" s="7">
        <v>31.914858544023403</v>
      </c>
      <c r="D1459" s="7">
        <v>1.3550170459780706</v>
      </c>
      <c r="G1459" s="7">
        <v>1152.0</v>
      </c>
      <c r="H1459" s="7" t="s">
        <v>895</v>
      </c>
      <c r="I1459" s="7">
        <v>8.519914127990186</v>
      </c>
      <c r="J1459" s="7">
        <v>0.6966276110233457</v>
      </c>
      <c r="M1459" s="7"/>
    </row>
    <row r="1460" ht="15.75" customHeight="1">
      <c r="A1460" s="7">
        <v>701.0</v>
      </c>
      <c r="B1460" s="7" t="s">
        <v>894</v>
      </c>
      <c r="C1460" s="7">
        <v>31.935463930271375</v>
      </c>
      <c r="D1460" s="7">
        <v>1.261033815534875</v>
      </c>
      <c r="G1460" s="7">
        <v>1154.0</v>
      </c>
      <c r="H1460" s="7" t="s">
        <v>895</v>
      </c>
      <c r="I1460" s="7">
        <v>37.888141484359025</v>
      </c>
      <c r="J1460" s="7">
        <v>6.2239336492890995</v>
      </c>
      <c r="M1460" s="7"/>
    </row>
    <row r="1461" ht="15.75" customHeight="1">
      <c r="A1461" s="7">
        <v>701.0</v>
      </c>
      <c r="B1461" s="7" t="s">
        <v>894</v>
      </c>
      <c r="C1461" s="7">
        <v>32.0384908615112</v>
      </c>
      <c r="D1461" s="7">
        <v>1.250207315949507</v>
      </c>
      <c r="G1461" s="7">
        <v>1154.0</v>
      </c>
      <c r="H1461" s="7" t="s">
        <v>895</v>
      </c>
      <c r="I1461" s="7">
        <v>37.49967286853404</v>
      </c>
      <c r="J1461" s="7">
        <v>6.4954581358609795</v>
      </c>
      <c r="M1461" s="7"/>
    </row>
    <row r="1462" ht="15.75" customHeight="1">
      <c r="A1462" s="7">
        <v>697.0</v>
      </c>
      <c r="B1462" s="7" t="s">
        <v>894</v>
      </c>
      <c r="C1462" s="7">
        <v>32.739073993942014</v>
      </c>
      <c r="D1462" s="7">
        <v>1.2303971252188335</v>
      </c>
      <c r="G1462" s="7">
        <v>1154.0</v>
      </c>
      <c r="H1462" s="7" t="s">
        <v>895</v>
      </c>
      <c r="I1462" s="7">
        <v>37.3974442854222</v>
      </c>
      <c r="J1462" s="7">
        <v>6.399464630507285</v>
      </c>
      <c r="M1462" s="7"/>
    </row>
    <row r="1463" ht="15.75" customHeight="1">
      <c r="A1463" s="7">
        <v>701.0</v>
      </c>
      <c r="B1463" s="7" t="s">
        <v>894</v>
      </c>
      <c r="C1463" s="7">
        <v>32.9863386289176</v>
      </c>
      <c r="D1463" s="7">
        <v>1.2204920298534967</v>
      </c>
      <c r="G1463" s="7">
        <v>1156.0</v>
      </c>
      <c r="H1463" s="7" t="s">
        <v>895</v>
      </c>
      <c r="I1463" s="7">
        <v>40.689204661623386</v>
      </c>
      <c r="J1463" s="7">
        <v>6.753269264525189</v>
      </c>
      <c r="M1463" s="7"/>
    </row>
    <row r="1464" ht="15.75" customHeight="1">
      <c r="A1464" s="7">
        <v>697.0</v>
      </c>
      <c r="B1464" s="7" t="s">
        <v>894</v>
      </c>
      <c r="C1464" s="7">
        <v>33.35723558138097</v>
      </c>
      <c r="D1464" s="7">
        <v>1.2333916889339354</v>
      </c>
      <c r="G1464" s="7">
        <v>1156.0</v>
      </c>
      <c r="H1464" s="7" t="s">
        <v>895</v>
      </c>
      <c r="I1464" s="7">
        <v>41.50703332651809</v>
      </c>
      <c r="J1464" s="7">
        <v>6.805380024574338</v>
      </c>
      <c r="M1464" s="7"/>
    </row>
    <row r="1465" ht="15.75" customHeight="1">
      <c r="A1465" s="7">
        <v>697.0</v>
      </c>
      <c r="B1465" s="7" t="s">
        <v>894</v>
      </c>
      <c r="C1465" s="7">
        <v>33.58389483010859</v>
      </c>
      <c r="D1465" s="7">
        <v>1.3020363033262694</v>
      </c>
      <c r="G1465" s="7">
        <v>1156.0</v>
      </c>
      <c r="H1465" s="7" t="s">
        <v>895</v>
      </c>
      <c r="I1465" s="7">
        <v>41.34346759353915</v>
      </c>
      <c r="J1465" s="7">
        <v>6.638077058100755</v>
      </c>
      <c r="M1465" s="7"/>
    </row>
    <row r="1466" ht="15.75" customHeight="1">
      <c r="A1466" s="7">
        <v>145.0</v>
      </c>
      <c r="B1466" s="7" t="s">
        <v>894</v>
      </c>
      <c r="C1466" s="7"/>
      <c r="D1466" s="7" t="s">
        <v>8</v>
      </c>
      <c r="G1466" s="7">
        <v>1158.0</v>
      </c>
      <c r="H1466" s="7" t="s">
        <v>895</v>
      </c>
      <c r="I1466" s="7">
        <v>40.44385606215498</v>
      </c>
      <c r="J1466" s="7">
        <v>6.479002106371774</v>
      </c>
      <c r="M1466" s="7"/>
    </row>
    <row r="1467" ht="15.75" customHeight="1">
      <c r="A1467" s="7">
        <v>145.0</v>
      </c>
      <c r="B1467" s="7" t="s">
        <v>894</v>
      </c>
      <c r="C1467" s="7"/>
      <c r="D1467" s="7" t="s">
        <v>8</v>
      </c>
      <c r="G1467" s="7">
        <v>1158.0</v>
      </c>
      <c r="H1467" s="7" t="s">
        <v>895</v>
      </c>
      <c r="I1467" s="7">
        <v>40.85277039460233</v>
      </c>
      <c r="J1467" s="7">
        <v>6.492715464279446</v>
      </c>
      <c r="M1467" s="7"/>
    </row>
    <row r="1468" ht="15.75" customHeight="1">
      <c r="A1468" s="7">
        <v>145.0</v>
      </c>
      <c r="B1468" s="7" t="s">
        <v>894</v>
      </c>
      <c r="C1468" s="7"/>
      <c r="D1468" s="7" t="s">
        <v>8</v>
      </c>
      <c r="G1468" s="7">
        <v>1158.0</v>
      </c>
      <c r="H1468" s="7" t="s">
        <v>895</v>
      </c>
      <c r="I1468" s="7">
        <v>41.03678184420364</v>
      </c>
      <c r="J1468" s="7">
        <v>6.506428822187116</v>
      </c>
      <c r="M1468" s="7"/>
    </row>
    <row r="1469" ht="15.75" customHeight="1">
      <c r="G1469" s="7">
        <v>1160.0</v>
      </c>
      <c r="H1469" s="7" t="s">
        <v>895</v>
      </c>
      <c r="I1469" s="7">
        <v>22.962768350030668</v>
      </c>
      <c r="J1469" s="7">
        <v>2.9903238546603474</v>
      </c>
      <c r="M1469" s="7"/>
    </row>
    <row r="1470" ht="15.75" customHeight="1">
      <c r="G1470" s="7">
        <v>1160.0</v>
      </c>
      <c r="H1470" s="7" t="s">
        <v>895</v>
      </c>
      <c r="I1470" s="7">
        <v>22.553854017583316</v>
      </c>
      <c r="J1470" s="7">
        <v>3.0863173600140423</v>
      </c>
      <c r="M1470" s="7"/>
    </row>
    <row r="1471" ht="15.75" customHeight="1">
      <c r="G1471" s="7">
        <v>1160.0</v>
      </c>
      <c r="H1471" s="7" t="s">
        <v>895</v>
      </c>
      <c r="I1471" s="7">
        <v>23.412574115722755</v>
      </c>
      <c r="J1471" s="7">
        <v>3.0808320168509744</v>
      </c>
      <c r="M1471" s="7"/>
    </row>
    <row r="1472" ht="15.75" customHeight="1">
      <c r="G1472" s="7">
        <v>1162.0</v>
      </c>
      <c r="H1472" s="7" t="s">
        <v>895</v>
      </c>
      <c r="I1472" s="7">
        <v>23.576139848701697</v>
      </c>
      <c r="J1472" s="7">
        <v>3.2508776549060907</v>
      </c>
      <c r="M1472" s="7"/>
    </row>
    <row r="1473" ht="15.75" customHeight="1">
      <c r="G1473" s="7">
        <v>1162.0</v>
      </c>
      <c r="H1473" s="7" t="s">
        <v>895</v>
      </c>
      <c r="I1473" s="7">
        <v>23.28989981598855</v>
      </c>
      <c r="J1473" s="7">
        <v>3.305731086536774</v>
      </c>
      <c r="M1473" s="7"/>
    </row>
    <row r="1474" ht="15.75" customHeight="1">
      <c r="G1474" s="7">
        <v>1162.0</v>
      </c>
      <c r="H1474" s="7" t="s">
        <v>895</v>
      </c>
      <c r="I1474" s="7">
        <v>22.86053976691883</v>
      </c>
      <c r="J1474" s="7">
        <v>3.308473758118308</v>
      </c>
      <c r="M1474" s="7"/>
    </row>
    <row r="1475" ht="15.75" customHeight="1">
      <c r="G1475" s="7">
        <v>1164.0</v>
      </c>
      <c r="H1475" s="7" t="s">
        <v>895</v>
      </c>
      <c r="I1475" s="7">
        <v>23.98505418114905</v>
      </c>
      <c r="J1475" s="7">
        <v>3.319444444444444</v>
      </c>
      <c r="M1475" s="7"/>
    </row>
    <row r="1476" ht="15.75" customHeight="1">
      <c r="G1476" s="7">
        <v>1164.0</v>
      </c>
      <c r="H1476" s="7" t="s">
        <v>895</v>
      </c>
      <c r="I1476" s="7">
        <v>24.639317113064813</v>
      </c>
      <c r="J1476" s="7">
        <v>3.34961383184132</v>
      </c>
      <c r="M1476" s="7"/>
    </row>
    <row r="1477" ht="15.75" customHeight="1">
      <c r="G1477" s="7">
        <v>1164.0</v>
      </c>
      <c r="H1477" s="7" t="s">
        <v>895</v>
      </c>
      <c r="I1477" s="7">
        <v>24.802882846043754</v>
      </c>
      <c r="J1477" s="7">
        <v>3.3934965771458665</v>
      </c>
      <c r="M1477" s="7"/>
    </row>
    <row r="1478" ht="15.75" customHeight="1">
      <c r="G1478" s="7">
        <v>1166.0</v>
      </c>
      <c r="H1478" s="7" t="s">
        <v>895</v>
      </c>
      <c r="I1478" s="7">
        <v>22.635636884072785</v>
      </c>
      <c r="J1478" s="7">
        <v>3.1795681937862033</v>
      </c>
      <c r="M1478" s="7"/>
    </row>
    <row r="1479" ht="15.75" customHeight="1">
      <c r="G1479" s="7">
        <v>1166.0</v>
      </c>
      <c r="H1479" s="7" t="s">
        <v>895</v>
      </c>
      <c r="I1479" s="7">
        <v>21.960928235534656</v>
      </c>
      <c r="J1479" s="7">
        <v>3.116486747410918</v>
      </c>
      <c r="M1479" s="7"/>
    </row>
    <row r="1480" ht="15.75" customHeight="1">
      <c r="G1480" s="7">
        <v>1166.0</v>
      </c>
      <c r="H1480" s="7" t="s">
        <v>895</v>
      </c>
      <c r="I1480" s="7">
        <v>22.124493968513594</v>
      </c>
      <c r="J1480" s="7">
        <v>3.1137440758293837</v>
      </c>
      <c r="M1480" s="7"/>
    </row>
    <row r="1481" ht="15.75" customHeight="1">
      <c r="G1481" s="7">
        <v>1168.0</v>
      </c>
      <c r="H1481" s="7" t="s">
        <v>895</v>
      </c>
      <c r="I1481" s="7">
        <v>24.373522796974033</v>
      </c>
      <c r="J1481" s="7">
        <v>3.799411971212919</v>
      </c>
      <c r="M1481" s="7"/>
    </row>
    <row r="1482" ht="15.75" customHeight="1">
      <c r="G1482" s="7">
        <v>1168.0</v>
      </c>
      <c r="H1482" s="7" t="s">
        <v>895</v>
      </c>
      <c r="I1482" s="7">
        <v>24.82332856266612</v>
      </c>
      <c r="J1482" s="7">
        <v>3.689705107951554</v>
      </c>
      <c r="M1482" s="7"/>
    </row>
    <row r="1483" ht="15.75" customHeight="1">
      <c r="G1483" s="7">
        <v>1168.0</v>
      </c>
      <c r="H1483" s="7" t="s">
        <v>895</v>
      </c>
      <c r="I1483" s="7">
        <v>24.537088529952975</v>
      </c>
      <c r="J1483" s="7">
        <v>3.651307705810076</v>
      </c>
      <c r="M1483" s="7"/>
    </row>
    <row r="1484" ht="15.75" customHeight="1">
      <c r="G1484" s="7">
        <v>1170.0</v>
      </c>
      <c r="H1484" s="7" t="s">
        <v>895</v>
      </c>
      <c r="I1484" s="7">
        <v>24.14861991412799</v>
      </c>
      <c r="J1484" s="7">
        <v>3.3605845181674567</v>
      </c>
      <c r="M1484" s="7"/>
    </row>
    <row r="1485" ht="15.75" customHeight="1">
      <c r="G1485" s="7">
        <v>1170.0</v>
      </c>
      <c r="H1485" s="7" t="s">
        <v>895</v>
      </c>
      <c r="I1485" s="7">
        <v>23.433019832345124</v>
      </c>
      <c r="J1485" s="7">
        <v>3.2618483412322274</v>
      </c>
      <c r="M1485" s="7"/>
    </row>
    <row r="1486" ht="15.75" customHeight="1">
      <c r="G1486" s="7">
        <v>1170.0</v>
      </c>
      <c r="H1486" s="7" t="s">
        <v>895</v>
      </c>
      <c r="I1486" s="7">
        <v>24.353077080351667</v>
      </c>
      <c r="J1486" s="7">
        <v>3.228936282253818</v>
      </c>
      <c r="M1486" s="7"/>
    </row>
    <row r="1487" ht="15.75" customHeight="1">
      <c r="G1487" s="7">
        <v>1172.0</v>
      </c>
      <c r="H1487" s="7" t="s">
        <v>895</v>
      </c>
      <c r="I1487" s="7">
        <v>96.73091392353302</v>
      </c>
      <c r="J1487" s="7">
        <v>12.58967439002984</v>
      </c>
      <c r="M1487" s="7"/>
    </row>
    <row r="1488" ht="15.75" customHeight="1">
      <c r="G1488" s="7">
        <v>1172.0</v>
      </c>
      <c r="H1488" s="7" t="s">
        <v>895</v>
      </c>
      <c r="I1488" s="7">
        <v>94.05252504600287</v>
      </c>
      <c r="J1488" s="7">
        <v>12.866684219764789</v>
      </c>
      <c r="M1488" s="7"/>
    </row>
    <row r="1489" ht="15.75" customHeight="1">
      <c r="G1489" s="7">
        <v>1172.0</v>
      </c>
      <c r="H1489" s="7" t="s">
        <v>895</v>
      </c>
      <c r="I1489" s="7">
        <v>97.38517685544879</v>
      </c>
      <c r="J1489" s="7">
        <v>12.578703703703702</v>
      </c>
      <c r="M1489" s="7"/>
    </row>
    <row r="1490" ht="15.75" customHeight="1">
      <c r="G1490" s="7">
        <v>1174.0</v>
      </c>
      <c r="H1490" s="7" t="s">
        <v>895</v>
      </c>
      <c r="I1490" s="7">
        <v>99.67509711715397</v>
      </c>
      <c r="J1490" s="7">
        <v>13.368593119185535</v>
      </c>
      <c r="M1490" s="7"/>
    </row>
    <row r="1491" ht="15.75" customHeight="1">
      <c r="G1491" s="7">
        <v>1174.0</v>
      </c>
      <c r="H1491" s="7" t="s">
        <v>895</v>
      </c>
      <c r="I1491" s="7">
        <v>96.64913105704356</v>
      </c>
      <c r="J1491" s="7">
        <v>13.228716868527295</v>
      </c>
      <c r="M1491" s="7"/>
    </row>
    <row r="1492" ht="15.75" customHeight="1">
      <c r="G1492" s="7">
        <v>1174.0</v>
      </c>
      <c r="H1492" s="7" t="s">
        <v>895</v>
      </c>
      <c r="I1492" s="7">
        <v>99.28662850132898</v>
      </c>
      <c r="J1492" s="7">
        <v>13.286312971739513</v>
      </c>
      <c r="M1492" s="7"/>
    </row>
    <row r="1493" ht="15.75" customHeight="1">
      <c r="G1493" s="7">
        <v>1176.0</v>
      </c>
      <c r="H1493" s="7" t="s">
        <v>895</v>
      </c>
      <c r="I1493" s="7">
        <v>96.9967082396238</v>
      </c>
      <c r="J1493" s="7">
        <v>12.770690714411092</v>
      </c>
      <c r="M1493" s="7"/>
    </row>
    <row r="1494" ht="15.75" customHeight="1">
      <c r="G1494" s="7">
        <v>1176.0</v>
      </c>
      <c r="H1494" s="7" t="s">
        <v>895</v>
      </c>
      <c r="I1494" s="7">
        <v>100.57470864853813</v>
      </c>
      <c r="J1494" s="7">
        <v>13.09981130419519</v>
      </c>
      <c r="M1494" s="7"/>
    </row>
    <row r="1495" ht="15.75" customHeight="1">
      <c r="G1495" s="7">
        <v>1176.0</v>
      </c>
      <c r="H1495" s="7" t="s">
        <v>895</v>
      </c>
      <c r="I1495" s="7">
        <v>97.40562257207115</v>
      </c>
      <c r="J1495" s="7">
        <v>12.721322625943479</v>
      </c>
      <c r="M1495" s="7"/>
    </row>
    <row r="1496" ht="15.75" customHeight="1">
      <c r="M1496" s="7"/>
    </row>
    <row r="1497" ht="15.75" customHeight="1">
      <c r="M1497" s="7"/>
    </row>
    <row r="1498" ht="15.75" customHeight="1">
      <c r="M1498" s="7"/>
    </row>
    <row r="1499" ht="15.75" customHeight="1">
      <c r="M1499" s="7"/>
    </row>
    <row r="1500" ht="15.75" customHeight="1">
      <c r="M1500" s="7"/>
    </row>
    <row r="1501" ht="15.75" customHeight="1">
      <c r="M1501" s="7"/>
    </row>
    <row r="1502" ht="15.75" customHeight="1">
      <c r="M1502" s="7"/>
    </row>
    <row r="1503" ht="15.75" customHeight="1">
      <c r="M1503" s="7"/>
    </row>
    <row r="1504" ht="15.75" customHeight="1">
      <c r="M1504" s="7"/>
    </row>
    <row r="1505" ht="15.75" customHeight="1">
      <c r="M1505" s="7"/>
    </row>
    <row r="1506" ht="15.75" customHeight="1">
      <c r="M1506" s="7"/>
    </row>
    <row r="1507" ht="15.75" customHeight="1">
      <c r="M1507" s="7"/>
    </row>
    <row r="1508" ht="15.75" customHeight="1">
      <c r="M1508" s="7"/>
    </row>
    <row r="1509" ht="15.75" customHeight="1">
      <c r="M1509" s="7"/>
    </row>
    <row r="1510" ht="15.75" customHeight="1">
      <c r="M1510" s="7"/>
    </row>
    <row r="1511" ht="15.75" customHeight="1">
      <c r="M1511" s="7"/>
    </row>
    <row r="1512" ht="15.75" customHeight="1">
      <c r="M1512" s="7"/>
    </row>
    <row r="1513" ht="15.75" customHeight="1">
      <c r="M1513" s="7"/>
    </row>
    <row r="1514" ht="15.75" customHeight="1">
      <c r="M1514" s="7"/>
    </row>
    <row r="1515" ht="15.75" customHeight="1">
      <c r="M1515" s="7"/>
    </row>
    <row r="1516" ht="15.75" customHeight="1">
      <c r="M1516" s="7"/>
    </row>
    <row r="1517" ht="15.75" customHeight="1">
      <c r="M1517" s="7"/>
    </row>
    <row r="1518" ht="15.75" customHeight="1">
      <c r="M1518" s="7"/>
    </row>
    <row r="1519" ht="15.75" customHeight="1">
      <c r="M1519" s="7"/>
    </row>
    <row r="1520" ht="15.75" customHeight="1">
      <c r="M1520" s="7"/>
    </row>
    <row r="1521" ht="15.75" customHeight="1">
      <c r="M1521" s="7"/>
    </row>
    <row r="1522" ht="15.75" customHeight="1">
      <c r="M1522" s="7"/>
    </row>
    <row r="1523" ht="15.75" customHeight="1">
      <c r="M1523" s="7"/>
    </row>
    <row r="1524" ht="15.75" customHeight="1">
      <c r="M1524" s="7"/>
    </row>
    <row r="1525" ht="15.75" customHeight="1">
      <c r="M1525" s="7"/>
    </row>
    <row r="1526" ht="15.75" customHeight="1">
      <c r="M1526" s="7"/>
    </row>
    <row r="1527" ht="15.75" customHeight="1">
      <c r="M1527" s="7"/>
    </row>
    <row r="1528" ht="15.75" customHeight="1">
      <c r="M1528" s="7"/>
    </row>
    <row r="1529" ht="15.75" customHeight="1">
      <c r="M1529" s="7"/>
    </row>
    <row r="1530" ht="15.75" customHeight="1">
      <c r="M1530" s="7"/>
    </row>
    <row r="1531" ht="15.75" customHeight="1">
      <c r="M1531" s="7"/>
    </row>
    <row r="1532" ht="15.75" customHeight="1">
      <c r="M1532" s="7"/>
    </row>
    <row r="1533" ht="15.75" customHeight="1">
      <c r="M1533" s="7"/>
    </row>
    <row r="1534" ht="15.75" customHeight="1">
      <c r="M1534" s="7"/>
    </row>
    <row r="1535" ht="15.75" customHeight="1">
      <c r="M1535" s="7"/>
    </row>
    <row r="1536" ht="15.75" customHeight="1">
      <c r="M1536" s="7"/>
    </row>
    <row r="1537" ht="15.75" customHeight="1">
      <c r="M1537" s="7"/>
    </row>
    <row r="1538" ht="15.75" customHeight="1">
      <c r="M1538" s="7"/>
    </row>
    <row r="1539" ht="15.75" customHeight="1">
      <c r="M1539" s="7"/>
    </row>
    <row r="1540" ht="15.75" customHeight="1">
      <c r="M1540" s="7"/>
    </row>
    <row r="1541" ht="15.75" customHeight="1">
      <c r="M1541" s="7"/>
    </row>
    <row r="1542" ht="15.75" customHeight="1">
      <c r="M1542" s="7"/>
    </row>
    <row r="1543" ht="15.75" customHeight="1">
      <c r="M1543" s="7"/>
    </row>
    <row r="1544" ht="15.75" customHeight="1">
      <c r="M1544" s="7"/>
    </row>
    <row r="1545" ht="15.75" customHeight="1">
      <c r="M1545" s="7"/>
    </row>
    <row r="1546" ht="15.75" customHeight="1">
      <c r="M1546" s="7"/>
    </row>
    <row r="1547" ht="15.75" customHeight="1">
      <c r="M1547" s="7"/>
    </row>
    <row r="1548" ht="15.75" customHeight="1">
      <c r="M1548" s="7"/>
    </row>
    <row r="1549" ht="15.75" customHeight="1">
      <c r="M1549" s="7"/>
    </row>
    <row r="1550" ht="15.75" customHeight="1">
      <c r="M1550" s="7"/>
    </row>
    <row r="1551" ht="15.75" customHeight="1">
      <c r="M1551" s="7"/>
    </row>
    <row r="1552" ht="15.75" customHeight="1">
      <c r="M1552" s="7"/>
    </row>
    <row r="1553" ht="15.75" customHeight="1">
      <c r="M1553" s="7"/>
    </row>
    <row r="1554" ht="15.75" customHeight="1">
      <c r="M1554" s="7"/>
    </row>
    <row r="1555" ht="15.75" customHeight="1">
      <c r="M1555" s="7"/>
    </row>
    <row r="1556" ht="15.75" customHeight="1">
      <c r="M1556" s="7"/>
    </row>
    <row r="1557" ht="15.75" customHeight="1">
      <c r="M1557" s="7"/>
    </row>
    <row r="1558" ht="15.75" customHeight="1">
      <c r="M1558" s="7"/>
    </row>
    <row r="1559" ht="15.75" customHeight="1">
      <c r="M1559" s="7"/>
    </row>
    <row r="1560" ht="15.75" customHeight="1">
      <c r="M1560" s="7"/>
    </row>
    <row r="1561" ht="15.75" customHeight="1">
      <c r="M1561" s="7"/>
    </row>
    <row r="1562" ht="15.75" customHeight="1">
      <c r="M1562" s="7"/>
    </row>
    <row r="1563" ht="15.75" customHeight="1">
      <c r="M1563" s="7"/>
    </row>
    <row r="1564" ht="15.75" customHeight="1">
      <c r="M1564" s="7"/>
    </row>
    <row r="1565" ht="15.75" customHeight="1">
      <c r="M1565" s="7"/>
    </row>
    <row r="1566" ht="15.75" customHeight="1">
      <c r="M1566" s="7"/>
    </row>
    <row r="1567" ht="15.75" customHeight="1">
      <c r="M1567" s="7"/>
    </row>
    <row r="1568" ht="15.75" customHeight="1">
      <c r="M1568" s="7"/>
    </row>
    <row r="1569" ht="15.75" customHeight="1">
      <c r="M1569" s="7"/>
    </row>
    <row r="1570" ht="15.75" customHeight="1">
      <c r="M1570" s="7"/>
    </row>
    <row r="1571" ht="15.75" customHeight="1">
      <c r="M1571" s="7"/>
    </row>
    <row r="1572" ht="15.75" customHeight="1">
      <c r="M1572" s="7"/>
    </row>
    <row r="1573" ht="15.75" customHeight="1">
      <c r="M1573" s="7"/>
    </row>
    <row r="1574" ht="15.75" customHeight="1">
      <c r="M1574" s="7"/>
    </row>
    <row r="1575" ht="15.75" customHeight="1">
      <c r="M1575" s="7"/>
    </row>
    <row r="1576" ht="15.75" customHeight="1">
      <c r="M1576" s="7"/>
    </row>
    <row r="1577" ht="15.75" customHeight="1">
      <c r="M1577" s="7"/>
    </row>
    <row r="1578" ht="15.75" customHeight="1">
      <c r="M1578" s="7"/>
    </row>
    <row r="1579" ht="15.75" customHeight="1">
      <c r="M1579" s="7"/>
    </row>
    <row r="1580" ht="15.75" customHeight="1">
      <c r="M1580" s="7"/>
    </row>
    <row r="1581" ht="15.75" customHeight="1">
      <c r="M1581" s="7"/>
    </row>
    <row r="1582" ht="15.75" customHeight="1">
      <c r="M1582" s="7"/>
    </row>
    <row r="1583" ht="15.75" customHeight="1">
      <c r="M1583" s="7"/>
    </row>
    <row r="1584" ht="15.75" customHeight="1">
      <c r="M1584" s="7"/>
    </row>
    <row r="1585" ht="15.75" customHeight="1">
      <c r="M1585" s="7"/>
    </row>
    <row r="1586" ht="15.75" customHeight="1">
      <c r="M1586" s="7"/>
    </row>
    <row r="1587" ht="15.75" customHeight="1">
      <c r="M1587" s="7"/>
    </row>
    <row r="1588" ht="15.75" customHeight="1">
      <c r="M1588" s="7"/>
    </row>
    <row r="1589" ht="15.75" customHeight="1">
      <c r="M1589" s="7"/>
    </row>
    <row r="1590" ht="15.75" customHeight="1">
      <c r="M1590" s="7"/>
    </row>
    <row r="1591" ht="15.75" customHeight="1">
      <c r="M1591" s="7"/>
    </row>
    <row r="1592" ht="15.75" customHeight="1">
      <c r="M1592" s="7"/>
    </row>
    <row r="1593" ht="15.75" customHeight="1">
      <c r="M1593" s="7"/>
    </row>
    <row r="1594" ht="15.75" customHeight="1">
      <c r="M1594" s="7"/>
    </row>
    <row r="1595" ht="15.75" customHeight="1">
      <c r="M1595" s="7"/>
    </row>
    <row r="1596" ht="15.75" customHeight="1">
      <c r="M1596" s="7"/>
    </row>
    <row r="1597" ht="15.75" customHeight="1">
      <c r="M1597" s="7"/>
    </row>
    <row r="1598" ht="15.75" customHeight="1">
      <c r="M1598" s="7"/>
    </row>
    <row r="1599" ht="15.75" customHeight="1">
      <c r="M1599" s="7"/>
    </row>
    <row r="1600" ht="15.75" customHeight="1">
      <c r="M1600" s="7"/>
    </row>
    <row r="1601" ht="15.75" customHeight="1">
      <c r="M1601" s="7"/>
    </row>
    <row r="1602" ht="15.75" customHeight="1">
      <c r="M1602" s="7"/>
    </row>
    <row r="1603" ht="15.75" customHeight="1">
      <c r="M1603" s="7"/>
    </row>
    <row r="1604" ht="15.75" customHeight="1">
      <c r="M1604" s="7"/>
    </row>
    <row r="1605" ht="15.75" customHeight="1">
      <c r="M1605" s="7"/>
    </row>
    <row r="1606" ht="15.75" customHeight="1">
      <c r="M1606" s="7"/>
    </row>
    <row r="1607" ht="15.75" customHeight="1">
      <c r="M1607" s="7"/>
    </row>
    <row r="1608" ht="15.75" customHeight="1">
      <c r="M1608" s="7"/>
    </row>
    <row r="1609" ht="15.75" customHeight="1">
      <c r="M1609" s="7"/>
    </row>
    <row r="1610" ht="15.75" customHeight="1">
      <c r="M1610" s="7"/>
    </row>
    <row r="1611" ht="15.75" customHeight="1">
      <c r="M1611" s="7"/>
    </row>
    <row r="1612" ht="15.75" customHeight="1">
      <c r="M1612" s="7"/>
    </row>
    <row r="1613" ht="15.75" customHeight="1">
      <c r="M1613" s="7"/>
    </row>
    <row r="1614" ht="15.75" customHeight="1">
      <c r="M1614" s="7"/>
    </row>
    <row r="1615" ht="15.75" customHeight="1">
      <c r="M1615" s="7"/>
    </row>
    <row r="1616" ht="15.75" customHeight="1">
      <c r="M1616" s="7"/>
    </row>
    <row r="1617" ht="15.75" customHeight="1">
      <c r="M1617" s="7"/>
    </row>
    <row r="1618" ht="15.75" customHeight="1">
      <c r="M1618" s="7"/>
    </row>
    <row r="1619" ht="15.75" customHeight="1">
      <c r="M1619" s="7"/>
    </row>
    <row r="1620" ht="15.75" customHeight="1">
      <c r="M1620" s="7"/>
    </row>
    <row r="1621" ht="15.75" customHeight="1">
      <c r="M1621" s="7"/>
    </row>
    <row r="1622" ht="15.75" customHeight="1">
      <c r="M1622" s="7"/>
    </row>
    <row r="1623" ht="15.75" customHeight="1">
      <c r="M1623" s="7"/>
    </row>
    <row r="1624" ht="15.75" customHeight="1">
      <c r="M1624" s="7"/>
    </row>
    <row r="1625" ht="15.75" customHeight="1">
      <c r="M1625" s="7"/>
    </row>
    <row r="1626" ht="15.75" customHeight="1">
      <c r="M1626" s="7"/>
    </row>
    <row r="1627" ht="15.75" customHeight="1">
      <c r="M1627" s="7"/>
    </row>
    <row r="1628" ht="15.75" customHeight="1">
      <c r="M1628" s="7"/>
    </row>
    <row r="1629" ht="15.75" customHeight="1">
      <c r="M1629" s="7"/>
    </row>
    <row r="1630" ht="15.75" customHeight="1">
      <c r="M1630" s="7"/>
    </row>
    <row r="1631" ht="15.75" customHeight="1">
      <c r="M1631" s="7"/>
    </row>
    <row r="1632" ht="15.75" customHeight="1">
      <c r="M1632" s="7"/>
    </row>
    <row r="1633" ht="15.75" customHeight="1">
      <c r="M1633" s="7"/>
    </row>
    <row r="1634" ht="15.75" customHeight="1">
      <c r="M1634" s="7"/>
    </row>
    <row r="1635" ht="15.75" customHeight="1">
      <c r="M1635" s="7"/>
    </row>
    <row r="1636" ht="15.75" customHeight="1">
      <c r="M1636" s="7"/>
    </row>
    <row r="1637" ht="15.75" customHeight="1">
      <c r="M1637" s="7"/>
    </row>
    <row r="1638" ht="15.75" customHeight="1">
      <c r="M1638" s="7"/>
    </row>
    <row r="1639" ht="15.75" customHeight="1">
      <c r="M1639" s="7"/>
    </row>
    <row r="1640" ht="15.75" customHeight="1">
      <c r="M1640" s="7"/>
    </row>
    <row r="1641" ht="15.75" customHeight="1">
      <c r="M1641" s="7"/>
    </row>
    <row r="1642" ht="15.75" customHeight="1">
      <c r="M1642" s="7"/>
    </row>
    <row r="1643" ht="15.75" customHeight="1">
      <c r="M1643" s="7"/>
    </row>
    <row r="1644" ht="15.75" customHeight="1">
      <c r="M1644" s="7"/>
    </row>
    <row r="1645" ht="15.75" customHeight="1">
      <c r="M1645" s="7"/>
    </row>
    <row r="1646" ht="15.75" customHeight="1">
      <c r="M1646" s="7"/>
    </row>
    <row r="1647" ht="15.75" customHeight="1">
      <c r="M1647" s="7"/>
    </row>
    <row r="1648" ht="15.75" customHeight="1">
      <c r="M1648" s="7"/>
    </row>
    <row r="1649" ht="15.75" customHeight="1">
      <c r="M1649" s="7"/>
    </row>
    <row r="1650" ht="15.75" customHeight="1">
      <c r="M1650" s="7"/>
    </row>
    <row r="1651" ht="15.75" customHeight="1">
      <c r="M1651" s="7"/>
    </row>
    <row r="1652" ht="15.75" customHeight="1">
      <c r="M1652" s="7"/>
    </row>
    <row r="1653" ht="15.75" customHeight="1">
      <c r="M1653" s="7"/>
    </row>
    <row r="1654" ht="15.75" customHeight="1">
      <c r="M1654" s="7"/>
    </row>
    <row r="1655" ht="15.75" customHeight="1">
      <c r="M1655" s="7"/>
    </row>
    <row r="1656" ht="15.75" customHeight="1">
      <c r="M1656" s="7"/>
    </row>
    <row r="1657" ht="15.75" customHeight="1">
      <c r="M1657" s="7"/>
    </row>
    <row r="1658" ht="15.75" customHeight="1">
      <c r="M1658" s="7"/>
    </row>
    <row r="1659" ht="15.75" customHeight="1">
      <c r="M1659" s="7"/>
    </row>
    <row r="1660" ht="15.75" customHeight="1">
      <c r="M1660" s="7"/>
    </row>
    <row r="1661" ht="15.75" customHeight="1">
      <c r="M1661" s="7"/>
    </row>
    <row r="1662" ht="15.75" customHeight="1">
      <c r="M1662" s="7"/>
    </row>
    <row r="1663" ht="15.75" customHeight="1">
      <c r="M1663" s="7"/>
    </row>
    <row r="1664" ht="15.75" customHeight="1">
      <c r="M1664" s="7"/>
    </row>
    <row r="1665" ht="15.75" customHeight="1">
      <c r="M1665" s="7"/>
    </row>
    <row r="1666" ht="15.75" customHeight="1">
      <c r="M1666" s="7"/>
    </row>
    <row r="1667" ht="15.75" customHeight="1">
      <c r="M1667" s="7"/>
    </row>
    <row r="1668" ht="15.75" customHeight="1">
      <c r="M1668" s="7"/>
    </row>
    <row r="1669" ht="15.75" customHeight="1">
      <c r="M1669" s="7"/>
    </row>
    <row r="1670" ht="15.75" customHeight="1">
      <c r="M1670" s="7"/>
    </row>
    <row r="1671" ht="15.75" customHeight="1">
      <c r="M1671" s="7"/>
    </row>
    <row r="1672" ht="15.75" customHeight="1">
      <c r="M1672" s="7"/>
    </row>
    <row r="1673" ht="15.75" customHeight="1">
      <c r="M1673" s="7"/>
    </row>
    <row r="1674" ht="15.75" customHeight="1">
      <c r="M1674" s="7"/>
    </row>
    <row r="1675" ht="15.75" customHeight="1">
      <c r="M1675" s="7"/>
    </row>
    <row r="1676" ht="15.75" customHeight="1">
      <c r="M1676" s="7"/>
    </row>
    <row r="1677" ht="15.75" customHeight="1">
      <c r="M1677" s="7"/>
    </row>
    <row r="1678" ht="15.75" customHeight="1">
      <c r="M1678" s="7"/>
    </row>
    <row r="1679" ht="15.75" customHeight="1">
      <c r="M1679" s="7"/>
    </row>
    <row r="1680" ht="15.75" customHeight="1">
      <c r="M1680" s="7"/>
    </row>
    <row r="1681" ht="15.75" customHeight="1">
      <c r="M1681" s="7"/>
    </row>
    <row r="1682" ht="15.75" customHeight="1">
      <c r="M1682" s="7"/>
    </row>
    <row r="1683" ht="15.75" customHeight="1">
      <c r="M1683" s="7"/>
    </row>
    <row r="1684" ht="15.75" customHeight="1">
      <c r="M1684" s="7"/>
    </row>
    <row r="1685" ht="15.75" customHeight="1">
      <c r="M1685" s="7"/>
    </row>
    <row r="1686" ht="15.75" customHeight="1">
      <c r="M1686" s="7"/>
    </row>
    <row r="1687" ht="15.75" customHeight="1">
      <c r="M1687" s="7"/>
    </row>
    <row r="1688" ht="15.75" customHeight="1">
      <c r="M1688" s="7"/>
    </row>
    <row r="1689" ht="15.75" customHeight="1">
      <c r="M1689" s="7"/>
    </row>
    <row r="1690" ht="15.75" customHeight="1">
      <c r="M1690" s="7"/>
    </row>
    <row r="1691" ht="15.75" customHeight="1">
      <c r="M1691" s="7"/>
    </row>
    <row r="1692" ht="15.75" customHeight="1">
      <c r="M1692" s="7"/>
    </row>
    <row r="1693" ht="15.75" customHeight="1">
      <c r="M1693" s="7"/>
    </row>
    <row r="1694" ht="15.75" customHeight="1">
      <c r="M1694" s="7"/>
    </row>
    <row r="1695" ht="15.75" customHeight="1">
      <c r="M1695" s="7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1.0"/>
    <col customWidth="1" hidden="1" min="3" max="3" width="11.0"/>
    <col customWidth="1" min="4" max="5" width="11.0"/>
    <col customWidth="1" hidden="1" min="6" max="6" width="11.0"/>
    <col customWidth="1" min="7" max="11" width="11.0"/>
    <col customWidth="1" hidden="1" min="12" max="12" width="11.0"/>
    <col customWidth="1" min="13" max="14" width="11.0"/>
    <col customWidth="1" hidden="1" min="15" max="15" width="11.0"/>
    <col customWidth="1" min="16" max="26" width="11.0"/>
  </cols>
  <sheetData>
    <row r="1" ht="15.75" customHeight="1">
      <c r="A1" s="7" t="s">
        <v>896</v>
      </c>
      <c r="B1" s="7" t="s">
        <v>897</v>
      </c>
      <c r="C1" s="7" t="s">
        <v>898</v>
      </c>
      <c r="D1" s="7" t="s">
        <v>896</v>
      </c>
      <c r="E1" s="7" t="s">
        <v>899</v>
      </c>
      <c r="F1" s="7" t="s">
        <v>900</v>
      </c>
      <c r="J1" s="6" t="s">
        <v>896</v>
      </c>
      <c r="K1" s="6" t="s">
        <v>901</v>
      </c>
      <c r="L1" s="6" t="s">
        <v>902</v>
      </c>
      <c r="M1" s="6" t="s">
        <v>896</v>
      </c>
      <c r="N1" s="6" t="s">
        <v>903</v>
      </c>
      <c r="O1" s="6" t="s">
        <v>902</v>
      </c>
    </row>
    <row r="2" ht="15.75" customHeight="1">
      <c r="A2" s="7">
        <v>115.0</v>
      </c>
      <c r="B2" s="7">
        <v>3.987966</v>
      </c>
      <c r="C2" s="7">
        <v>0.03925689</v>
      </c>
      <c r="D2" s="7">
        <v>116.0</v>
      </c>
      <c r="E2" s="7">
        <v>4.0113555</v>
      </c>
      <c r="F2" s="7">
        <v>0.016967404</v>
      </c>
      <c r="J2" s="6">
        <v>115.0</v>
      </c>
      <c r="K2" s="6">
        <v>0.378347333</v>
      </c>
      <c r="L2" s="6">
        <v>0.0079741583</v>
      </c>
      <c r="M2" s="6">
        <v>116.0</v>
      </c>
      <c r="N2" s="6">
        <v>0.382511307</v>
      </c>
      <c r="O2" s="6">
        <v>0.014567897</v>
      </c>
    </row>
    <row r="3" ht="15.75" customHeight="1">
      <c r="A3" s="7">
        <v>117.0</v>
      </c>
      <c r="B3" s="7">
        <v>3.5338527</v>
      </c>
      <c r="C3" s="7">
        <v>0.02483432</v>
      </c>
      <c r="D3" s="7">
        <v>118.0</v>
      </c>
      <c r="E3" s="7">
        <v>4.0156385</v>
      </c>
      <c r="F3" s="7">
        <v>0.033754097</v>
      </c>
      <c r="J3" s="6">
        <v>117.0</v>
      </c>
      <c r="K3" s="6">
        <v>0.366322062</v>
      </c>
      <c r="L3" s="6">
        <v>0.0033856922</v>
      </c>
      <c r="M3" s="6">
        <v>118.0</v>
      </c>
      <c r="N3" s="6">
        <v>0.397731352</v>
      </c>
      <c r="O3" s="6">
        <v>0.0061569272</v>
      </c>
    </row>
    <row r="4" ht="15.75" customHeight="1">
      <c r="A4" s="7">
        <v>119.0</v>
      </c>
      <c r="B4" s="7">
        <v>3.7538138</v>
      </c>
      <c r="C4" s="7">
        <v>0.020613676</v>
      </c>
      <c r="D4" s="7">
        <v>120.0</v>
      </c>
      <c r="E4" s="7">
        <v>4.0880128</v>
      </c>
      <c r="F4" s="7">
        <v>0.036753149</v>
      </c>
      <c r="J4" s="6">
        <v>119.0</v>
      </c>
      <c r="K4" s="6">
        <v>0.49285663</v>
      </c>
      <c r="L4" s="6">
        <v>0.00588667</v>
      </c>
      <c r="M4" s="6">
        <v>120.0</v>
      </c>
      <c r="N4" s="6">
        <v>0.372460334</v>
      </c>
      <c r="O4" s="6">
        <v>0.0050641824</v>
      </c>
    </row>
    <row r="5" ht="15.75" customHeight="1">
      <c r="A5" s="7">
        <v>121.0</v>
      </c>
      <c r="B5" s="7">
        <v>3.6956306</v>
      </c>
      <c r="C5" s="7">
        <v>0.031984979</v>
      </c>
      <c r="D5" s="7">
        <v>122.0</v>
      </c>
      <c r="E5" s="7">
        <v>19.2587514</v>
      </c>
      <c r="F5" s="7">
        <v>0.167252826</v>
      </c>
      <c r="J5" s="6">
        <v>121.0</v>
      </c>
      <c r="K5" s="6">
        <v>0.420956278</v>
      </c>
      <c r="L5" s="6">
        <v>0.0030465394</v>
      </c>
      <c r="M5" s="6">
        <v>122.0</v>
      </c>
      <c r="N5" s="6">
        <v>0.79571533</v>
      </c>
      <c r="O5" s="6">
        <v>0.00400009</v>
      </c>
    </row>
    <row r="6" ht="15.75" customHeight="1">
      <c r="A6" s="7">
        <v>123.0</v>
      </c>
      <c r="B6" s="7">
        <v>3.6778918</v>
      </c>
      <c r="C6" s="7">
        <v>0.028900637</v>
      </c>
      <c r="D6" s="7">
        <v>124.0</v>
      </c>
      <c r="E6" s="7">
        <v>21.7820518</v>
      </c>
      <c r="F6" s="7">
        <v>0.17241976</v>
      </c>
      <c r="J6" s="6">
        <v>123.0</v>
      </c>
      <c r="K6" s="6">
        <v>0.443140211</v>
      </c>
      <c r="L6" s="6">
        <v>0.0045182345</v>
      </c>
      <c r="M6" s="6">
        <v>124.0</v>
      </c>
      <c r="N6" s="6">
        <v>1.032292167</v>
      </c>
      <c r="O6" s="6">
        <v>0.0067371968</v>
      </c>
    </row>
    <row r="7" ht="15.75" customHeight="1">
      <c r="A7" s="7">
        <v>125.0</v>
      </c>
      <c r="B7" s="7">
        <v>3.6715058</v>
      </c>
      <c r="C7" s="7">
        <v>0.011263788</v>
      </c>
      <c r="D7" s="7">
        <v>126.0</v>
      </c>
      <c r="E7" s="7">
        <v>21.4366571</v>
      </c>
      <c r="F7" s="7">
        <v>0.233000357</v>
      </c>
      <c r="J7" s="6">
        <v>125.0</v>
      </c>
      <c r="K7" s="6">
        <v>0.275253069</v>
      </c>
      <c r="L7" s="6">
        <v>0.0073489356</v>
      </c>
      <c r="M7" s="6">
        <v>126.0</v>
      </c>
      <c r="N7" s="6">
        <v>0.929432673</v>
      </c>
      <c r="O7" s="6">
        <v>0.0122160248</v>
      </c>
    </row>
    <row r="8" ht="15.75" customHeight="1">
      <c r="A8" s="7">
        <v>127.0</v>
      </c>
      <c r="B8" s="7">
        <v>3.5742972</v>
      </c>
      <c r="C8" s="7">
        <v>0.027654328</v>
      </c>
      <c r="D8" s="7">
        <v>128.0</v>
      </c>
      <c r="E8" s="7">
        <v>4.404473</v>
      </c>
      <c r="F8" s="7">
        <v>0.037626332</v>
      </c>
      <c r="J8" s="6">
        <v>127.0</v>
      </c>
      <c r="K8" s="6">
        <v>0.262079116</v>
      </c>
      <c r="L8" s="6">
        <v>0.0162559662</v>
      </c>
      <c r="M8" s="6">
        <v>128.0</v>
      </c>
      <c r="N8" s="6">
        <v>0.337820375</v>
      </c>
      <c r="O8" s="6">
        <v>0.0034499717</v>
      </c>
    </row>
    <row r="9" ht="15.75" customHeight="1">
      <c r="A9" s="7">
        <v>129.0</v>
      </c>
      <c r="B9" s="7">
        <v>3.3238253</v>
      </c>
      <c r="C9" s="7">
        <v>0.023841369</v>
      </c>
      <c r="D9" s="7">
        <v>130.0</v>
      </c>
      <c r="E9" s="7">
        <v>4.5733464</v>
      </c>
      <c r="F9" s="7">
        <v>0.042579032</v>
      </c>
      <c r="J9" s="6">
        <v>129.0</v>
      </c>
      <c r="K9" s="6">
        <v>0.26760715</v>
      </c>
      <c r="L9" s="6">
        <v>0.0050648184</v>
      </c>
      <c r="M9" s="6">
        <v>130.0</v>
      </c>
      <c r="N9" s="6">
        <v>0.386747074</v>
      </c>
      <c r="O9" s="6">
        <v>0.0119766323</v>
      </c>
    </row>
    <row r="10" ht="15.75" customHeight="1">
      <c r="A10" s="7">
        <v>131.0</v>
      </c>
      <c r="B10" s="7">
        <v>3.3947805</v>
      </c>
      <c r="C10" s="7">
        <v>0.026157363</v>
      </c>
      <c r="D10" s="7">
        <v>132.0</v>
      </c>
      <c r="E10" s="7">
        <v>4.3250032</v>
      </c>
      <c r="F10" s="7">
        <v>0.04107442</v>
      </c>
      <c r="J10" s="6">
        <v>131.0</v>
      </c>
      <c r="K10" s="6">
        <v>0.552803503</v>
      </c>
      <c r="L10" s="6">
        <v>0.0010720931</v>
      </c>
      <c r="M10" s="6">
        <v>132.0</v>
      </c>
      <c r="N10" s="6">
        <v>0.339112643</v>
      </c>
      <c r="O10" s="6">
        <v>0.0047346431</v>
      </c>
    </row>
    <row r="11" ht="15.75" customHeight="1">
      <c r="A11" s="7">
        <v>133.0</v>
      </c>
      <c r="B11" s="7">
        <v>3.2821889</v>
      </c>
      <c r="C11" s="7">
        <v>0.013757442</v>
      </c>
      <c r="D11" s="7">
        <v>134.0</v>
      </c>
      <c r="E11" s="7">
        <v>16.9081483</v>
      </c>
      <c r="F11" s="7">
        <v>0.184992277</v>
      </c>
      <c r="J11" s="6">
        <v>133.0</v>
      </c>
      <c r="K11" s="6">
        <v>0.0</v>
      </c>
      <c r="L11" s="6">
        <v>0.0</v>
      </c>
      <c r="M11" s="6">
        <v>134.0</v>
      </c>
      <c r="N11" s="6">
        <v>1.834024777</v>
      </c>
      <c r="O11" s="6">
        <v>0.0254724544</v>
      </c>
    </row>
    <row r="12" ht="15.75" customHeight="1">
      <c r="A12" s="7">
        <v>135.0</v>
      </c>
      <c r="B12" s="7">
        <v>3.3713653</v>
      </c>
      <c r="C12" s="7">
        <v>0.02276103</v>
      </c>
      <c r="D12" s="7">
        <v>136.0</v>
      </c>
      <c r="E12" s="7">
        <v>19.059327</v>
      </c>
      <c r="F12" s="7">
        <v>0.109732614</v>
      </c>
      <c r="J12" s="6">
        <v>135.0</v>
      </c>
      <c r="K12" s="6">
        <v>0.478318616</v>
      </c>
      <c r="L12" s="6">
        <v>0.0043894916</v>
      </c>
      <c r="M12" s="6">
        <v>136.0</v>
      </c>
      <c r="N12" s="6">
        <v>2.270034743</v>
      </c>
      <c r="O12" s="6">
        <v>0.0340763272</v>
      </c>
    </row>
    <row r="13" ht="15.75" customHeight="1">
      <c r="A13" s="7">
        <v>137.0</v>
      </c>
      <c r="B13" s="7">
        <v>3.4572211</v>
      </c>
      <c r="C13" s="7">
        <v>0.02483432</v>
      </c>
      <c r="D13" s="7">
        <v>138.0</v>
      </c>
      <c r="E13" s="7">
        <v>19.2909608</v>
      </c>
      <c r="F13" s="7">
        <v>0.085548168</v>
      </c>
      <c r="J13" s="6">
        <v>137.0</v>
      </c>
      <c r="K13" s="6">
        <v>0.487687558</v>
      </c>
      <c r="L13" s="6">
        <v>0.0069694371</v>
      </c>
      <c r="M13" s="6">
        <v>138.0</v>
      </c>
      <c r="N13" s="6">
        <v>2.264320327</v>
      </c>
      <c r="O13" s="6">
        <v>0.0218048243</v>
      </c>
    </row>
    <row r="14" ht="15.75" customHeight="1">
      <c r="A14" s="7">
        <v>139.0</v>
      </c>
      <c r="B14" s="7">
        <v>9.0579564</v>
      </c>
      <c r="C14" s="7">
        <v>0.035391314</v>
      </c>
      <c r="D14" s="7">
        <v>140.0</v>
      </c>
      <c r="E14" s="7">
        <v>46.1652755</v>
      </c>
      <c r="F14" s="7">
        <v>0.031404715</v>
      </c>
      <c r="J14" s="6">
        <v>139.0</v>
      </c>
      <c r="K14" s="6">
        <v>0.109985373</v>
      </c>
      <c r="L14" s="6">
        <v>0.0284805594</v>
      </c>
      <c r="M14" s="6">
        <v>140.0</v>
      </c>
      <c r="N14" s="6">
        <v>6.451844613</v>
      </c>
      <c r="O14" s="6">
        <v>0.0732359918</v>
      </c>
    </row>
    <row r="15" ht="15.75" customHeight="1">
      <c r="A15" s="7">
        <v>141.0</v>
      </c>
      <c r="B15" s="7">
        <v>9.5527481</v>
      </c>
      <c r="C15" s="7">
        <v>0.062655953</v>
      </c>
      <c r="D15" s="7">
        <v>142.0</v>
      </c>
      <c r="E15" s="7">
        <v>49.7974027</v>
      </c>
      <c r="F15" s="7">
        <v>0.44291197</v>
      </c>
      <c r="J15" s="6">
        <v>141.0</v>
      </c>
      <c r="K15" s="6">
        <v>0.231016707</v>
      </c>
      <c r="L15" s="6">
        <v>0.0137749437</v>
      </c>
      <c r="M15" s="6">
        <v>142.0</v>
      </c>
      <c r="N15" s="6">
        <v>7.35243663</v>
      </c>
      <c r="O15" s="6">
        <v>0.0658498152</v>
      </c>
    </row>
    <row r="16" ht="15.75" customHeight="1">
      <c r="A16" s="7">
        <v>143.0</v>
      </c>
      <c r="B16" s="7">
        <v>9.5986637</v>
      </c>
      <c r="C16" s="7">
        <v>0.072308822</v>
      </c>
      <c r="D16" s="7">
        <v>144.0</v>
      </c>
      <c r="E16" s="7">
        <v>51.1748698</v>
      </c>
      <c r="F16" s="7">
        <v>0.338724736</v>
      </c>
      <c r="J16" s="6">
        <v>143.0</v>
      </c>
      <c r="K16" s="6">
        <v>0.18695856</v>
      </c>
      <c r="L16" s="6">
        <v>0.0074754087</v>
      </c>
      <c r="M16" s="6">
        <v>144.0</v>
      </c>
      <c r="N16" s="6">
        <v>6.746137053</v>
      </c>
      <c r="O16" s="6">
        <v>0.0621060037</v>
      </c>
    </row>
    <row r="17" ht="15.75" customHeight="1">
      <c r="A17" s="7">
        <v>145.0</v>
      </c>
      <c r="B17" s="7">
        <f>AVERAGE(B18:B19)</f>
        <v>2.0414875</v>
      </c>
      <c r="C17" s="7" t="s">
        <v>8</v>
      </c>
      <c r="D17" s="7">
        <v>146.0</v>
      </c>
      <c r="E17" s="7">
        <v>4.581861</v>
      </c>
      <c r="F17" s="7">
        <v>0.018813166</v>
      </c>
      <c r="J17" s="6">
        <v>145.0</v>
      </c>
      <c r="K17" s="6">
        <f>AVERAGE(K18:K19)</f>
        <v>0.346076531</v>
      </c>
      <c r="L17" s="6" t="s">
        <v>8</v>
      </c>
      <c r="M17" s="6">
        <v>146.0</v>
      </c>
      <c r="N17" s="6">
        <v>0.793883265</v>
      </c>
      <c r="O17" s="6">
        <v>0.0040585084</v>
      </c>
    </row>
    <row r="18" ht="15.75" customHeight="1">
      <c r="A18" s="7">
        <v>147.0</v>
      </c>
      <c r="B18" s="7">
        <v>2.0938879</v>
      </c>
      <c r="C18" s="7">
        <v>0.009437042</v>
      </c>
      <c r="D18" s="7">
        <v>148.0</v>
      </c>
      <c r="E18" s="7">
        <v>4.2654008</v>
      </c>
      <c r="F18" s="7">
        <v>0.036208015</v>
      </c>
      <c r="J18" s="6">
        <v>147.0</v>
      </c>
      <c r="K18" s="6">
        <v>0.373501328</v>
      </c>
      <c r="L18" s="6">
        <v>0.0090598244</v>
      </c>
      <c r="M18" s="6">
        <v>148.0</v>
      </c>
      <c r="N18" s="6">
        <v>0.830641109</v>
      </c>
      <c r="O18" s="6">
        <v>0.0172469826</v>
      </c>
    </row>
    <row r="19" ht="15.75" customHeight="1">
      <c r="A19" s="7">
        <v>149.0</v>
      </c>
      <c r="B19" s="7">
        <v>1.9890871</v>
      </c>
      <c r="C19" s="7">
        <v>0.002061368</v>
      </c>
      <c r="D19" s="7">
        <v>150.0</v>
      </c>
      <c r="E19" s="7">
        <v>3.8155449</v>
      </c>
      <c r="F19" s="7">
        <v>0.023003058</v>
      </c>
      <c r="J19" s="6">
        <v>149.0</v>
      </c>
      <c r="K19" s="6">
        <v>0.318651734</v>
      </c>
      <c r="L19" s="6">
        <v>0.0109294161</v>
      </c>
      <c r="M19" s="6">
        <v>150.0</v>
      </c>
      <c r="N19" s="6">
        <v>0.750664082</v>
      </c>
      <c r="O19" s="6">
        <v>0.0056068415</v>
      </c>
    </row>
    <row r="20" ht="15.75" customHeight="1">
      <c r="A20" s="7">
        <v>151.0</v>
      </c>
      <c r="B20" s="7">
        <v>11.6873146</v>
      </c>
      <c r="C20" s="7">
        <v>0.074809799</v>
      </c>
      <c r="D20" s="7">
        <v>152.0</v>
      </c>
      <c r="E20" s="7">
        <v>27.3056264</v>
      </c>
      <c r="F20" s="7">
        <v>0.227187287</v>
      </c>
      <c r="J20" s="6">
        <v>151.0</v>
      </c>
      <c r="K20" s="6">
        <v>0.760679158</v>
      </c>
      <c r="L20" s="6">
        <v>0.004912292</v>
      </c>
      <c r="M20" s="6">
        <v>152.0</v>
      </c>
      <c r="N20" s="6">
        <v>4.058075617</v>
      </c>
      <c r="O20" s="6">
        <v>0.0423445586</v>
      </c>
    </row>
    <row r="21" ht="15.75" customHeight="1">
      <c r="A21" s="7">
        <v>153.0</v>
      </c>
      <c r="B21" s="7">
        <v>12.0733109</v>
      </c>
      <c r="C21" s="7">
        <v>0.088486567</v>
      </c>
      <c r="D21" s="7">
        <v>154.0</v>
      </c>
      <c r="E21" s="7">
        <v>25.1948808</v>
      </c>
      <c r="F21" s="7">
        <v>0.196122369</v>
      </c>
      <c r="J21" s="6">
        <v>153.0</v>
      </c>
      <c r="K21" s="6">
        <v>0.780960586</v>
      </c>
      <c r="L21" s="6">
        <v>0.0113162295</v>
      </c>
      <c r="M21" s="6">
        <v>154.0</v>
      </c>
      <c r="N21" s="6">
        <v>4.383797343</v>
      </c>
      <c r="O21" s="6">
        <v>0.033917841</v>
      </c>
    </row>
    <row r="22" ht="15.75" customHeight="1">
      <c r="A22" s="7">
        <v>155.0</v>
      </c>
      <c r="B22" s="7">
        <v>11.7575603</v>
      </c>
      <c r="C22" s="7">
        <v>0.113554922</v>
      </c>
      <c r="D22" s="7">
        <v>156.0</v>
      </c>
      <c r="E22" s="7">
        <v>27.1548588</v>
      </c>
      <c r="F22" s="7">
        <v>0.230572969</v>
      </c>
      <c r="J22" s="6">
        <v>155.0</v>
      </c>
      <c r="K22" s="6">
        <v>0.86546055</v>
      </c>
      <c r="L22" s="6">
        <v>0.017784486</v>
      </c>
      <c r="M22" s="6">
        <v>156.0</v>
      </c>
      <c r="N22" s="6">
        <v>4.616374087</v>
      </c>
      <c r="O22" s="6">
        <v>0.0736184505</v>
      </c>
    </row>
    <row r="23" ht="15.75" customHeight="1">
      <c r="A23" s="7">
        <v>157.0</v>
      </c>
      <c r="B23" s="7">
        <v>11.6624803</v>
      </c>
      <c r="C23" s="7">
        <v>0.113924532</v>
      </c>
      <c r="D23" s="7">
        <v>158.0</v>
      </c>
      <c r="E23" s="7">
        <v>7.9635858</v>
      </c>
      <c r="F23" s="7">
        <v>0.022030418</v>
      </c>
      <c r="J23" s="6">
        <v>157.0</v>
      </c>
      <c r="K23" s="6">
        <v>0.851281499</v>
      </c>
      <c r="L23" s="6">
        <v>0.0079777122</v>
      </c>
      <c r="M23" s="6">
        <v>158.0</v>
      </c>
      <c r="N23" s="6">
        <v>1.166989733</v>
      </c>
      <c r="O23" s="6">
        <v>0.0111971239</v>
      </c>
    </row>
    <row r="24" ht="15.75" customHeight="1">
      <c r="A24" s="7">
        <v>159.0</v>
      </c>
      <c r="B24" s="7">
        <v>4.8046603</v>
      </c>
      <c r="C24" s="7">
        <v>0.034876483</v>
      </c>
      <c r="D24" s="7">
        <v>160.0</v>
      </c>
      <c r="E24" s="7">
        <v>8.0317028</v>
      </c>
      <c r="F24" s="7">
        <v>0.07235691</v>
      </c>
      <c r="J24" s="6">
        <v>159.0</v>
      </c>
      <c r="K24" s="6">
        <v>0.437073731</v>
      </c>
      <c r="L24" s="6">
        <v>0.0130490942</v>
      </c>
      <c r="M24" s="6">
        <v>160.0</v>
      </c>
      <c r="N24" s="6">
        <v>1.046413956</v>
      </c>
      <c r="O24" s="6">
        <v>0.0049282669</v>
      </c>
    </row>
    <row r="25" ht="15.75" customHeight="1">
      <c r="A25" s="7">
        <v>161.0</v>
      </c>
      <c r="B25" s="7">
        <v>4.792598</v>
      </c>
      <c r="C25" s="7">
        <v>0.038792447</v>
      </c>
      <c r="D25" s="7">
        <v>162.0</v>
      </c>
      <c r="E25" s="7">
        <v>8.5638668</v>
      </c>
      <c r="F25" s="7">
        <v>0.083138785</v>
      </c>
      <c r="J25" s="6">
        <v>161.0</v>
      </c>
      <c r="K25" s="6">
        <v>0.441237705</v>
      </c>
      <c r="L25" s="6">
        <v>0.0076475193</v>
      </c>
      <c r="M25" s="6">
        <v>162.0</v>
      </c>
      <c r="N25" s="6">
        <v>1.255294709</v>
      </c>
      <c r="O25" s="6">
        <v>0.0135124779</v>
      </c>
    </row>
    <row r="26" ht="15.75" customHeight="1">
      <c r="A26" s="7">
        <v>163.0</v>
      </c>
      <c r="B26" s="7">
        <v>4.7897597</v>
      </c>
      <c r="C26" s="7">
        <v>0.041135661</v>
      </c>
      <c r="D26" s="7">
        <v>164.0</v>
      </c>
      <c r="E26" s="7">
        <v>6.3919281</v>
      </c>
      <c r="F26" s="7">
        <v>0.063966023</v>
      </c>
      <c r="J26" s="6">
        <v>163.0</v>
      </c>
      <c r="K26" s="6">
        <v>0.474980257</v>
      </c>
      <c r="L26" s="6">
        <v>0.0136768321</v>
      </c>
      <c r="M26" s="6">
        <v>164.0</v>
      </c>
      <c r="N26" s="6">
        <v>1.079007825</v>
      </c>
      <c r="O26" s="6">
        <v>0.0157277966</v>
      </c>
    </row>
    <row r="27" ht="15.75" customHeight="1">
      <c r="A27" s="7">
        <v>165.0</v>
      </c>
      <c r="B27" s="7">
        <v>2.1842139</v>
      </c>
      <c r="C27" s="7">
        <v>0.005472758</v>
      </c>
      <c r="D27" s="7">
        <v>166.0</v>
      </c>
      <c r="E27" s="7">
        <v>6.5593824</v>
      </c>
      <c r="F27" s="7">
        <v>0.058969704</v>
      </c>
      <c r="J27" s="6">
        <v>165.0</v>
      </c>
      <c r="K27" s="6">
        <v>0.436894249</v>
      </c>
      <c r="L27" s="6">
        <v>0.0096997841</v>
      </c>
      <c r="M27" s="6">
        <v>166.0</v>
      </c>
      <c r="N27" s="6">
        <v>1.015327733</v>
      </c>
      <c r="O27" s="6">
        <v>0.0225552395</v>
      </c>
    </row>
    <row r="28" ht="15.75" customHeight="1">
      <c r="A28" s="7">
        <v>167.0</v>
      </c>
      <c r="B28" s="7">
        <v>2.209332</v>
      </c>
      <c r="C28" s="7">
        <v>0.00366434</v>
      </c>
      <c r="D28" s="7">
        <v>168.0</v>
      </c>
      <c r="E28" s="7">
        <v>6.2308598</v>
      </c>
      <c r="F28" s="7">
        <v>0.056590942</v>
      </c>
      <c r="J28" s="6">
        <v>167.0</v>
      </c>
      <c r="K28" s="6">
        <v>0.413418049</v>
      </c>
      <c r="L28" s="6">
        <v>0.0148740814</v>
      </c>
      <c r="M28" s="6">
        <v>168.0</v>
      </c>
      <c r="N28" s="6">
        <v>1.05567521</v>
      </c>
      <c r="O28" s="6">
        <v>0.012394219</v>
      </c>
    </row>
    <row r="29" ht="15.75" customHeight="1">
      <c r="A29" s="7">
        <v>169.0</v>
      </c>
      <c r="B29" s="7">
        <v>2.0973647</v>
      </c>
      <c r="C29" s="7">
        <v>0.004129446</v>
      </c>
      <c r="D29" s="7">
        <v>170.0</v>
      </c>
      <c r="E29" s="7">
        <v>26.6682908</v>
      </c>
      <c r="F29" s="7">
        <v>0.053524191</v>
      </c>
      <c r="J29" s="6">
        <v>169.0</v>
      </c>
      <c r="K29" s="6">
        <v>0.441812047</v>
      </c>
      <c r="L29" s="6">
        <v>0.008368004</v>
      </c>
      <c r="M29" s="6">
        <v>170.0</v>
      </c>
      <c r="N29" s="6">
        <v>6.775852023</v>
      </c>
      <c r="O29" s="6">
        <v>0.0379094575</v>
      </c>
    </row>
    <row r="30" ht="15.75" customHeight="1">
      <c r="A30" s="7">
        <v>171.0</v>
      </c>
      <c r="B30" s="7">
        <v>10.7616297</v>
      </c>
      <c r="C30" s="7">
        <v>0.063415899</v>
      </c>
      <c r="D30" s="7">
        <v>172.0</v>
      </c>
      <c r="E30" s="7">
        <v>27.2508018</v>
      </c>
      <c r="F30" s="7">
        <v>0.242389517</v>
      </c>
      <c r="J30" s="6">
        <v>171.0</v>
      </c>
      <c r="K30" s="6">
        <v>0.77760063</v>
      </c>
      <c r="L30" s="6">
        <v>0.0109828352</v>
      </c>
      <c r="M30" s="6">
        <v>172.0</v>
      </c>
      <c r="N30" s="6">
        <v>7.411295113</v>
      </c>
      <c r="O30" s="6">
        <v>0.0818718528</v>
      </c>
    </row>
    <row r="31" ht="15.75" customHeight="1">
      <c r="A31" s="7">
        <v>173.0</v>
      </c>
      <c r="B31" s="7">
        <v>10.9370683</v>
      </c>
      <c r="C31" s="7">
        <v>0.108640076</v>
      </c>
      <c r="D31" s="7">
        <v>174.0</v>
      </c>
      <c r="E31" s="7">
        <v>27.1480058</v>
      </c>
      <c r="F31" s="7">
        <v>0.222381864</v>
      </c>
      <c r="J31" s="6">
        <v>173.0</v>
      </c>
      <c r="K31" s="6">
        <v>0.703770373</v>
      </c>
      <c r="L31" s="6">
        <v>0.020373396</v>
      </c>
      <c r="M31" s="6">
        <v>174.0</v>
      </c>
      <c r="N31" s="6">
        <v>7.491296943</v>
      </c>
      <c r="O31" s="6">
        <v>0.040716969</v>
      </c>
    </row>
    <row r="32" ht="15.75" customHeight="1">
      <c r="A32" s="7">
        <v>175.0</v>
      </c>
      <c r="B32" s="7">
        <v>2.2382817</v>
      </c>
      <c r="C32" s="7">
        <v>0.018946632</v>
      </c>
      <c r="D32" s="7">
        <v>176.0</v>
      </c>
      <c r="E32" s="7">
        <v>4.2419856</v>
      </c>
      <c r="F32" s="7">
        <v>0.030920514</v>
      </c>
      <c r="J32" s="6">
        <v>175.0</v>
      </c>
      <c r="K32" s="6">
        <v>0.357024912</v>
      </c>
      <c r="L32" s="6">
        <v>0.0100141758</v>
      </c>
      <c r="M32" s="6">
        <v>176.0</v>
      </c>
      <c r="N32" s="6">
        <v>0.74843851</v>
      </c>
      <c r="O32" s="6">
        <v>0.01275573</v>
      </c>
    </row>
    <row r="33" ht="15.75" customHeight="1">
      <c r="A33" s="7">
        <v>177.0</v>
      </c>
      <c r="B33" s="7">
        <v>2.1338357</v>
      </c>
      <c r="C33" s="7">
        <v>0.006458092</v>
      </c>
      <c r="D33" s="7">
        <v>178.0</v>
      </c>
      <c r="E33" s="7">
        <v>5.0764187</v>
      </c>
      <c r="F33" s="7">
        <v>0.021322008</v>
      </c>
      <c r="J33" s="6">
        <v>177.0</v>
      </c>
      <c r="K33" s="6">
        <v>0.348302104</v>
      </c>
      <c r="L33" s="6">
        <v>0.0066504191</v>
      </c>
      <c r="M33" s="6">
        <v>178.0</v>
      </c>
      <c r="N33" s="6">
        <v>0.896331395</v>
      </c>
      <c r="O33" s="6">
        <v>0.0196051484</v>
      </c>
    </row>
    <row r="34" ht="15.75" customHeight="1">
      <c r="A34" s="7">
        <v>179.0</v>
      </c>
      <c r="B34" s="7">
        <v>2.138164</v>
      </c>
      <c r="C34" s="7">
        <v>0.015397278</v>
      </c>
      <c r="D34" s="7">
        <v>180.0</v>
      </c>
      <c r="E34" s="7">
        <v>5.6291597</v>
      </c>
      <c r="F34" s="7">
        <v>0.032290463</v>
      </c>
      <c r="J34" s="6">
        <v>179.0</v>
      </c>
      <c r="K34" s="6">
        <v>0.352681456</v>
      </c>
      <c r="L34" s="6">
        <v>0.0094351375</v>
      </c>
      <c r="M34" s="6">
        <v>180.0</v>
      </c>
      <c r="N34" s="6">
        <v>0.931689281</v>
      </c>
      <c r="O34" s="6">
        <v>0.0120291279</v>
      </c>
    </row>
    <row r="35" ht="15.75" customHeight="1">
      <c r="A35" s="7">
        <v>181.0</v>
      </c>
      <c r="B35" s="7">
        <v>1.8142535</v>
      </c>
      <c r="C35" s="7">
        <v>0.01364334</v>
      </c>
      <c r="D35" s="7">
        <v>182.0</v>
      </c>
      <c r="E35" s="7">
        <v>3.0286517</v>
      </c>
      <c r="F35" s="7">
        <v>0.023447446</v>
      </c>
      <c r="J35" s="6">
        <v>181.0</v>
      </c>
      <c r="K35" s="6">
        <v>0.26164836</v>
      </c>
      <c r="L35" s="6">
        <v>0.010183366</v>
      </c>
      <c r="M35" s="6">
        <v>182.0</v>
      </c>
      <c r="N35" s="6">
        <v>0.476200732</v>
      </c>
      <c r="O35" s="6">
        <v>0.0078406165</v>
      </c>
    </row>
    <row r="36" ht="15.75" customHeight="1">
      <c r="A36" s="7">
        <v>183.0</v>
      </c>
      <c r="B36" s="7">
        <v>1.9441015</v>
      </c>
      <c r="C36" s="7">
        <v>0.002417688</v>
      </c>
      <c r="D36" s="7">
        <v>184.0</v>
      </c>
      <c r="E36" s="7">
        <v>2.9158329</v>
      </c>
      <c r="F36" s="7">
        <v>0.019778563</v>
      </c>
      <c r="J36" s="6">
        <v>183.0</v>
      </c>
      <c r="K36" s="6">
        <v>0.277801709</v>
      </c>
      <c r="L36" s="6">
        <v>0.0055475803</v>
      </c>
      <c r="M36" s="6">
        <v>184.0</v>
      </c>
      <c r="N36" s="6">
        <v>0.50997918</v>
      </c>
      <c r="O36" s="6">
        <v>0.0048385538</v>
      </c>
    </row>
    <row r="37" ht="15.75" customHeight="1">
      <c r="A37" s="7">
        <v>185.0</v>
      </c>
      <c r="B37" s="7">
        <v>1.8127634</v>
      </c>
      <c r="C37" s="7">
        <v>0.006236393</v>
      </c>
      <c r="D37" s="7">
        <v>186.0</v>
      </c>
      <c r="E37" s="7">
        <v>2.9357004</v>
      </c>
      <c r="F37" s="7">
        <v>0.022404322</v>
      </c>
      <c r="J37" s="6">
        <v>185.0</v>
      </c>
      <c r="K37" s="6">
        <v>0.305405987</v>
      </c>
      <c r="L37" s="6">
        <v>0.0090503616</v>
      </c>
      <c r="M37" s="6">
        <v>186.0</v>
      </c>
      <c r="N37" s="6">
        <v>0.443570967</v>
      </c>
      <c r="O37" s="6">
        <v>0.0105635896</v>
      </c>
    </row>
    <row r="38" ht="15.75" customHeight="1">
      <c r="A38" s="7">
        <v>187.0</v>
      </c>
      <c r="B38" s="7">
        <v>16.6477926</v>
      </c>
      <c r="C38" s="7">
        <v>0.135572714</v>
      </c>
      <c r="D38" s="7">
        <v>188.0</v>
      </c>
      <c r="E38" s="7">
        <v>72.9840918</v>
      </c>
      <c r="F38" s="7">
        <v>0.689142669</v>
      </c>
      <c r="J38" s="6">
        <v>187.0</v>
      </c>
      <c r="K38" s="6">
        <v>2.305621366</v>
      </c>
      <c r="L38" s="6">
        <v>0.0144880723</v>
      </c>
      <c r="M38" s="6">
        <v>188.0</v>
      </c>
      <c r="N38" s="6">
        <v>13.28882188</v>
      </c>
      <c r="O38" s="6">
        <v>0.0107689</v>
      </c>
    </row>
    <row r="39" ht="15.75" customHeight="1">
      <c r="A39" s="7">
        <v>189.0</v>
      </c>
      <c r="B39" s="7">
        <v>16.8138278</v>
      </c>
      <c r="C39" s="7">
        <v>0.146031593</v>
      </c>
      <c r="D39" s="7">
        <v>190.0</v>
      </c>
      <c r="E39" s="7">
        <v>78.0148154</v>
      </c>
      <c r="F39" s="7">
        <v>0.516171642</v>
      </c>
      <c r="J39" s="6">
        <v>189.0</v>
      </c>
      <c r="K39" s="6">
        <v>2.225572546</v>
      </c>
      <c r="L39" s="6">
        <v>0.0267590235</v>
      </c>
      <c r="M39" s="6">
        <v>190.0</v>
      </c>
      <c r="N39" s="6">
        <v>15.187737813</v>
      </c>
      <c r="O39" s="6">
        <v>0.1950660954</v>
      </c>
    </row>
    <row r="40" ht="15.75" customHeight="1">
      <c r="A40" s="7">
        <v>191.0</v>
      </c>
      <c r="B40" s="7">
        <v>18.1811344</v>
      </c>
      <c r="C40" s="7">
        <v>0.185174038</v>
      </c>
      <c r="D40" s="7">
        <v>192.0</v>
      </c>
      <c r="E40" s="7">
        <v>105.9782593</v>
      </c>
      <c r="F40" s="7">
        <v>1.139068552</v>
      </c>
      <c r="J40" s="6">
        <v>191.0</v>
      </c>
      <c r="K40" s="6">
        <v>2.415105176</v>
      </c>
      <c r="L40" s="6">
        <v>0.0293297413</v>
      </c>
      <c r="M40" s="6">
        <v>192.0</v>
      </c>
      <c r="N40" s="6">
        <v>18.002010197</v>
      </c>
      <c r="O40" s="6">
        <v>0.0933304609</v>
      </c>
    </row>
    <row r="41" ht="15.75" customHeight="1">
      <c r="A41" s="7">
        <v>193.0</v>
      </c>
      <c r="B41" s="7">
        <v>9.7303702</v>
      </c>
      <c r="C41" s="7">
        <v>0.091187784</v>
      </c>
      <c r="D41" s="7">
        <v>194.0</v>
      </c>
      <c r="E41" s="7">
        <v>14.6000255</v>
      </c>
      <c r="F41" s="7">
        <v>0.120345959</v>
      </c>
      <c r="J41" s="6">
        <v>193.0</v>
      </c>
      <c r="K41" s="6">
        <v>0.581161605</v>
      </c>
      <c r="L41" s="6">
        <v>0.0069636108</v>
      </c>
      <c r="M41" s="6">
        <v>194.0</v>
      </c>
      <c r="N41" s="6">
        <v>1.244525809</v>
      </c>
      <c r="O41" s="6">
        <v>0.0090598246</v>
      </c>
    </row>
    <row r="42" ht="15.75" customHeight="1">
      <c r="A42" s="7">
        <v>195.0</v>
      </c>
      <c r="B42" s="7">
        <v>9.822612</v>
      </c>
      <c r="C42" s="7">
        <v>0.085512055</v>
      </c>
      <c r="D42" s="7">
        <v>196.0</v>
      </c>
      <c r="E42" s="7">
        <v>14.4070274</v>
      </c>
      <c r="F42" s="7">
        <v>0.134641112</v>
      </c>
      <c r="J42" s="6">
        <v>195.0</v>
      </c>
      <c r="K42" s="6">
        <v>0.578110417</v>
      </c>
      <c r="L42" s="6">
        <v>0.0084053388</v>
      </c>
      <c r="M42" s="6">
        <v>196.0</v>
      </c>
      <c r="N42" s="6">
        <v>1.128580659</v>
      </c>
      <c r="O42" s="6">
        <v>0.0185379442</v>
      </c>
    </row>
    <row r="43" ht="15.75" customHeight="1">
      <c r="A43" s="7">
        <v>197.0</v>
      </c>
      <c r="B43" s="7">
        <v>9.9971618</v>
      </c>
      <c r="C43" s="7">
        <v>0.101421268</v>
      </c>
      <c r="D43" s="7">
        <v>198.0</v>
      </c>
      <c r="E43" s="7">
        <v>14.7823804</v>
      </c>
      <c r="F43" s="7">
        <v>0.178292499</v>
      </c>
      <c r="J43" s="6">
        <v>197.0</v>
      </c>
      <c r="K43" s="6">
        <v>0.614796468</v>
      </c>
      <c r="L43" s="6">
        <v>0.0202353131</v>
      </c>
      <c r="M43" s="6">
        <v>198.0</v>
      </c>
      <c r="N43" s="6">
        <v>1.272165985</v>
      </c>
      <c r="O43" s="6">
        <v>0.0116704488</v>
      </c>
    </row>
    <row r="44" ht="15.75" customHeight="1">
      <c r="A44" s="7">
        <v>199.0</v>
      </c>
      <c r="B44" s="7">
        <v>4.614174</v>
      </c>
      <c r="C44" s="7">
        <v>0.034681055</v>
      </c>
      <c r="D44" s="7">
        <v>200.0</v>
      </c>
      <c r="E44" s="7">
        <v>26.1795876</v>
      </c>
      <c r="F44" s="7">
        <v>0.22672379</v>
      </c>
      <c r="J44" s="6">
        <v>199.0</v>
      </c>
      <c r="K44" s="6">
        <v>0.387404337</v>
      </c>
      <c r="L44" s="6">
        <v>0.0035146034</v>
      </c>
      <c r="M44" s="6">
        <v>200.0</v>
      </c>
      <c r="N44" s="6">
        <v>3.863520408</v>
      </c>
      <c r="O44" s="6">
        <v>0.0096667771</v>
      </c>
    </row>
    <row r="45" ht="15.75" customHeight="1">
      <c r="A45" s="7">
        <v>201.0</v>
      </c>
      <c r="B45" s="7">
        <v>5.0817688</v>
      </c>
      <c r="C45" s="7">
        <v>0.020904707</v>
      </c>
      <c r="D45" s="7">
        <v>202.0</v>
      </c>
      <c r="E45" s="7">
        <v>29.0390821</v>
      </c>
      <c r="F45" s="7">
        <v>0.386298766</v>
      </c>
      <c r="J45" s="6">
        <v>201.0</v>
      </c>
      <c r="K45" s="6">
        <v>0.431090562</v>
      </c>
      <c r="L45" s="6">
        <v>0.0045064517</v>
      </c>
      <c r="M45" s="6">
        <v>202.0</v>
      </c>
      <c r="N45" s="6">
        <v>4.027104592</v>
      </c>
      <c r="O45" s="6">
        <v>0.0181872055</v>
      </c>
    </row>
    <row r="46" ht="15.75" customHeight="1">
      <c r="A46" s="7">
        <v>203.0</v>
      </c>
      <c r="B46" s="7">
        <v>5.3088254</v>
      </c>
      <c r="C46" s="7">
        <v>0.039766575</v>
      </c>
      <c r="D46" s="7">
        <v>204.0</v>
      </c>
      <c r="E46" s="7">
        <v>28.3224346</v>
      </c>
      <c r="F46" s="7">
        <v>0.143498008</v>
      </c>
      <c r="J46" s="6">
        <v>203.0</v>
      </c>
      <c r="K46" s="6">
        <v>0.502869898</v>
      </c>
      <c r="L46" s="6">
        <v>0.0055937338</v>
      </c>
      <c r="M46" s="6">
        <v>204.0</v>
      </c>
      <c r="N46" s="6">
        <v>4.061543367</v>
      </c>
      <c r="O46" s="6">
        <v>0.0319641942</v>
      </c>
    </row>
    <row r="47" ht="15.75" customHeight="1">
      <c r="A47" s="7">
        <v>205.0</v>
      </c>
      <c r="B47" s="7">
        <v>4.4481388</v>
      </c>
      <c r="C47" s="7">
        <v>0.042115363</v>
      </c>
      <c r="D47" s="7">
        <v>206.0</v>
      </c>
      <c r="E47" s="7">
        <v>18.7846368</v>
      </c>
      <c r="F47" s="7">
        <v>0.16227347</v>
      </c>
      <c r="J47" s="6">
        <v>205.0</v>
      </c>
      <c r="K47" s="6">
        <v>1.23565051</v>
      </c>
      <c r="L47" s="6">
        <v>0.0054489821</v>
      </c>
      <c r="M47" s="6">
        <v>206.0</v>
      </c>
      <c r="N47" s="6">
        <v>3.381058673</v>
      </c>
      <c r="O47" s="6">
        <v>0.0332046323</v>
      </c>
    </row>
    <row r="48" ht="15.75" customHeight="1">
      <c r="A48" s="7">
        <v>207.0</v>
      </c>
      <c r="B48" s="7">
        <v>4.4672967</v>
      </c>
      <c r="C48" s="7">
        <v>0.027074778</v>
      </c>
      <c r="D48" s="7">
        <v>208.0</v>
      </c>
      <c r="E48" s="7">
        <v>18.9967928</v>
      </c>
      <c r="F48" s="7">
        <v>0.150279358</v>
      </c>
      <c r="J48" s="6">
        <v>207.0</v>
      </c>
      <c r="K48" s="6">
        <v>1.21875</v>
      </c>
      <c r="L48" s="6">
        <v>0.0119610965</v>
      </c>
      <c r="M48" s="6">
        <v>208.0</v>
      </c>
      <c r="N48" s="6">
        <v>3.573979592</v>
      </c>
      <c r="O48" s="6">
        <v>0.0519320262</v>
      </c>
    </row>
    <row r="49" ht="15.75" customHeight="1">
      <c r="A49" s="7">
        <v>209.0</v>
      </c>
      <c r="B49" s="7">
        <v>4.6262364</v>
      </c>
      <c r="C49" s="7">
        <v>0.034462612</v>
      </c>
      <c r="D49" s="7">
        <v>210.0</v>
      </c>
      <c r="E49" s="7">
        <v>18.5519037</v>
      </c>
      <c r="F49" s="7">
        <v>0.152553678</v>
      </c>
      <c r="J49" s="6">
        <v>209.0</v>
      </c>
      <c r="K49" s="6">
        <v>1.15752551</v>
      </c>
      <c r="L49" s="6">
        <v>0.0177772446</v>
      </c>
      <c r="M49" s="6">
        <v>210.0</v>
      </c>
      <c r="N49" s="6">
        <v>3.281887755</v>
      </c>
      <c r="O49" s="6">
        <v>0.0112695134</v>
      </c>
    </row>
    <row r="50" ht="15.75" customHeight="1">
      <c r="A50" s="7">
        <v>211.0</v>
      </c>
      <c r="B50" s="7">
        <v>4.0976202</v>
      </c>
      <c r="C50" s="7">
        <v>0.019197283</v>
      </c>
      <c r="D50" s="7">
        <v>212.0</v>
      </c>
      <c r="E50" s="7">
        <v>56.4277889</v>
      </c>
      <c r="F50" s="7">
        <v>0.092241757</v>
      </c>
      <c r="J50" s="6">
        <v>211.0</v>
      </c>
      <c r="K50" s="6">
        <v>0.613233418</v>
      </c>
      <c r="L50" s="6">
        <v>0.0114236964</v>
      </c>
      <c r="M50" s="6">
        <v>212.0</v>
      </c>
      <c r="N50" s="6">
        <v>8.480867347</v>
      </c>
      <c r="O50" s="6">
        <v>0.1110151942</v>
      </c>
    </row>
    <row r="51" ht="15.75" customHeight="1">
      <c r="A51" s="7">
        <v>213.0</v>
      </c>
      <c r="B51" s="7">
        <v>4.0514993</v>
      </c>
      <c r="C51" s="7">
        <v>0.01073747</v>
      </c>
      <c r="D51" s="7">
        <v>214.0</v>
      </c>
      <c r="E51" s="7">
        <v>62.7569926</v>
      </c>
      <c r="F51" s="7">
        <v>0.688228852</v>
      </c>
      <c r="J51" s="6">
        <v>213.0</v>
      </c>
      <c r="K51" s="6">
        <v>0.692315051</v>
      </c>
      <c r="L51" s="6">
        <v>0.0152513167</v>
      </c>
      <c r="M51" s="6">
        <v>214.0</v>
      </c>
      <c r="N51" s="6">
        <v>8.615752551</v>
      </c>
      <c r="O51" s="6">
        <v>0.1256802379</v>
      </c>
    </row>
    <row r="52" ht="15.75" customHeight="1">
      <c r="A52" s="7">
        <v>215.0</v>
      </c>
      <c r="B52" s="7">
        <v>4.1260022</v>
      </c>
      <c r="C52" s="7">
        <v>0.016503758</v>
      </c>
      <c r="D52" s="7">
        <v>216.0</v>
      </c>
      <c r="E52" s="7">
        <v>59.8833071</v>
      </c>
      <c r="F52" s="7">
        <v>0.266719829</v>
      </c>
      <c r="J52" s="6">
        <v>215.0</v>
      </c>
      <c r="K52" s="6">
        <v>0.671364796</v>
      </c>
      <c r="L52" s="6">
        <v>0.0057464354</v>
      </c>
      <c r="M52" s="6">
        <v>216.0</v>
      </c>
      <c r="N52" s="6">
        <v>8.500637755</v>
      </c>
      <c r="O52" s="6">
        <v>0.0823612009</v>
      </c>
    </row>
    <row r="53" ht="15.75" customHeight="1">
      <c r="A53" s="7">
        <v>217.0</v>
      </c>
      <c r="B53" s="7">
        <v>4.9980416</v>
      </c>
      <c r="C53" s="7">
        <v>0.039614358</v>
      </c>
      <c r="D53" s="7">
        <v>218.0</v>
      </c>
      <c r="E53" s="7">
        <v>16.3402302</v>
      </c>
      <c r="F53" s="7">
        <v>0.155466387</v>
      </c>
      <c r="J53" s="6">
        <v>217.0</v>
      </c>
      <c r="K53" s="6">
        <v>0.576658163</v>
      </c>
      <c r="L53" s="6">
        <v>0.0139865889</v>
      </c>
      <c r="M53" s="6">
        <v>218.0</v>
      </c>
      <c r="N53" s="6">
        <v>1.538584184</v>
      </c>
      <c r="O53" s="6">
        <v>0.0058014684</v>
      </c>
    </row>
    <row r="54" ht="15.75" customHeight="1">
      <c r="A54" s="7">
        <v>219.0</v>
      </c>
      <c r="B54" s="7">
        <v>4.7326692</v>
      </c>
      <c r="C54" s="7">
        <v>0.056269754</v>
      </c>
      <c r="D54" s="7">
        <v>220.0</v>
      </c>
      <c r="E54" s="7">
        <v>16.9007762</v>
      </c>
      <c r="F54" s="7">
        <v>0.162789226</v>
      </c>
      <c r="J54" s="6">
        <v>219.0</v>
      </c>
      <c r="K54" s="6">
        <v>0.505452806</v>
      </c>
      <c r="L54" s="6">
        <v>0.0051921257</v>
      </c>
      <c r="M54" s="6">
        <v>220.0</v>
      </c>
      <c r="N54" s="6">
        <v>1.628826531</v>
      </c>
      <c r="O54" s="6">
        <v>0.0041454082</v>
      </c>
    </row>
    <row r="55" ht="15.75" customHeight="1">
      <c r="A55" s="7">
        <v>221.0</v>
      </c>
      <c r="B55" s="7">
        <v>4.7660181</v>
      </c>
      <c r="C55" s="7">
        <v>0.051102523</v>
      </c>
      <c r="D55" s="7">
        <v>222.0</v>
      </c>
      <c r="E55" s="7">
        <v>16.3097194</v>
      </c>
      <c r="F55" s="7">
        <v>0.132028161</v>
      </c>
      <c r="J55" s="6">
        <v>221.0</v>
      </c>
      <c r="K55" s="6">
        <v>0.559725765</v>
      </c>
      <c r="L55" s="6">
        <v>0.0151682848</v>
      </c>
      <c r="M55" s="6">
        <v>222.0</v>
      </c>
      <c r="N55" s="6">
        <v>1.603954082</v>
      </c>
      <c r="O55" s="6">
        <v>0.0107287015</v>
      </c>
    </row>
    <row r="56" ht="15.75" customHeight="1">
      <c r="A56" s="7">
        <v>223.0</v>
      </c>
      <c r="B56" s="7">
        <v>3.5931287</v>
      </c>
      <c r="C56" s="7">
        <v>0.035385237</v>
      </c>
      <c r="D56" s="7">
        <v>224.0</v>
      </c>
      <c r="E56" s="7">
        <v>6.1432585</v>
      </c>
      <c r="F56" s="7">
        <v>0.054947919</v>
      </c>
      <c r="J56" s="6">
        <v>223.0</v>
      </c>
      <c r="K56" s="6">
        <v>0.566167092</v>
      </c>
      <c r="L56" s="6">
        <v>0.0061414359</v>
      </c>
      <c r="M56" s="6">
        <v>224.0</v>
      </c>
      <c r="N56" s="6">
        <v>0.806441326</v>
      </c>
      <c r="O56" s="6">
        <v>0.0038265307</v>
      </c>
    </row>
    <row r="57" ht="15.75" customHeight="1">
      <c r="A57" s="7">
        <v>225.0</v>
      </c>
      <c r="B57" s="7">
        <v>3.9337137</v>
      </c>
      <c r="C57" s="7">
        <v>0.017851967</v>
      </c>
      <c r="D57" s="7">
        <v>226.0</v>
      </c>
      <c r="E57" s="7">
        <v>6.2120851</v>
      </c>
      <c r="F57" s="7">
        <v>0.053206938</v>
      </c>
      <c r="J57" s="6">
        <v>225.0</v>
      </c>
      <c r="K57" s="6">
        <v>0.529081633</v>
      </c>
      <c r="L57" s="6">
        <v>0.0095816733</v>
      </c>
      <c r="M57" s="6">
        <v>226.0</v>
      </c>
      <c r="N57" s="6">
        <v>0.80554847</v>
      </c>
      <c r="O57" s="6">
        <v>0.0154272486</v>
      </c>
    </row>
    <row r="58" ht="15.75" customHeight="1">
      <c r="A58" s="7">
        <v>227.0</v>
      </c>
      <c r="B58" s="7">
        <v>3.8350859</v>
      </c>
      <c r="C58" s="7">
        <v>0.027074778</v>
      </c>
      <c r="D58" s="7">
        <v>228.0</v>
      </c>
      <c r="E58" s="7">
        <v>6.2709779</v>
      </c>
      <c r="F58" s="7">
        <v>0.021533471</v>
      </c>
      <c r="J58" s="6">
        <v>227.0</v>
      </c>
      <c r="K58" s="6">
        <v>0.526594388</v>
      </c>
      <c r="L58" s="6">
        <v>0.0178095039</v>
      </c>
      <c r="M58" s="6">
        <v>228.0</v>
      </c>
      <c r="N58" s="6">
        <v>0.830994898</v>
      </c>
      <c r="O58" s="6">
        <v>0.0060589252</v>
      </c>
    </row>
    <row r="59" ht="15.75" customHeight="1">
      <c r="A59" s="7">
        <v>229.0</v>
      </c>
      <c r="B59" s="7">
        <v>10.9660834</v>
      </c>
      <c r="C59" s="7">
        <v>0.089490792</v>
      </c>
      <c r="D59" s="7">
        <v>230.0</v>
      </c>
      <c r="E59" s="7">
        <v>24.2637972</v>
      </c>
      <c r="F59" s="7">
        <v>0.230030583</v>
      </c>
      <c r="J59" s="6">
        <v>229.0</v>
      </c>
      <c r="K59" s="6">
        <v>1.213329082</v>
      </c>
      <c r="L59" s="6">
        <v>0.0118113896</v>
      </c>
      <c r="M59" s="6">
        <v>230.0</v>
      </c>
      <c r="N59" s="6">
        <v>3.089285714</v>
      </c>
      <c r="O59" s="6">
        <v>0.0422593971</v>
      </c>
    </row>
    <row r="60" ht="15.75" customHeight="1">
      <c r="A60" s="7">
        <v>231.0</v>
      </c>
      <c r="B60" s="7">
        <v>11.5457874</v>
      </c>
      <c r="C60" s="7">
        <v>0.060744445</v>
      </c>
      <c r="D60" s="7">
        <v>232.0</v>
      </c>
      <c r="E60" s="7">
        <v>25.1223551</v>
      </c>
      <c r="F60" s="7">
        <v>0.107139999</v>
      </c>
      <c r="J60" s="6">
        <v>231.0</v>
      </c>
      <c r="K60" s="6">
        <v>1.169642857</v>
      </c>
      <c r="L60" s="6">
        <v>0.0094755471</v>
      </c>
      <c r="M60" s="6">
        <v>232.0</v>
      </c>
      <c r="N60" s="6">
        <v>3.160395408</v>
      </c>
      <c r="O60" s="6">
        <v>0.0338416079</v>
      </c>
    </row>
    <row r="61" ht="15.75" customHeight="1">
      <c r="A61" s="7">
        <v>233.0</v>
      </c>
      <c r="B61" s="7">
        <v>11.3116352</v>
      </c>
      <c r="C61" s="7">
        <v>0.076671024</v>
      </c>
      <c r="D61" s="7">
        <v>234.0</v>
      </c>
      <c r="E61" s="7">
        <v>24.9449671</v>
      </c>
      <c r="F61" s="7">
        <v>0.263682348</v>
      </c>
      <c r="J61" s="6">
        <v>233.0</v>
      </c>
      <c r="K61" s="6">
        <v>1.143813775</v>
      </c>
      <c r="L61" s="6">
        <v>0.0168100196</v>
      </c>
      <c r="M61" s="6">
        <v>234.0</v>
      </c>
      <c r="N61" s="6">
        <v>3.148915816</v>
      </c>
      <c r="O61" s="6">
        <v>0.047672994</v>
      </c>
    </row>
    <row r="62" ht="15.75" customHeight="1">
      <c r="A62" s="7">
        <v>235.0</v>
      </c>
      <c r="B62" s="7">
        <v>7.8178012</v>
      </c>
      <c r="C62" s="7">
        <v>0.016365905</v>
      </c>
      <c r="D62" s="7">
        <v>236.0</v>
      </c>
      <c r="E62" s="7">
        <v>12.5129068</v>
      </c>
      <c r="F62" s="7">
        <v>0.137768248</v>
      </c>
      <c r="J62" s="6">
        <v>235.0</v>
      </c>
      <c r="K62" s="6">
        <v>0.435714286</v>
      </c>
      <c r="L62" s="6">
        <v>0.0011668478</v>
      </c>
      <c r="M62" s="6">
        <v>236.0</v>
      </c>
      <c r="N62" s="6">
        <v>0.719228316</v>
      </c>
      <c r="O62" s="6">
        <v>0.0143342109</v>
      </c>
    </row>
    <row r="63" ht="15.75" customHeight="1">
      <c r="A63" s="7">
        <v>237.0</v>
      </c>
      <c r="B63" s="7">
        <v>7.8575362</v>
      </c>
      <c r="C63" s="7">
        <v>0.052348397</v>
      </c>
      <c r="D63" s="7">
        <v>238.0</v>
      </c>
      <c r="E63" s="7">
        <v>11.6720876</v>
      </c>
      <c r="F63" s="7">
        <v>0.118978561</v>
      </c>
      <c r="J63" s="6">
        <v>237.0</v>
      </c>
      <c r="K63" s="6">
        <v>0.442984694</v>
      </c>
      <c r="L63" s="6">
        <v>0.008243401</v>
      </c>
      <c r="M63" s="6">
        <v>238.0</v>
      </c>
      <c r="N63" s="6">
        <v>0.685235969</v>
      </c>
      <c r="O63" s="6">
        <v>0.0073836509</v>
      </c>
    </row>
    <row r="64" ht="15.75" customHeight="1">
      <c r="A64" s="7">
        <v>239.0</v>
      </c>
      <c r="B64" s="7">
        <v>7.609193</v>
      </c>
      <c r="C64" s="7">
        <v>0.043716695</v>
      </c>
      <c r="D64" s="7">
        <v>240.0</v>
      </c>
      <c r="E64" s="7">
        <v>13.0578427</v>
      </c>
      <c r="F64" s="7">
        <v>0.064907526</v>
      </c>
      <c r="J64" s="6">
        <v>239.0</v>
      </c>
      <c r="K64" s="6">
        <v>0.383769133</v>
      </c>
      <c r="L64" s="6">
        <v>0.0067789049</v>
      </c>
      <c r="M64" s="6">
        <v>240.0</v>
      </c>
      <c r="N64" s="6">
        <v>0.676147959</v>
      </c>
      <c r="O64" s="6">
        <v>0.0082881791</v>
      </c>
    </row>
    <row r="65" ht="15.75" customHeight="1">
      <c r="A65" s="7">
        <v>241.0</v>
      </c>
      <c r="B65" s="7">
        <v>7.9121717</v>
      </c>
      <c r="C65" s="7">
        <v>0.072468153</v>
      </c>
      <c r="D65" s="7">
        <v>242.0</v>
      </c>
      <c r="E65" s="7">
        <v>16.502008</v>
      </c>
      <c r="F65" s="7">
        <v>0.167472307</v>
      </c>
      <c r="J65" s="6">
        <v>241.0</v>
      </c>
      <c r="K65" s="6">
        <v>0.745121174</v>
      </c>
      <c r="L65" s="6">
        <v>0.0109925374</v>
      </c>
      <c r="M65" s="6">
        <v>242.0</v>
      </c>
      <c r="N65" s="6">
        <v>1.685586735</v>
      </c>
      <c r="O65" s="6">
        <v>0.0249275783</v>
      </c>
    </row>
    <row r="66" ht="15.75" customHeight="1">
      <c r="A66" s="7">
        <v>243.0</v>
      </c>
      <c r="B66" s="7">
        <v>6.9705962</v>
      </c>
      <c r="C66" s="7">
        <v>0.059212528</v>
      </c>
      <c r="D66" s="7">
        <v>244.0</v>
      </c>
      <c r="E66" s="7">
        <v>16.5921211</v>
      </c>
      <c r="F66" s="7">
        <v>0.16909236</v>
      </c>
      <c r="J66" s="6">
        <v>243.0</v>
      </c>
      <c r="K66" s="6">
        <v>0.684151786</v>
      </c>
      <c r="L66" s="6">
        <v>0.0114679382</v>
      </c>
      <c r="M66" s="6">
        <v>244.0</v>
      </c>
      <c r="N66" s="6">
        <v>1.720663265</v>
      </c>
      <c r="O66" s="6">
        <v>0.0174860074</v>
      </c>
    </row>
    <row r="67" ht="15.75" customHeight="1">
      <c r="A67" s="7">
        <v>245.0</v>
      </c>
      <c r="B67" s="7">
        <v>7.7553607</v>
      </c>
      <c r="C67" s="7">
        <v>0.045094248</v>
      </c>
      <c r="D67" s="7">
        <v>246.0</v>
      </c>
      <c r="E67" s="7">
        <v>17.1477003</v>
      </c>
      <c r="F67" s="7">
        <v>0.159034648</v>
      </c>
      <c r="J67" s="6">
        <v>245.0</v>
      </c>
      <c r="K67" s="6">
        <v>0.718654337</v>
      </c>
      <c r="L67" s="6">
        <v>0.0057634858</v>
      </c>
      <c r="M67" s="6">
        <v>246.0</v>
      </c>
      <c r="N67" s="6">
        <v>1.767219388</v>
      </c>
      <c r="O67" s="6">
        <v>0.0063535902</v>
      </c>
    </row>
    <row r="68" ht="15.75" customHeight="1">
      <c r="A68" s="7">
        <v>247.0</v>
      </c>
      <c r="B68" s="7">
        <v>6.6583933</v>
      </c>
      <c r="C68" s="7">
        <v>0.069216787</v>
      </c>
      <c r="D68" s="7">
        <v>248.0</v>
      </c>
      <c r="E68" s="7">
        <v>43.1024025</v>
      </c>
      <c r="F68" s="7">
        <v>0.216500579</v>
      </c>
      <c r="J68" s="6">
        <v>247.0</v>
      </c>
      <c r="K68" s="6">
        <v>0.516071429</v>
      </c>
      <c r="L68" s="6">
        <v>0.0119382916</v>
      </c>
      <c r="M68" s="6">
        <v>248.0</v>
      </c>
      <c r="N68" s="6">
        <v>4.372767857</v>
      </c>
      <c r="O68" s="6">
        <v>0.0280920083</v>
      </c>
    </row>
    <row r="69" ht="15.75" customHeight="1">
      <c r="A69" s="7">
        <v>249.0</v>
      </c>
      <c r="B69" s="7">
        <v>7.0656761</v>
      </c>
      <c r="C69" s="7">
        <v>0.041863567</v>
      </c>
      <c r="D69" s="7">
        <v>250.0</v>
      </c>
      <c r="E69" s="7">
        <v>46.5792073</v>
      </c>
      <c r="F69" s="7">
        <v>0.205280147</v>
      </c>
      <c r="J69" s="6">
        <v>249.0</v>
      </c>
      <c r="K69" s="6">
        <v>0.577040816</v>
      </c>
      <c r="L69" s="6">
        <v>0.0033486697</v>
      </c>
      <c r="M69" s="6">
        <v>250.0</v>
      </c>
      <c r="N69" s="6">
        <v>4.458864796</v>
      </c>
      <c r="O69" s="6">
        <v>0.0678152922</v>
      </c>
    </row>
    <row r="70" ht="15.75" customHeight="1">
      <c r="A70" s="7">
        <v>251.0</v>
      </c>
      <c r="B70" s="7">
        <v>7.3679453</v>
      </c>
      <c r="C70" s="7">
        <v>0.060511932</v>
      </c>
      <c r="D70" s="7">
        <v>252.0</v>
      </c>
      <c r="E70" s="7">
        <v>45.947706</v>
      </c>
      <c r="F70" s="7">
        <v>0.482338807</v>
      </c>
      <c r="J70" s="6">
        <v>251.0</v>
      </c>
      <c r="K70" s="6">
        <v>0.573565051</v>
      </c>
      <c r="L70" s="6">
        <v>0.0078230354</v>
      </c>
      <c r="M70" s="6">
        <v>252.0</v>
      </c>
      <c r="N70" s="6">
        <v>4.698341837</v>
      </c>
      <c r="O70" s="6">
        <v>0.0712511176</v>
      </c>
    </row>
    <row r="71" ht="15.75" customHeight="1">
      <c r="A71" s="7">
        <v>253.0</v>
      </c>
      <c r="B71" s="7">
        <v>3.3731676</v>
      </c>
      <c r="C71" s="7">
        <v>0.019288855</v>
      </c>
      <c r="D71" s="7">
        <v>254.0</v>
      </c>
      <c r="E71" s="7">
        <v>4.900833</v>
      </c>
      <c r="F71" s="7">
        <v>0.040056708</v>
      </c>
      <c r="J71" s="6">
        <v>253.0</v>
      </c>
      <c r="K71" s="6">
        <v>0.339700255</v>
      </c>
      <c r="L71" s="6">
        <v>0.0118074723</v>
      </c>
      <c r="M71" s="6">
        <v>254.0</v>
      </c>
      <c r="N71" s="6">
        <v>0.532461735</v>
      </c>
      <c r="O71" s="6">
        <v>0.0092868947</v>
      </c>
    </row>
    <row r="72" ht="15.75" customHeight="1">
      <c r="A72" s="7">
        <v>255.0</v>
      </c>
      <c r="B72" s="7">
        <v>3.4114834</v>
      </c>
      <c r="C72" s="7">
        <v>0.022030418</v>
      </c>
      <c r="D72" s="7">
        <v>256.0</v>
      </c>
      <c r="E72" s="7">
        <v>4.7482793</v>
      </c>
      <c r="F72" s="7">
        <v>0.029195284</v>
      </c>
      <c r="J72" s="6">
        <v>255.0</v>
      </c>
      <c r="K72" s="6">
        <v>0.403029337</v>
      </c>
      <c r="L72" s="6">
        <v>0.0094785515</v>
      </c>
      <c r="M72" s="6">
        <v>256.0</v>
      </c>
      <c r="N72" s="6">
        <v>0.545216837</v>
      </c>
      <c r="O72" s="6">
        <v>0.0050309943</v>
      </c>
    </row>
    <row r="73" ht="15.75" customHeight="1">
      <c r="A73" s="7">
        <v>257.0</v>
      </c>
      <c r="B73" s="7">
        <v>3.3667816</v>
      </c>
      <c r="C73" s="7">
        <v>0.016365905</v>
      </c>
      <c r="D73" s="7">
        <v>258.0</v>
      </c>
      <c r="E73" s="7">
        <v>4.6865483</v>
      </c>
      <c r="F73" s="7">
        <v>0.037566071</v>
      </c>
      <c r="J73" s="6">
        <v>257.0</v>
      </c>
      <c r="K73" s="6">
        <v>0.367346939</v>
      </c>
      <c r="L73" s="6">
        <v>0.00519966</v>
      </c>
      <c r="M73" s="6">
        <v>258.0</v>
      </c>
      <c r="N73" s="6">
        <v>0.607302296</v>
      </c>
      <c r="O73" s="6">
        <v>0.0127364339</v>
      </c>
    </row>
    <row r="74" ht="15.75" customHeight="1">
      <c r="A74" s="7">
        <v>259.0</v>
      </c>
      <c r="B74" s="7">
        <v>6.0460499</v>
      </c>
      <c r="C74" s="7">
        <v>0.03496299</v>
      </c>
      <c r="D74" s="7">
        <v>260.0</v>
      </c>
      <c r="E74" s="7">
        <v>59.8478295</v>
      </c>
      <c r="F74" s="7">
        <v>0.730941874</v>
      </c>
      <c r="J74" s="6">
        <v>259.0</v>
      </c>
      <c r="K74" s="6">
        <v>0.413998724</v>
      </c>
      <c r="L74" s="6">
        <v>0.0016572433</v>
      </c>
      <c r="M74" s="6">
        <v>260.0</v>
      </c>
      <c r="N74" s="6">
        <v>7.669961735</v>
      </c>
      <c r="O74" s="6">
        <v>0.0539186016</v>
      </c>
    </row>
    <row r="75" ht="15.75" customHeight="1">
      <c r="A75" s="7">
        <v>261.0</v>
      </c>
      <c r="B75" s="7">
        <v>6.6101438</v>
      </c>
      <c r="C75" s="7">
        <v>0.043906307</v>
      </c>
      <c r="D75" s="7">
        <v>262.0</v>
      </c>
      <c r="E75" s="7">
        <v>66.624051</v>
      </c>
      <c r="F75" s="7">
        <v>0.421691228</v>
      </c>
      <c r="J75" s="6">
        <v>261.0</v>
      </c>
      <c r="K75" s="6">
        <v>0.595535714</v>
      </c>
      <c r="L75" s="6">
        <v>0.0059844575</v>
      </c>
      <c r="M75" s="6">
        <v>262.0</v>
      </c>
      <c r="N75" s="6">
        <v>8.42059949</v>
      </c>
      <c r="O75" s="6">
        <v>0.0382068005</v>
      </c>
    </row>
    <row r="76" ht="15.75" customHeight="1">
      <c r="A76" s="7">
        <v>263.0</v>
      </c>
      <c r="B76" s="7">
        <v>6.7527637</v>
      </c>
      <c r="C76" s="7">
        <v>0.038203955</v>
      </c>
      <c r="D76" s="7">
        <v>264.0</v>
      </c>
      <c r="E76" s="7">
        <v>65.2120425</v>
      </c>
      <c r="F76" s="7">
        <v>0.557574242</v>
      </c>
      <c r="J76" s="6">
        <v>263.0</v>
      </c>
      <c r="K76" s="6">
        <v>0.56463648</v>
      </c>
      <c r="L76" s="6">
        <v>0.0107504306</v>
      </c>
      <c r="M76" s="6">
        <v>264.0</v>
      </c>
      <c r="N76" s="6">
        <v>8.467155612</v>
      </c>
      <c r="O76" s="6">
        <v>0.0550901923</v>
      </c>
    </row>
    <row r="77" ht="15.75" customHeight="1">
      <c r="A77" s="7">
        <v>265.0</v>
      </c>
      <c r="B77" s="7">
        <v>6.6876916</v>
      </c>
      <c r="C77" s="7">
        <v>0.061095394</v>
      </c>
      <c r="D77" s="7">
        <v>266.0</v>
      </c>
      <c r="E77" s="7">
        <v>16.0856327</v>
      </c>
      <c r="F77" s="7">
        <v>0.032162113</v>
      </c>
      <c r="J77" s="6">
        <v>265.0</v>
      </c>
      <c r="K77" s="6">
        <v>0.293307207</v>
      </c>
      <c r="L77" s="6">
        <v>0.0038289399</v>
      </c>
      <c r="M77" s="6">
        <v>266.0</v>
      </c>
      <c r="N77" s="6">
        <v>1.09548029</v>
      </c>
      <c r="O77" s="6">
        <v>0.0184011365</v>
      </c>
    </row>
    <row r="78" ht="15.75" customHeight="1">
      <c r="A78" s="7">
        <v>267.0</v>
      </c>
      <c r="B78" s="7">
        <v>6.9823222</v>
      </c>
      <c r="C78" s="7">
        <v>0.06027244</v>
      </c>
      <c r="D78" s="7">
        <v>268.0</v>
      </c>
      <c r="E78" s="7">
        <v>15.9710151</v>
      </c>
      <c r="F78" s="7">
        <v>0.036538071</v>
      </c>
      <c r="J78" s="6">
        <v>267.0</v>
      </c>
      <c r="K78" s="6">
        <v>0.315236101</v>
      </c>
      <c r="L78" s="6">
        <v>0.0081017393</v>
      </c>
      <c r="M78" s="6">
        <v>268.0</v>
      </c>
      <c r="N78" s="6">
        <v>1.112634344</v>
      </c>
      <c r="O78" s="6">
        <v>0.0063108092</v>
      </c>
    </row>
    <row r="79" ht="15.75" customHeight="1">
      <c r="A79" s="7">
        <v>269.0</v>
      </c>
      <c r="B79" s="7">
        <v>6.5273676</v>
      </c>
      <c r="C79" s="7">
        <v>0.02926427</v>
      </c>
      <c r="D79" s="7">
        <v>270.0</v>
      </c>
      <c r="E79" s="7">
        <v>15.946404</v>
      </c>
      <c r="F79" s="7">
        <v>0.117619641</v>
      </c>
      <c r="J79" s="6">
        <v>269.0</v>
      </c>
      <c r="K79" s="6">
        <v>0.252278955</v>
      </c>
      <c r="L79" s="6">
        <v>0.0120031069</v>
      </c>
      <c r="M79" s="6">
        <v>270.0</v>
      </c>
      <c r="N79" s="6">
        <v>1.012539555</v>
      </c>
      <c r="O79" s="6">
        <v>0.0066408198</v>
      </c>
    </row>
    <row r="80" ht="15.75" customHeight="1">
      <c r="A80" s="7">
        <v>271.0</v>
      </c>
      <c r="B80" s="7">
        <v>24.2916913</v>
      </c>
      <c r="C80" s="7">
        <v>0.049222288</v>
      </c>
      <c r="D80" s="7">
        <v>272.0</v>
      </c>
      <c r="E80" s="7">
        <v>86.2344247</v>
      </c>
      <c r="F80" s="7">
        <v>0.642896287</v>
      </c>
      <c r="J80" s="6">
        <v>271.0</v>
      </c>
      <c r="K80" s="6">
        <v>2.185381681</v>
      </c>
      <c r="L80" s="6">
        <v>0.020833153</v>
      </c>
      <c r="M80" s="6">
        <v>272.0</v>
      </c>
      <c r="N80" s="6">
        <v>8.339619616</v>
      </c>
      <c r="O80" s="6">
        <v>0.0784615024</v>
      </c>
    </row>
    <row r="81" ht="15.75" customHeight="1">
      <c r="A81" s="7">
        <v>273.0</v>
      </c>
      <c r="B81" s="7">
        <v>26.5207577</v>
      </c>
      <c r="C81" s="7">
        <v>0.305941973</v>
      </c>
      <c r="D81" s="7">
        <v>274.0</v>
      </c>
      <c r="E81" s="7">
        <v>95.50931</v>
      </c>
      <c r="F81" s="7">
        <v>0.47645008</v>
      </c>
      <c r="J81" s="6">
        <v>273.0</v>
      </c>
      <c r="K81" s="6">
        <v>2.677013332</v>
      </c>
      <c r="L81" s="6">
        <v>0.0215706916</v>
      </c>
      <c r="M81" s="6">
        <v>274.0</v>
      </c>
      <c r="N81" s="6">
        <v>8.929695495</v>
      </c>
      <c r="O81" s="6">
        <v>0.007663323</v>
      </c>
    </row>
    <row r="82" ht="15.75" customHeight="1">
      <c r="A82" s="7">
        <v>275.0</v>
      </c>
      <c r="B82" s="7">
        <v>25.1144067</v>
      </c>
      <c r="C82" s="7">
        <v>0.134709055</v>
      </c>
      <c r="D82" s="7">
        <v>276.0</v>
      </c>
      <c r="E82" s="7">
        <v>97.1898996</v>
      </c>
      <c r="F82" s="7">
        <v>0.731978381</v>
      </c>
      <c r="J82" s="6">
        <v>275.0</v>
      </c>
      <c r="K82" s="6">
        <v>2.358101194</v>
      </c>
      <c r="L82" s="6">
        <v>0.0215706919</v>
      </c>
      <c r="M82" s="6">
        <v>276.0</v>
      </c>
      <c r="N82" s="6">
        <v>9.193195913</v>
      </c>
      <c r="O82" s="6">
        <v>0.0715030227</v>
      </c>
    </row>
    <row r="83" ht="15.75" customHeight="1">
      <c r="A83" s="7">
        <v>277.0</v>
      </c>
      <c r="B83" s="7">
        <v>6.8325458</v>
      </c>
      <c r="C83" s="7">
        <v>0.058511642</v>
      </c>
      <c r="D83" s="7">
        <v>278.0</v>
      </c>
      <c r="E83" s="7">
        <v>72.7193908</v>
      </c>
      <c r="F83" s="7">
        <v>0.655765387</v>
      </c>
      <c r="J83" s="6">
        <v>277.0</v>
      </c>
      <c r="K83" s="6">
        <v>0.470742611</v>
      </c>
      <c r="L83" s="6">
        <v>8.90105E-4</v>
      </c>
      <c r="M83" s="6">
        <v>278.0</v>
      </c>
      <c r="N83" s="6">
        <v>8.137425784</v>
      </c>
      <c r="O83" s="6">
        <v>0.0995603949</v>
      </c>
    </row>
    <row r="84" ht="15.75" customHeight="1">
      <c r="A84" s="7">
        <v>279.0</v>
      </c>
      <c r="B84" s="7">
        <v>7.722766</v>
      </c>
      <c r="C84" s="7">
        <v>0.069996878</v>
      </c>
      <c r="D84" s="7">
        <v>280.0</v>
      </c>
      <c r="E84" s="7">
        <v>77.8033499</v>
      </c>
      <c r="F84" s="7">
        <v>0.854379984</v>
      </c>
      <c r="J84" s="6">
        <v>279.0</v>
      </c>
      <c r="K84" s="6">
        <v>0.555510754</v>
      </c>
      <c r="L84" s="6">
        <v>0.0091677928</v>
      </c>
      <c r="M84" s="6">
        <v>280.0</v>
      </c>
      <c r="N84" s="6">
        <v>8.473433027</v>
      </c>
      <c r="O84" s="6">
        <v>0.0183310365</v>
      </c>
    </row>
    <row r="85" ht="15.75" customHeight="1">
      <c r="A85" s="7">
        <v>281.0</v>
      </c>
      <c r="B85" s="7">
        <v>7.6538548</v>
      </c>
      <c r="C85" s="7">
        <v>0.04520057</v>
      </c>
      <c r="D85" s="7">
        <v>282.0</v>
      </c>
      <c r="E85" s="7">
        <v>75.96103</v>
      </c>
      <c r="F85" s="7">
        <v>0.309636864</v>
      </c>
      <c r="J85" s="6">
        <v>281.0</v>
      </c>
      <c r="K85" s="6">
        <v>0.499863239</v>
      </c>
      <c r="L85" s="6">
        <v>0.0128430944</v>
      </c>
      <c r="M85" s="6">
        <v>282.0</v>
      </c>
      <c r="N85" s="6">
        <v>8.557729581</v>
      </c>
      <c r="O85" s="6">
        <v>0.0510101619</v>
      </c>
    </row>
    <row r="86" ht="15.75" customHeight="1">
      <c r="A86" s="7">
        <v>283.0</v>
      </c>
      <c r="B86" s="7">
        <v>4.0247658</v>
      </c>
      <c r="C86" s="7">
        <v>0.035882628</v>
      </c>
      <c r="D86" s="7">
        <v>284.0</v>
      </c>
      <c r="E86" s="7">
        <v>12.6597615</v>
      </c>
      <c r="F86" s="7">
        <v>0.078538756</v>
      </c>
      <c r="J86" s="6">
        <v>283.0</v>
      </c>
      <c r="K86" s="6">
        <v>0.080207877</v>
      </c>
      <c r="L86" s="6">
        <v>0.0081995841</v>
      </c>
      <c r="M86" s="6">
        <v>284.0</v>
      </c>
      <c r="N86" s="6">
        <v>1.040599107</v>
      </c>
      <c r="O86" s="6">
        <v>0.0117454334</v>
      </c>
    </row>
    <row r="87" ht="15.75" customHeight="1">
      <c r="A87" s="7">
        <v>285.0</v>
      </c>
      <c r="B87" s="7">
        <v>4.0873485</v>
      </c>
      <c r="C87" s="7">
        <v>0.037347824</v>
      </c>
      <c r="D87" s="7">
        <v>286.0</v>
      </c>
      <c r="E87" s="7">
        <v>12.1872275</v>
      </c>
      <c r="F87" s="7">
        <v>0.105225232</v>
      </c>
      <c r="J87" s="6">
        <v>285.0</v>
      </c>
      <c r="K87" s="6">
        <v>0.112806474</v>
      </c>
      <c r="L87" s="6">
        <v>0.0065727072</v>
      </c>
      <c r="M87" s="6">
        <v>286.0</v>
      </c>
      <c r="N87" s="6">
        <v>1.006939434</v>
      </c>
      <c r="O87" s="6">
        <v>0.0109630207</v>
      </c>
    </row>
    <row r="88" ht="15.75" customHeight="1">
      <c r="A88" s="7">
        <v>287.0</v>
      </c>
      <c r="B88" s="7">
        <v>4.1393835</v>
      </c>
      <c r="C88" s="7">
        <v>0.021967906</v>
      </c>
      <c r="D88" s="7">
        <v>288.0</v>
      </c>
      <c r="E88" s="7">
        <v>13.3854386</v>
      </c>
      <c r="F88" s="7">
        <v>0.126456302</v>
      </c>
      <c r="J88" s="6">
        <v>287.0</v>
      </c>
      <c r="K88" s="6">
        <v>0.117993954</v>
      </c>
      <c r="L88" s="6">
        <v>0.0082344731</v>
      </c>
      <c r="M88" s="6">
        <v>288.0</v>
      </c>
      <c r="N88" s="6">
        <v>1.005996256</v>
      </c>
      <c r="O88" s="6">
        <v>0.013504643</v>
      </c>
    </row>
    <row r="89" ht="15.75" customHeight="1">
      <c r="A89" s="7">
        <v>289.0</v>
      </c>
      <c r="B89" s="7">
        <v>14.232062</v>
      </c>
      <c r="C89" s="7">
        <v>0.057776047</v>
      </c>
      <c r="D89" s="7">
        <v>290.0</v>
      </c>
      <c r="E89" s="7">
        <v>41.6671589</v>
      </c>
      <c r="F89" s="7">
        <v>0.23204793</v>
      </c>
      <c r="J89" s="6">
        <v>289.0</v>
      </c>
      <c r="K89" s="6">
        <v>0.855795123</v>
      </c>
      <c r="L89" s="6">
        <v>0.0087243987</v>
      </c>
      <c r="M89" s="6">
        <v>290.0</v>
      </c>
      <c r="N89" s="6">
        <v>3.534126546</v>
      </c>
      <c r="O89" s="6">
        <v>0.0440027011</v>
      </c>
    </row>
    <row r="90" ht="15.75" customHeight="1">
      <c r="A90" s="7">
        <v>291.0</v>
      </c>
      <c r="B90" s="7">
        <v>15.3641746</v>
      </c>
      <c r="C90" s="7">
        <v>0.044755342</v>
      </c>
      <c r="D90" s="7">
        <v>292.0</v>
      </c>
      <c r="E90" s="7">
        <v>42.1171912</v>
      </c>
      <c r="F90" s="7">
        <v>0.365448387</v>
      </c>
      <c r="J90" s="6">
        <v>291.0</v>
      </c>
      <c r="K90" s="6">
        <v>0.913800584</v>
      </c>
      <c r="L90" s="6">
        <v>0.0095482241</v>
      </c>
      <c r="M90" s="6">
        <v>292.0</v>
      </c>
      <c r="N90" s="6">
        <v>3.631391801</v>
      </c>
      <c r="O90" s="6">
        <v>0.0379475428</v>
      </c>
    </row>
    <row r="91" ht="15.75" customHeight="1">
      <c r="A91" s="7">
        <v>293.0</v>
      </c>
      <c r="B91" s="7">
        <v>15.3859731</v>
      </c>
      <c r="C91" s="7">
        <v>0.159704463</v>
      </c>
      <c r="D91" s="7">
        <v>294.0</v>
      </c>
      <c r="E91" s="7">
        <v>42.9188113</v>
      </c>
      <c r="F91" s="7">
        <v>0.329143245</v>
      </c>
      <c r="J91" s="6">
        <v>293.0</v>
      </c>
      <c r="K91" s="6">
        <v>0.880789346</v>
      </c>
      <c r="L91" s="6">
        <v>0.0072098309</v>
      </c>
      <c r="M91" s="6">
        <v>294.0</v>
      </c>
      <c r="N91" s="6">
        <v>3.695645818</v>
      </c>
      <c r="O91" s="6">
        <v>0.0189462796</v>
      </c>
    </row>
    <row r="92" ht="15.75" customHeight="1">
      <c r="A92" s="7">
        <v>295.0</v>
      </c>
      <c r="B92" s="7">
        <v>18.2035974</v>
      </c>
      <c r="C92" s="7">
        <v>0.232763848</v>
      </c>
      <c r="D92" s="7">
        <v>296.0</v>
      </c>
      <c r="E92" s="7">
        <v>58.2761652</v>
      </c>
      <c r="F92" s="7">
        <v>0.342179984</v>
      </c>
      <c r="J92" s="6">
        <v>295.0</v>
      </c>
      <c r="K92" s="6">
        <v>1.33675707</v>
      </c>
      <c r="L92" s="6">
        <v>0.0639748101</v>
      </c>
      <c r="M92" s="6">
        <v>296.0</v>
      </c>
      <c r="N92" s="6">
        <v>5.088012676</v>
      </c>
      <c r="O92" s="6">
        <v>0.0083574121</v>
      </c>
    </row>
    <row r="93" ht="15.75" customHeight="1">
      <c r="A93" s="7">
        <v>297.0</v>
      </c>
      <c r="B93" s="7">
        <v>18.8132506</v>
      </c>
      <c r="C93" s="7">
        <v>0.162986628</v>
      </c>
      <c r="D93" s="7">
        <v>298.0</v>
      </c>
      <c r="E93" s="7">
        <v>58.1777206</v>
      </c>
      <c r="F93" s="7">
        <v>0.596705663</v>
      </c>
      <c r="J93" s="6">
        <v>297.0</v>
      </c>
      <c r="K93" s="6">
        <v>1.34064768</v>
      </c>
      <c r="L93" s="6">
        <v>0.0557949105</v>
      </c>
      <c r="M93" s="6">
        <v>298.0</v>
      </c>
      <c r="N93" s="6">
        <v>5.297869832</v>
      </c>
      <c r="O93" s="6">
        <v>0.079017567</v>
      </c>
    </row>
    <row r="94" ht="15.75" customHeight="1">
      <c r="A94" s="7">
        <v>299.0</v>
      </c>
      <c r="B94" s="7">
        <v>19.0523303</v>
      </c>
      <c r="C94" s="7">
        <v>0.12834254</v>
      </c>
      <c r="D94" s="7">
        <v>300.0</v>
      </c>
      <c r="E94" s="7">
        <v>58.9019914</v>
      </c>
      <c r="F94" s="7">
        <v>0.167438485</v>
      </c>
      <c r="J94" s="6">
        <v>299.0</v>
      </c>
      <c r="K94" s="6">
        <v>1.22587468</v>
      </c>
      <c r="L94" s="6">
        <v>0.0764654292</v>
      </c>
      <c r="M94" s="6">
        <v>300.0</v>
      </c>
      <c r="N94" s="6">
        <v>5.208857387</v>
      </c>
      <c r="O94" s="6">
        <v>0.0411248625</v>
      </c>
    </row>
    <row r="95" ht="15.75" customHeight="1">
      <c r="A95" s="7">
        <v>301.0</v>
      </c>
      <c r="B95" s="7">
        <v>5.872008</v>
      </c>
      <c r="C95" s="7">
        <v>0.048965461</v>
      </c>
      <c r="D95" s="7">
        <v>302.0</v>
      </c>
      <c r="E95" s="7">
        <v>9.6839226</v>
      </c>
      <c r="F95" s="7">
        <v>0.127053138</v>
      </c>
      <c r="J95" s="6">
        <v>301.0</v>
      </c>
      <c r="K95" s="6">
        <v>0.332802796</v>
      </c>
      <c r="L95" s="6">
        <v>0.0038959655</v>
      </c>
      <c r="M95" s="6">
        <v>302.0</v>
      </c>
      <c r="N95" s="6">
        <v>0.692743187</v>
      </c>
      <c r="O95" s="6">
        <v>0.0367224474</v>
      </c>
    </row>
    <row r="96" ht="15.75" customHeight="1">
      <c r="A96" s="7">
        <v>303.0</v>
      </c>
      <c r="B96" s="7">
        <v>6.1286671</v>
      </c>
      <c r="C96" s="7">
        <v>0.033450763</v>
      </c>
      <c r="D96" s="7">
        <v>304.0</v>
      </c>
      <c r="E96" s="7">
        <v>16.0982899</v>
      </c>
      <c r="F96" s="7">
        <v>0.167111854</v>
      </c>
      <c r="J96" s="6">
        <v>303.0</v>
      </c>
      <c r="K96" s="6">
        <v>0.591587322</v>
      </c>
      <c r="L96" s="6">
        <v>0.0047686497</v>
      </c>
      <c r="M96" s="6">
        <v>304.0</v>
      </c>
      <c r="N96" s="6">
        <v>1.364875571</v>
      </c>
      <c r="O96" s="6">
        <v>0.0196259136</v>
      </c>
    </row>
    <row r="97" ht="15.75" customHeight="1">
      <c r="A97" s="7">
        <v>305.0</v>
      </c>
      <c r="B97" s="7">
        <v>6.1659354</v>
      </c>
      <c r="C97" s="7">
        <v>0.050818725</v>
      </c>
      <c r="D97" s="7">
        <v>306.0</v>
      </c>
      <c r="E97" s="7">
        <v>16.2480663</v>
      </c>
      <c r="F97" s="7">
        <v>0.121892999</v>
      </c>
      <c r="J97" s="6">
        <v>305.0</v>
      </c>
      <c r="K97" s="6">
        <v>0.354377998</v>
      </c>
      <c r="L97" s="6">
        <v>0.0132130453</v>
      </c>
      <c r="M97" s="6">
        <v>306.0</v>
      </c>
      <c r="N97" s="6">
        <v>1.46284821</v>
      </c>
      <c r="O97" s="6">
        <v>0.0155406546</v>
      </c>
    </row>
    <row r="98" ht="15.75" customHeight="1">
      <c r="A98" s="7">
        <v>307.0</v>
      </c>
      <c r="B98" s="7">
        <v>18.5439344</v>
      </c>
      <c r="C98" s="7">
        <v>0.174213071</v>
      </c>
      <c r="D98" s="7">
        <v>308.0</v>
      </c>
      <c r="E98" s="7">
        <v>83.8998819</v>
      </c>
      <c r="F98" s="7">
        <v>0.750094198</v>
      </c>
      <c r="J98" s="6">
        <v>307.0</v>
      </c>
      <c r="K98" s="6">
        <v>2.042136487</v>
      </c>
      <c r="L98" s="6">
        <v>0.0195421628</v>
      </c>
      <c r="M98" s="6">
        <v>308.0</v>
      </c>
      <c r="N98" s="6">
        <v>7.316860726</v>
      </c>
      <c r="O98" s="6">
        <v>0.0812615062</v>
      </c>
    </row>
    <row r="99" ht="15.75" customHeight="1">
      <c r="A99" s="7">
        <v>309.0</v>
      </c>
      <c r="B99" s="7">
        <v>18.5650297</v>
      </c>
      <c r="C99" s="7">
        <v>0.203542295</v>
      </c>
      <c r="D99" s="7">
        <v>310.0</v>
      </c>
      <c r="E99" s="7">
        <v>86.3609963</v>
      </c>
      <c r="F99" s="7">
        <v>0.83180049</v>
      </c>
      <c r="J99" s="6">
        <v>309.0</v>
      </c>
      <c r="K99" s="6">
        <v>1.904786158</v>
      </c>
      <c r="L99" s="6">
        <v>0.023394516</v>
      </c>
      <c r="M99" s="6">
        <v>310.0</v>
      </c>
      <c r="N99" s="6">
        <v>8.041339502</v>
      </c>
      <c r="O99" s="6">
        <v>0.0551445538</v>
      </c>
    </row>
    <row r="100" ht="15.75" customHeight="1">
      <c r="A100" s="7">
        <v>311.0</v>
      </c>
      <c r="B100" s="7">
        <v>19.5480691</v>
      </c>
      <c r="C100" s="7">
        <v>0.115089025</v>
      </c>
      <c r="D100" s="7">
        <v>312.0</v>
      </c>
      <c r="E100" s="7">
        <v>85.763297</v>
      </c>
      <c r="F100" s="7">
        <v>0.495377064</v>
      </c>
      <c r="J100" s="6">
        <v>311.0</v>
      </c>
      <c r="K100" s="6">
        <v>2.315068687</v>
      </c>
      <c r="L100" s="6">
        <v>0.0191288109</v>
      </c>
      <c r="M100" s="6">
        <v>312.0</v>
      </c>
      <c r="N100" s="6">
        <v>8.056076661</v>
      </c>
      <c r="O100" s="6">
        <v>0.067552157</v>
      </c>
    </row>
    <row r="101" ht="15.75" customHeight="1">
      <c r="A101" s="7">
        <v>313.0</v>
      </c>
      <c r="B101" s="7">
        <v>7.9505949</v>
      </c>
      <c r="C101" s="7">
        <v>0.055023205</v>
      </c>
      <c r="D101" s="7">
        <v>314.0</v>
      </c>
      <c r="E101" s="7">
        <v>34.1009901</v>
      </c>
      <c r="F101" s="7">
        <v>0.170655936</v>
      </c>
      <c r="J101" s="6">
        <v>313.0</v>
      </c>
      <c r="K101" s="6">
        <v>0.382319652</v>
      </c>
      <c r="L101" s="6">
        <v>0.0047792042</v>
      </c>
      <c r="M101" s="6">
        <v>314.0</v>
      </c>
      <c r="N101" s="6">
        <v>3.410334404</v>
      </c>
      <c r="O101" s="6">
        <v>0.0246176746</v>
      </c>
    </row>
    <row r="102" ht="15.75" customHeight="1">
      <c r="A102" s="7">
        <v>315.0</v>
      </c>
      <c r="B102" s="7">
        <v>8.4983686</v>
      </c>
      <c r="C102" s="7">
        <v>0.073927129</v>
      </c>
      <c r="D102" s="7">
        <v>316.0</v>
      </c>
      <c r="E102" s="7">
        <v>38.3130116</v>
      </c>
      <c r="F102" s="7">
        <v>0.128894204</v>
      </c>
      <c r="J102" s="6">
        <v>315.0</v>
      </c>
      <c r="K102" s="6">
        <v>0.488014563</v>
      </c>
      <c r="L102" s="6">
        <v>0.0089747246</v>
      </c>
      <c r="M102" s="6">
        <v>316.0</v>
      </c>
      <c r="N102" s="6">
        <v>3.857165089</v>
      </c>
      <c r="O102" s="6">
        <v>0.0195599365</v>
      </c>
    </row>
    <row r="103" ht="15.75" customHeight="1">
      <c r="A103" s="7">
        <v>317.0</v>
      </c>
      <c r="B103" s="7">
        <v>7.7572216</v>
      </c>
      <c r="C103" s="7">
        <v>0.026720671</v>
      </c>
      <c r="D103" s="7">
        <v>318.0</v>
      </c>
      <c r="E103" s="7">
        <v>37.1457402</v>
      </c>
      <c r="F103" s="7">
        <v>0.361776809</v>
      </c>
      <c r="J103" s="6">
        <v>317.0</v>
      </c>
      <c r="K103" s="6">
        <v>0.395052559</v>
      </c>
      <c r="L103" s="6">
        <v>0.0171844129</v>
      </c>
      <c r="M103" s="6">
        <v>318.0</v>
      </c>
      <c r="N103" s="6">
        <v>3.824153851</v>
      </c>
      <c r="O103" s="6">
        <v>0.045390452</v>
      </c>
    </row>
    <row r="104" ht="15.75" customHeight="1">
      <c r="A104" s="7">
        <v>319.0</v>
      </c>
      <c r="B104" s="7">
        <v>7.1208477</v>
      </c>
      <c r="C104" s="7">
        <v>0.024611144</v>
      </c>
      <c r="D104" s="7">
        <v>320.0</v>
      </c>
      <c r="E104" s="7">
        <v>52.6226338</v>
      </c>
      <c r="F104" s="7">
        <v>0.444226662</v>
      </c>
      <c r="J104" s="6">
        <v>319.0</v>
      </c>
      <c r="K104" s="6">
        <v>0.17753208</v>
      </c>
      <c r="L104" s="6">
        <v>0.0100304537</v>
      </c>
      <c r="M104" s="6">
        <v>320.0</v>
      </c>
      <c r="N104" s="6">
        <v>7.643436187</v>
      </c>
      <c r="O104" s="6">
        <v>0.072893991</v>
      </c>
    </row>
    <row r="105" ht="15.75" customHeight="1">
      <c r="A105" s="7">
        <v>321.0</v>
      </c>
      <c r="B105" s="7">
        <v>8.1038872</v>
      </c>
      <c r="C105" s="7">
        <v>0.042406791</v>
      </c>
      <c r="D105" s="7">
        <v>322.0</v>
      </c>
      <c r="E105" s="7">
        <v>53.6492701</v>
      </c>
      <c r="F105" s="7">
        <v>0.596788522</v>
      </c>
      <c r="J105" s="6">
        <v>321.0</v>
      </c>
      <c r="K105" s="6">
        <v>0.358740197</v>
      </c>
      <c r="L105" s="6">
        <v>0.0040383047</v>
      </c>
      <c r="M105" s="6">
        <v>322.0</v>
      </c>
      <c r="N105" s="6">
        <v>7.455979514</v>
      </c>
      <c r="O105" s="6">
        <v>0.1078663455</v>
      </c>
    </row>
    <row r="106" ht="15.75" customHeight="1">
      <c r="A106" s="7">
        <v>323.0</v>
      </c>
      <c r="B106" s="7">
        <v>7.7248755</v>
      </c>
      <c r="C106" s="7">
        <v>0.059678852</v>
      </c>
      <c r="D106" s="7">
        <v>324.0</v>
      </c>
      <c r="E106" s="7">
        <v>50.0912019</v>
      </c>
      <c r="F106" s="7">
        <v>0.531769963</v>
      </c>
      <c r="J106" s="6">
        <v>323.0</v>
      </c>
      <c r="K106" s="6">
        <v>0.274443643</v>
      </c>
      <c r="L106" s="6">
        <v>0.0097991366</v>
      </c>
      <c r="M106" s="6">
        <v>324.0</v>
      </c>
      <c r="N106" s="6">
        <v>6.833481884</v>
      </c>
      <c r="O106" s="6">
        <v>0.0433543098</v>
      </c>
    </row>
    <row r="107" ht="15.75" customHeight="1">
      <c r="A107" s="7">
        <v>325.0</v>
      </c>
      <c r="B107" s="7">
        <v>10.0158214</v>
      </c>
      <c r="C107" s="7">
        <v>0.040099506</v>
      </c>
      <c r="D107" s="7">
        <v>326.0</v>
      </c>
      <c r="E107" s="7">
        <v>34.2556887</v>
      </c>
      <c r="F107" s="7">
        <v>0.206091621</v>
      </c>
      <c r="J107" s="6">
        <v>325.0</v>
      </c>
      <c r="K107" s="6">
        <v>0.232884852</v>
      </c>
      <c r="L107" s="6">
        <v>0.0065369232</v>
      </c>
      <c r="M107" s="6">
        <v>326.0</v>
      </c>
      <c r="N107" s="6">
        <v>2.758362454</v>
      </c>
      <c r="O107" s="6">
        <v>0.0235794557</v>
      </c>
    </row>
    <row r="108" ht="15.75" customHeight="1">
      <c r="A108" s="7">
        <v>327.0</v>
      </c>
      <c r="B108" s="7">
        <v>10.8561162</v>
      </c>
      <c r="C108" s="7">
        <v>0.097483058</v>
      </c>
      <c r="D108" s="7">
        <v>328.0</v>
      </c>
      <c r="E108" s="7">
        <v>36.660549</v>
      </c>
      <c r="F108" s="7">
        <v>0.367068408</v>
      </c>
      <c r="J108" s="6">
        <v>327.0</v>
      </c>
      <c r="K108" s="6">
        <v>0.189400431</v>
      </c>
      <c r="L108" s="6">
        <v>0.0130961576</v>
      </c>
      <c r="M108" s="6">
        <v>328.0</v>
      </c>
      <c r="N108" s="6">
        <v>3.137713185</v>
      </c>
      <c r="O108" s="6">
        <v>0.0270912603</v>
      </c>
    </row>
    <row r="109" ht="15.75" customHeight="1">
      <c r="A109" s="7">
        <v>329.0</v>
      </c>
      <c r="B109" s="7">
        <v>10.1248137</v>
      </c>
      <c r="C109" s="7">
        <v>0.116402636</v>
      </c>
      <c r="D109" s="7">
        <v>330.0</v>
      </c>
      <c r="E109" s="7">
        <v>34.6916575</v>
      </c>
      <c r="F109" s="7">
        <v>0.229261109</v>
      </c>
      <c r="J109" s="6">
        <v>329.0</v>
      </c>
      <c r="K109" s="6">
        <v>0.209186035</v>
      </c>
      <c r="L109" s="6">
        <v>0.0048738369</v>
      </c>
      <c r="M109" s="6">
        <v>330.0</v>
      </c>
      <c r="N109" s="6">
        <v>2.814183117</v>
      </c>
      <c r="O109" s="6">
        <v>0.047126591</v>
      </c>
    </row>
    <row r="110" ht="15.75" customHeight="1">
      <c r="A110" s="7">
        <v>331.0</v>
      </c>
      <c r="B110" s="7">
        <v>3.2365061</v>
      </c>
      <c r="C110" s="7">
        <v>0.016625306</v>
      </c>
      <c r="D110" s="7">
        <v>332.0</v>
      </c>
      <c r="E110" s="7">
        <v>21.0704441</v>
      </c>
      <c r="F110" s="7">
        <v>0.085397479</v>
      </c>
      <c r="J110" s="6">
        <v>331.0</v>
      </c>
      <c r="K110" s="6">
        <v>-0.04183334</v>
      </c>
      <c r="L110" s="6">
        <v>0.010976372</v>
      </c>
      <c r="M110" s="6">
        <v>332.0</v>
      </c>
      <c r="N110" s="6">
        <v>1.423068272</v>
      </c>
      <c r="O110" s="6">
        <v>0.0031461033</v>
      </c>
    </row>
    <row r="111" ht="15.75" customHeight="1">
      <c r="A111" s="7">
        <v>333.0</v>
      </c>
      <c r="B111" s="7">
        <v>3.4959778</v>
      </c>
      <c r="C111" s="7">
        <v>0.027621466</v>
      </c>
      <c r="D111" s="7">
        <v>334.0</v>
      </c>
      <c r="E111" s="7">
        <v>21.3334318</v>
      </c>
      <c r="F111" s="7">
        <v>0.079390354</v>
      </c>
      <c r="J111" s="6">
        <v>333.0</v>
      </c>
      <c r="K111" s="6">
        <v>-0.025650392</v>
      </c>
      <c r="L111" s="6">
        <v>0.0153033424</v>
      </c>
      <c r="M111" s="6">
        <v>334.0</v>
      </c>
      <c r="N111" s="6">
        <v>1.462768376</v>
      </c>
      <c r="O111" s="6">
        <v>0.0259600762</v>
      </c>
    </row>
    <row r="112" ht="15.75" customHeight="1">
      <c r="A112" s="7">
        <v>335.0</v>
      </c>
      <c r="B112" s="7">
        <v>3.56067</v>
      </c>
      <c r="C112" s="7">
        <v>0.017051101</v>
      </c>
      <c r="D112" s="7">
        <v>336.0</v>
      </c>
      <c r="E112" s="7">
        <v>20.4059432</v>
      </c>
      <c r="F112" s="7">
        <v>0.288273671</v>
      </c>
      <c r="J112" s="6">
        <v>335.0</v>
      </c>
      <c r="K112" s="6">
        <v>0.093952616</v>
      </c>
      <c r="L112" s="6">
        <v>0.0134094123</v>
      </c>
      <c r="M112" s="6">
        <v>336.0</v>
      </c>
      <c r="N112" s="6">
        <v>1.687628218</v>
      </c>
      <c r="O112" s="6">
        <v>0.0186825378</v>
      </c>
    </row>
    <row r="113" ht="15.75" customHeight="1">
      <c r="A113" s="7">
        <v>337.0</v>
      </c>
      <c r="B113" s="7">
        <v>7.1124096</v>
      </c>
      <c r="C113" s="7">
        <v>0.020172683</v>
      </c>
      <c r="D113" s="7">
        <v>338.0</v>
      </c>
      <c r="E113" s="7">
        <v>12.145037</v>
      </c>
      <c r="F113" s="7">
        <v>0.128261609</v>
      </c>
      <c r="J113" s="6">
        <v>337.0</v>
      </c>
      <c r="K113" s="6">
        <v>0.264031471</v>
      </c>
      <c r="L113" s="6">
        <v>0.0195994659</v>
      </c>
      <c r="M113" s="6">
        <v>338.0</v>
      </c>
      <c r="N113" s="6">
        <v>0.701570441</v>
      </c>
      <c r="O113" s="6">
        <v>0.017815358</v>
      </c>
    </row>
    <row r="114" ht="15.75" customHeight="1">
      <c r="A114" s="7">
        <v>339.0</v>
      </c>
      <c r="B114" s="7">
        <v>7.0948303</v>
      </c>
      <c r="C114" s="7">
        <v>0.074854349</v>
      </c>
      <c r="D114" s="7">
        <v>340.0</v>
      </c>
      <c r="E114" s="7">
        <v>12.5521756</v>
      </c>
      <c r="F114" s="7">
        <v>0.158361315</v>
      </c>
      <c r="J114" s="6">
        <v>339.0</v>
      </c>
      <c r="K114" s="6">
        <v>0.160076491</v>
      </c>
      <c r="L114" s="6">
        <v>0.0050000356</v>
      </c>
      <c r="M114" s="6">
        <v>340.0</v>
      </c>
      <c r="N114" s="6">
        <v>0.67952915</v>
      </c>
      <c r="O114" s="6">
        <v>0.0110466207</v>
      </c>
    </row>
    <row r="115" ht="15.75" customHeight="1">
      <c r="A115" s="7">
        <v>341.0</v>
      </c>
      <c r="B115" s="7">
        <v>7.2446066</v>
      </c>
      <c r="C115" s="7">
        <v>0.059296505</v>
      </c>
      <c r="D115" s="7">
        <v>342.0</v>
      </c>
      <c r="E115" s="7">
        <v>13.0781509</v>
      </c>
      <c r="F115" s="7">
        <v>0.051849362</v>
      </c>
      <c r="J115" s="6">
        <v>341.0</v>
      </c>
      <c r="K115" s="6">
        <v>0.163427798</v>
      </c>
      <c r="L115" s="6">
        <v>0.0031579627</v>
      </c>
      <c r="M115" s="6">
        <v>342.0</v>
      </c>
      <c r="N115" s="6">
        <v>0.759058254</v>
      </c>
      <c r="O115" s="6">
        <v>0.018885968</v>
      </c>
    </row>
    <row r="116" ht="15.75" customHeight="1">
      <c r="A116" s="7">
        <v>343.0</v>
      </c>
      <c r="B116" s="7">
        <v>7.1025652</v>
      </c>
      <c r="C116" s="7">
        <v>0.027531814</v>
      </c>
      <c r="D116" s="7">
        <v>344.0</v>
      </c>
      <c r="E116" s="7">
        <v>12.0142463</v>
      </c>
      <c r="F116" s="7">
        <v>0.046542571</v>
      </c>
      <c r="J116" s="6">
        <v>343.0</v>
      </c>
      <c r="K116" s="6">
        <v>0.057539372</v>
      </c>
      <c r="L116" s="6">
        <v>0.0093066889</v>
      </c>
      <c r="M116" s="6">
        <v>344.0</v>
      </c>
      <c r="N116" s="6">
        <v>0.448224486</v>
      </c>
      <c r="O116" s="6">
        <v>0.0080296896</v>
      </c>
    </row>
    <row r="117" ht="15.75" customHeight="1">
      <c r="A117" s="7">
        <v>345.0</v>
      </c>
      <c r="B117" s="7">
        <v>7.3296909</v>
      </c>
      <c r="C117" s="7">
        <v>0.050251229</v>
      </c>
      <c r="D117" s="7">
        <v>346.0</v>
      </c>
      <c r="E117" s="7">
        <v>11.2203612</v>
      </c>
      <c r="F117" s="7">
        <v>0.086387628</v>
      </c>
      <c r="J117" s="6">
        <v>345.0</v>
      </c>
      <c r="K117" s="6">
        <v>0.12024749</v>
      </c>
      <c r="L117" s="6">
        <v>0.0076081663</v>
      </c>
      <c r="M117" s="6">
        <v>346.0</v>
      </c>
      <c r="N117" s="6">
        <v>0.410071139</v>
      </c>
      <c r="O117" s="6">
        <v>0.0073201946</v>
      </c>
    </row>
    <row r="118" ht="15.75" customHeight="1">
      <c r="A118" s="7">
        <v>347.0</v>
      </c>
      <c r="B118" s="7">
        <v>6.8156696</v>
      </c>
      <c r="C118" s="7">
        <v>0.050334796</v>
      </c>
      <c r="D118" s="7">
        <v>348.0</v>
      </c>
      <c r="E118" s="7">
        <v>10.4004585</v>
      </c>
      <c r="F118" s="7">
        <v>0.099075414</v>
      </c>
      <c r="J118" s="6">
        <v>347.0</v>
      </c>
      <c r="K118" s="6">
        <v>0.036033</v>
      </c>
      <c r="L118" s="6">
        <v>0.0177378538</v>
      </c>
      <c r="M118" s="6">
        <v>348.0</v>
      </c>
      <c r="N118" s="6">
        <v>0.353485601</v>
      </c>
      <c r="O118" s="6">
        <v>0.0097834014</v>
      </c>
    </row>
    <row r="119" ht="15.75" customHeight="1">
      <c r="A119" s="7">
        <v>349.0</v>
      </c>
      <c r="B119" s="7">
        <v>6.6602678</v>
      </c>
      <c r="C119" s="7">
        <v>0.068142753</v>
      </c>
      <c r="D119" s="7">
        <v>350.0</v>
      </c>
      <c r="E119" s="7">
        <v>45.4432115</v>
      </c>
      <c r="F119" s="7">
        <v>0.096670653</v>
      </c>
      <c r="J119" s="6">
        <v>349.0</v>
      </c>
      <c r="K119" s="6">
        <v>0.534069516</v>
      </c>
      <c r="L119" s="6">
        <v>0.009243771</v>
      </c>
      <c r="M119" s="6">
        <v>350.0</v>
      </c>
      <c r="N119" s="6">
        <v>4.830767944</v>
      </c>
      <c r="O119" s="6">
        <v>0.0337907868</v>
      </c>
    </row>
    <row r="120" ht="15.75" customHeight="1">
      <c r="A120" s="7">
        <v>351.0</v>
      </c>
      <c r="B120" s="7">
        <v>6.7629314</v>
      </c>
      <c r="C120" s="7">
        <v>0.062945013</v>
      </c>
      <c r="D120" s="7">
        <v>352.0</v>
      </c>
      <c r="E120" s="7">
        <v>50.9139172</v>
      </c>
      <c r="F120" s="7">
        <v>0.537043846</v>
      </c>
      <c r="J120" s="6">
        <v>351.0</v>
      </c>
      <c r="K120" s="6">
        <v>0.567904832</v>
      </c>
      <c r="L120" s="6">
        <v>0.0088954888</v>
      </c>
      <c r="M120" s="6">
        <v>352.0</v>
      </c>
      <c r="N120" s="6">
        <v>5.299306508</v>
      </c>
      <c r="O120" s="6">
        <v>0.049154181</v>
      </c>
    </row>
    <row r="121" ht="15.75" customHeight="1">
      <c r="A121" s="7">
        <v>353.0</v>
      </c>
      <c r="B121" s="7">
        <v>6.212345</v>
      </c>
      <c r="C121" s="7">
        <v>0.075088481</v>
      </c>
      <c r="D121" s="7">
        <v>354.0</v>
      </c>
      <c r="E121" s="7">
        <v>50.7310916</v>
      </c>
      <c r="F121" s="7">
        <v>0.405104793</v>
      </c>
      <c r="J121" s="6">
        <v>353.0</v>
      </c>
      <c r="K121" s="6">
        <v>0.457505029</v>
      </c>
      <c r="L121" s="6">
        <v>0.0173063574</v>
      </c>
      <c r="M121" s="6">
        <v>354.0</v>
      </c>
      <c r="N121" s="6">
        <v>4.971265065</v>
      </c>
      <c r="O121" s="6">
        <v>0.0310222967</v>
      </c>
    </row>
    <row r="122" ht="15.75" customHeight="1">
      <c r="A122" s="7">
        <v>355.0</v>
      </c>
      <c r="B122" s="7">
        <v>4.3615869</v>
      </c>
      <c r="C122" s="7">
        <v>0.038827772</v>
      </c>
      <c r="D122" s="7">
        <v>356.0</v>
      </c>
      <c r="E122" s="7">
        <v>9.3344444</v>
      </c>
      <c r="F122" s="7">
        <v>0.107509998</v>
      </c>
      <c r="J122" s="6">
        <v>355.0</v>
      </c>
      <c r="K122" s="6">
        <v>0.019276463</v>
      </c>
      <c r="L122" s="6">
        <v>0.007594787</v>
      </c>
      <c r="M122" s="6">
        <v>356.0</v>
      </c>
      <c r="N122" s="6">
        <v>0.410908966</v>
      </c>
      <c r="O122" s="6">
        <v>0.0111126003</v>
      </c>
    </row>
    <row r="123" ht="15.75" customHeight="1">
      <c r="A123" s="7">
        <v>357.0</v>
      </c>
      <c r="B123" s="7">
        <v>4.6280905</v>
      </c>
      <c r="C123" s="7">
        <v>0.038456696</v>
      </c>
      <c r="D123" s="7">
        <v>358.0</v>
      </c>
      <c r="E123" s="7">
        <v>9.4117937</v>
      </c>
      <c r="F123" s="7">
        <v>0.06157907</v>
      </c>
      <c r="J123" s="6">
        <v>357.0</v>
      </c>
      <c r="K123" s="6">
        <v>-0.023433373</v>
      </c>
      <c r="L123" s="6">
        <v>0.0028582551</v>
      </c>
      <c r="M123" s="6">
        <v>358.0</v>
      </c>
      <c r="N123" s="6">
        <v>0.448933416</v>
      </c>
      <c r="O123" s="6">
        <v>0.0168481258</v>
      </c>
    </row>
    <row r="124" ht="15.75" customHeight="1">
      <c r="A124" s="7">
        <v>359.0</v>
      </c>
      <c r="B124" s="7">
        <v>4.486049</v>
      </c>
      <c r="C124" s="7">
        <v>0.009844458</v>
      </c>
      <c r="D124" s="7">
        <v>360.0</v>
      </c>
      <c r="E124" s="7">
        <v>9.1136472</v>
      </c>
      <c r="F124" s="7">
        <v>0.083322593</v>
      </c>
      <c r="J124" s="6">
        <v>359.0</v>
      </c>
      <c r="K124" s="6">
        <v>0.021603044</v>
      </c>
      <c r="L124" s="6">
        <v>0.0070067134</v>
      </c>
      <c r="M124" s="6">
        <v>360.0</v>
      </c>
      <c r="N124" s="6">
        <v>0.408459933</v>
      </c>
      <c r="O124" s="6">
        <v>0.0058803485</v>
      </c>
    </row>
    <row r="125" ht="15.75" customHeight="1">
      <c r="A125" s="7">
        <v>361.0</v>
      </c>
      <c r="B125" s="7">
        <v>5.3636121</v>
      </c>
      <c r="C125" s="7">
        <v>0.045413383</v>
      </c>
      <c r="D125" s="7">
        <v>362.0</v>
      </c>
      <c r="E125" s="7">
        <v>24.4956122</v>
      </c>
      <c r="F125" s="7">
        <v>0.155495627</v>
      </c>
      <c r="J125" s="6">
        <v>361.0</v>
      </c>
      <c r="K125" s="6">
        <v>0.330413138</v>
      </c>
      <c r="L125" s="6">
        <v>0.0083760376</v>
      </c>
      <c r="M125" s="6">
        <v>362.0</v>
      </c>
      <c r="N125" s="6">
        <v>2.689798051</v>
      </c>
      <c r="O125" s="6">
        <v>0.0351995862</v>
      </c>
    </row>
    <row r="126" ht="15.75" customHeight="1">
      <c r="A126" s="7">
        <v>363.0</v>
      </c>
      <c r="B126" s="7">
        <v>5.6209743</v>
      </c>
      <c r="C126" s="7">
        <v>0.046062023</v>
      </c>
      <c r="D126" s="7">
        <v>364.0</v>
      </c>
      <c r="E126" s="7">
        <v>25.5574073</v>
      </c>
      <c r="F126" s="7">
        <v>0.225345545</v>
      </c>
      <c r="J126" s="6">
        <v>363.0</v>
      </c>
      <c r="K126" s="6">
        <v>0.384420747</v>
      </c>
      <c r="L126" s="6">
        <v>0.0258234781</v>
      </c>
      <c r="M126" s="6">
        <v>364.0</v>
      </c>
      <c r="N126" s="6">
        <v>3.055863945</v>
      </c>
      <c r="O126" s="6">
        <v>0.0210717102</v>
      </c>
    </row>
    <row r="127" ht="15.75" customHeight="1">
      <c r="A127" s="7">
        <v>365.0</v>
      </c>
      <c r="B127" s="7">
        <v>5.4599471</v>
      </c>
      <c r="C127" s="7">
        <v>0.025845886</v>
      </c>
      <c r="D127" s="7">
        <v>366.0</v>
      </c>
      <c r="E127" s="7">
        <v>25.1636289</v>
      </c>
      <c r="F127" s="7">
        <v>0.209659544</v>
      </c>
      <c r="J127" s="6">
        <v>365.0</v>
      </c>
      <c r="K127" s="6">
        <v>0.424765333</v>
      </c>
      <c r="L127" s="6">
        <v>0.0132927481</v>
      </c>
      <c r="M127" s="6">
        <v>366.0</v>
      </c>
      <c r="N127" s="6">
        <v>3.020417423</v>
      </c>
      <c r="O127" s="6">
        <v>0.0239501245</v>
      </c>
    </row>
    <row r="128" ht="15.75" customHeight="1">
      <c r="A128" s="7">
        <v>367.0</v>
      </c>
      <c r="B128" s="7">
        <v>5.2602453</v>
      </c>
      <c r="C128" s="7">
        <v>0.056896418</v>
      </c>
      <c r="D128" s="7">
        <v>368.0</v>
      </c>
      <c r="E128" s="7">
        <v>7.6559643</v>
      </c>
      <c r="F128" s="7">
        <v>0.07445696</v>
      </c>
      <c r="J128" s="6">
        <v>367.0</v>
      </c>
      <c r="K128" s="6">
        <v>-0.124017711</v>
      </c>
      <c r="L128" s="6">
        <v>0.042529381</v>
      </c>
      <c r="M128" s="6">
        <v>368.0</v>
      </c>
      <c r="N128" s="6">
        <v>0.08441428</v>
      </c>
      <c r="O128" s="6">
        <v>0.0062031203</v>
      </c>
    </row>
    <row r="129" ht="15.75" customHeight="1">
      <c r="A129" s="7">
        <v>369.0</v>
      </c>
      <c r="B129" s="7">
        <v>5.7412173</v>
      </c>
      <c r="C129" s="7">
        <v>0.030236548</v>
      </c>
      <c r="D129" s="7">
        <v>370.0</v>
      </c>
      <c r="E129" s="7">
        <v>8.0237251</v>
      </c>
      <c r="F129" s="7">
        <v>0.050177377</v>
      </c>
      <c r="J129" s="6">
        <v>369.0</v>
      </c>
      <c r="K129" s="6">
        <v>-0.048684186</v>
      </c>
      <c r="L129" s="6">
        <v>0.0225958156</v>
      </c>
      <c r="M129" s="6">
        <v>370.0</v>
      </c>
      <c r="N129" s="6">
        <v>0.104779917</v>
      </c>
      <c r="O129" s="6">
        <v>0.0014396641</v>
      </c>
    </row>
    <row r="130" ht="15.75" customHeight="1">
      <c r="A130" s="7">
        <v>371.0</v>
      </c>
      <c r="B130" s="7">
        <v>5.8691953</v>
      </c>
      <c r="C130" s="7">
        <v>0.054757467</v>
      </c>
      <c r="D130" s="7">
        <v>372.0</v>
      </c>
      <c r="E130" s="7">
        <v>8.0518522</v>
      </c>
      <c r="F130" s="7">
        <v>0.085333763</v>
      </c>
      <c r="J130" s="6">
        <v>371.0</v>
      </c>
      <c r="K130" s="6">
        <v>-0.045358658</v>
      </c>
      <c r="L130" s="6">
        <v>0.0035480896</v>
      </c>
      <c r="M130" s="6">
        <v>372.0</v>
      </c>
      <c r="N130" s="6">
        <v>0.12714345</v>
      </c>
      <c r="O130" s="6">
        <v>0.0062151614</v>
      </c>
    </row>
    <row r="131" ht="15.75" customHeight="1">
      <c r="A131" s="7">
        <v>373.0</v>
      </c>
      <c r="B131" s="7">
        <v>11.3223216</v>
      </c>
      <c r="C131" s="7">
        <v>0.085986034</v>
      </c>
      <c r="D131" s="7">
        <v>374.0</v>
      </c>
      <c r="E131" s="7">
        <v>36.8504064</v>
      </c>
      <c r="F131" s="7">
        <v>0.105006502</v>
      </c>
      <c r="J131" s="6">
        <v>373.0</v>
      </c>
      <c r="K131" s="6">
        <v>0.672439845</v>
      </c>
      <c r="L131" s="6">
        <v>0.0028554271</v>
      </c>
      <c r="M131" s="6">
        <v>374.0</v>
      </c>
      <c r="N131" s="6">
        <v>2.862519282</v>
      </c>
      <c r="O131" s="6">
        <v>0.0141786087</v>
      </c>
    </row>
    <row r="132" ht="15.75" customHeight="1">
      <c r="A132" s="7">
        <v>375.0</v>
      </c>
      <c r="B132" s="7">
        <v>12.2301212</v>
      </c>
      <c r="C132" s="7">
        <v>0.07758866</v>
      </c>
      <c r="D132" s="7">
        <v>376.0</v>
      </c>
      <c r="E132" s="7">
        <v>24.6714061</v>
      </c>
      <c r="F132" s="7">
        <v>0.146827364</v>
      </c>
      <c r="J132" s="6">
        <v>375.0</v>
      </c>
      <c r="K132" s="6">
        <v>0.693965551</v>
      </c>
      <c r="L132" s="6">
        <v>0.0156765579</v>
      </c>
      <c r="M132" s="6">
        <v>376.0</v>
      </c>
      <c r="N132" s="6">
        <v>2.193546751</v>
      </c>
      <c r="O132" s="6">
        <v>0.0078404645</v>
      </c>
    </row>
    <row r="133" ht="15.75" customHeight="1">
      <c r="A133" s="7">
        <v>377.0</v>
      </c>
      <c r="B133" s="7">
        <v>11.9903384</v>
      </c>
      <c r="C133" s="7">
        <v>0.043352354</v>
      </c>
      <c r="D133" s="7">
        <v>378.0</v>
      </c>
      <c r="E133" s="7">
        <v>26.3730909</v>
      </c>
      <c r="F133" s="7">
        <v>0.26036493</v>
      </c>
      <c r="J133" s="6">
        <v>377.0</v>
      </c>
      <c r="K133" s="6">
        <v>0.709497573</v>
      </c>
      <c r="L133" s="6">
        <v>0.0121212353</v>
      </c>
      <c r="M133" s="6">
        <v>378.0</v>
      </c>
      <c r="N133" s="6">
        <v>2.351444892</v>
      </c>
      <c r="O133" s="6">
        <v>0.0270068037</v>
      </c>
    </row>
    <row r="134" ht="15.75" customHeight="1">
      <c r="A134" s="7">
        <v>379.0</v>
      </c>
      <c r="B134" s="7">
        <v>6.4380643</v>
      </c>
      <c r="C134" s="7">
        <v>0.033774393</v>
      </c>
      <c r="D134" s="7">
        <v>380.0</v>
      </c>
      <c r="E134" s="7">
        <v>33.355624</v>
      </c>
      <c r="F134" s="7">
        <v>0.251673983</v>
      </c>
      <c r="J134" s="6">
        <v>379.0</v>
      </c>
      <c r="K134" s="6">
        <v>-0.008958303</v>
      </c>
      <c r="L134" s="6">
        <v>0.0079012888</v>
      </c>
      <c r="M134" s="6">
        <v>380.0</v>
      </c>
      <c r="N134" s="6">
        <v>2.194191233</v>
      </c>
      <c r="O134" s="6">
        <v>0.0240193946</v>
      </c>
    </row>
    <row r="135" ht="15.75" customHeight="1">
      <c r="A135" s="7">
        <v>381.0</v>
      </c>
      <c r="B135" s="7">
        <v>6.8909093</v>
      </c>
      <c r="C135" s="7">
        <v>0.038559418</v>
      </c>
      <c r="D135" s="7">
        <v>382.0</v>
      </c>
      <c r="E135" s="7">
        <v>33.6650212</v>
      </c>
      <c r="F135" s="7">
        <v>0.144279559</v>
      </c>
      <c r="J135" s="6">
        <v>381.0</v>
      </c>
      <c r="K135" s="6">
        <v>0.018909108</v>
      </c>
      <c r="L135" s="6">
        <v>0.0157969571</v>
      </c>
      <c r="M135" s="6">
        <v>382.0</v>
      </c>
      <c r="N135" s="6">
        <v>2.178079178</v>
      </c>
      <c r="O135" s="6">
        <v>0.0307398421</v>
      </c>
    </row>
    <row r="136" ht="15.75" customHeight="1">
      <c r="A136" s="7">
        <v>383.0</v>
      </c>
      <c r="B136" s="7">
        <v>6.9422412</v>
      </c>
      <c r="C136" s="7">
        <v>0.057437003</v>
      </c>
      <c r="D136" s="7">
        <v>384.0</v>
      </c>
      <c r="E136" s="7">
        <v>41.0764914</v>
      </c>
      <c r="F136" s="7">
        <v>0.111625659</v>
      </c>
      <c r="J136" s="6">
        <v>383.0</v>
      </c>
      <c r="K136" s="6">
        <v>0.057088234</v>
      </c>
      <c r="L136" s="6">
        <v>0.007446768</v>
      </c>
      <c r="M136" s="6">
        <v>384.0</v>
      </c>
      <c r="N136" s="6">
        <v>4.162439895</v>
      </c>
      <c r="O136" s="6">
        <v>0.0270912603</v>
      </c>
    </row>
    <row r="137" ht="15.75" customHeight="1">
      <c r="A137" s="7">
        <v>385.0</v>
      </c>
      <c r="B137" s="7">
        <v>5.7454364</v>
      </c>
      <c r="C137" s="7">
        <v>0.037860632</v>
      </c>
      <c r="D137" s="7">
        <v>386.0</v>
      </c>
      <c r="E137" s="7">
        <v>20.557126</v>
      </c>
      <c r="F137" s="7">
        <v>0.249997448</v>
      </c>
      <c r="J137" s="6">
        <v>385.0</v>
      </c>
      <c r="K137" s="6">
        <v>0.017330127</v>
      </c>
      <c r="L137" s="6">
        <v>0.003846058</v>
      </c>
      <c r="M137" s="6">
        <v>386.0</v>
      </c>
      <c r="N137" s="6">
        <v>1.891284596</v>
      </c>
      <c r="O137" s="6">
        <v>0.0119359775</v>
      </c>
    </row>
    <row r="138" ht="15.75" customHeight="1">
      <c r="A138" s="7">
        <v>387.0</v>
      </c>
      <c r="B138" s="7">
        <v>6.6855821</v>
      </c>
      <c r="C138" s="7">
        <v>0.056765912</v>
      </c>
      <c r="D138" s="7">
        <v>388.0</v>
      </c>
      <c r="E138" s="7">
        <v>27.1043934</v>
      </c>
      <c r="F138" s="7">
        <v>0.27024272</v>
      </c>
      <c r="J138" s="6">
        <v>387.0</v>
      </c>
      <c r="K138" s="6">
        <v>0.074811495</v>
      </c>
      <c r="L138" s="6">
        <v>0.0061235984</v>
      </c>
      <c r="M138" s="6">
        <v>388.0</v>
      </c>
      <c r="N138" s="6">
        <v>2.124587155</v>
      </c>
      <c r="O138" s="6">
        <v>0.0179647609</v>
      </c>
    </row>
    <row r="139" ht="15.75" customHeight="1">
      <c r="A139" s="7">
        <v>389.0</v>
      </c>
      <c r="B139" s="7">
        <v>10.5980508</v>
      </c>
      <c r="C139" s="7">
        <v>0.108039898</v>
      </c>
      <c r="D139" s="7">
        <v>390.0</v>
      </c>
      <c r="E139" s="7">
        <v>25.1284702</v>
      </c>
      <c r="F139" s="7">
        <v>0.104060476</v>
      </c>
      <c r="J139" s="6">
        <v>389.0</v>
      </c>
      <c r="K139" s="6">
        <v>0.164523418</v>
      </c>
      <c r="L139" s="6">
        <v>0.0096008385</v>
      </c>
      <c r="M139" s="6">
        <v>390.0</v>
      </c>
      <c r="N139" s="6">
        <v>2.107830618</v>
      </c>
      <c r="O139" s="6">
        <v>0.0039202321</v>
      </c>
    </row>
    <row r="140" ht="15.75" customHeight="1">
      <c r="A140" s="7">
        <v>391.0</v>
      </c>
      <c r="B140" s="7">
        <v>4.6667651</v>
      </c>
      <c r="C140" s="7">
        <v>0.016535842</v>
      </c>
      <c r="D140" s="7">
        <v>392.0</v>
      </c>
      <c r="E140" s="7">
        <v>12.5887408</v>
      </c>
      <c r="F140" s="7">
        <v>0.0811947</v>
      </c>
      <c r="J140" s="6">
        <v>391.0</v>
      </c>
      <c r="K140" s="6">
        <v>0.030090874</v>
      </c>
      <c r="L140" s="6">
        <v>0.0072527046</v>
      </c>
      <c r="M140" s="6">
        <v>392.0</v>
      </c>
      <c r="N140" s="6">
        <v>0.870489228</v>
      </c>
      <c r="O140" s="6">
        <v>0.0185215485</v>
      </c>
    </row>
    <row r="141" ht="15.75" customHeight="1">
      <c r="A141" s="7">
        <v>393.0</v>
      </c>
      <c r="B141" s="7">
        <v>4.7027162</v>
      </c>
      <c r="C141" s="7">
        <v>0.018827987</v>
      </c>
      <c r="D141" s="7">
        <v>394.0</v>
      </c>
      <c r="E141" s="7">
        <v>11.6483998</v>
      </c>
      <c r="F141" s="7">
        <v>0.102429251</v>
      </c>
      <c r="J141" s="6">
        <v>393.0</v>
      </c>
      <c r="K141" s="6">
        <v>0.424841466</v>
      </c>
      <c r="L141" s="6">
        <v>0.0117631261</v>
      </c>
      <c r="M141" s="6">
        <v>394.0</v>
      </c>
      <c r="N141" s="6">
        <v>1.374155896</v>
      </c>
      <c r="O141" s="6">
        <v>0.0211517467</v>
      </c>
    </row>
    <row r="142" ht="15.75" customHeight="1">
      <c r="A142" s="7">
        <v>395.0</v>
      </c>
      <c r="B142" s="7">
        <v>9.7912837</v>
      </c>
      <c r="C142" s="7">
        <v>0.039485438</v>
      </c>
      <c r="D142" s="7">
        <v>396.0</v>
      </c>
      <c r="E142" s="7">
        <v>12.4943041</v>
      </c>
      <c r="F142" s="7">
        <v>0.13814407</v>
      </c>
      <c r="J142" s="6">
        <v>395.0</v>
      </c>
      <c r="K142" s="6">
        <v>0.381199173</v>
      </c>
      <c r="L142" s="6">
        <v>0.0104115033</v>
      </c>
      <c r="M142" s="6">
        <v>396.0</v>
      </c>
      <c r="N142" s="6">
        <v>1.364474417</v>
      </c>
      <c r="O142" s="6">
        <v>0.0198492291</v>
      </c>
    </row>
    <row r="143" ht="15.75" customHeight="1">
      <c r="A143" s="7">
        <v>397.0</v>
      </c>
      <c r="B143" s="7">
        <v>20.6690737</v>
      </c>
      <c r="C143" s="7">
        <v>0.220484453</v>
      </c>
      <c r="D143" s="7">
        <v>398.0</v>
      </c>
      <c r="E143" s="7">
        <v>65.5186023</v>
      </c>
      <c r="F143" s="7">
        <v>0.611330271</v>
      </c>
      <c r="J143" s="6">
        <v>397.0</v>
      </c>
      <c r="K143" s="6">
        <v>1.84862402</v>
      </c>
      <c r="L143" s="6">
        <v>0.0174843192</v>
      </c>
      <c r="M143" s="6">
        <v>398.0</v>
      </c>
      <c r="N143" s="6">
        <v>4.641882079</v>
      </c>
      <c r="O143" s="6">
        <v>0.0515439692</v>
      </c>
    </row>
    <row r="144" ht="15.75" customHeight="1">
      <c r="A144" s="7">
        <v>399.0</v>
      </c>
      <c r="B144" s="7">
        <v>18.7033663</v>
      </c>
      <c r="C144" s="7">
        <v>0.271436243</v>
      </c>
      <c r="D144" s="7">
        <v>400.0</v>
      </c>
      <c r="E144" s="7">
        <v>67.6627588</v>
      </c>
      <c r="F144" s="7">
        <v>0.616977695</v>
      </c>
      <c r="J144" s="6">
        <v>399.0</v>
      </c>
      <c r="K144" s="6">
        <v>1.576332414</v>
      </c>
      <c r="L144" s="6">
        <v>0.021929776</v>
      </c>
      <c r="M144" s="6">
        <v>400.0</v>
      </c>
      <c r="N144" s="6">
        <v>4.823409817</v>
      </c>
      <c r="O144" s="6">
        <v>0.0718388042</v>
      </c>
    </row>
    <row r="145" ht="15.75" customHeight="1">
      <c r="A145" s="7">
        <v>401.0</v>
      </c>
      <c r="B145" s="7">
        <v>20.105368</v>
      </c>
      <c r="C145" s="7">
        <v>0.159670908</v>
      </c>
      <c r="D145" s="7">
        <v>402.0</v>
      </c>
      <c r="E145" s="7">
        <v>89.2841561</v>
      </c>
      <c r="F145" s="7">
        <v>0.718031879</v>
      </c>
      <c r="J145" s="6">
        <v>401.0</v>
      </c>
      <c r="K145" s="6">
        <v>1.695838174</v>
      </c>
      <c r="L145" s="6">
        <v>0.0132117386</v>
      </c>
      <c r="M145" s="6">
        <v>402.0</v>
      </c>
      <c r="N145" s="6">
        <v>6.158395053</v>
      </c>
      <c r="O145" s="6">
        <v>0.0196218197</v>
      </c>
    </row>
    <row r="146" ht="15.75" customHeight="1">
      <c r="A146" s="7">
        <v>403.0</v>
      </c>
      <c r="B146" s="7">
        <v>3.0869905</v>
      </c>
      <c r="C146" s="7">
        <v>0.001829969</v>
      </c>
      <c r="D146" s="7">
        <v>404.0</v>
      </c>
      <c r="E146" s="7">
        <v>24.7173794</v>
      </c>
      <c r="F146" s="7">
        <v>0.138850457</v>
      </c>
      <c r="J146" s="6">
        <v>403.0</v>
      </c>
      <c r="K146" s="6">
        <v>0.285844165</v>
      </c>
      <c r="L146" s="6">
        <v>0.0110588098</v>
      </c>
      <c r="M146" s="6">
        <v>404.0</v>
      </c>
      <c r="N146" s="6">
        <v>1.715125496</v>
      </c>
      <c r="O146" s="6">
        <v>0.0121393731</v>
      </c>
    </row>
    <row r="147" ht="15.75" customHeight="1">
      <c r="A147" s="7">
        <v>405.0</v>
      </c>
      <c r="B147" s="7">
        <v>3.0849155</v>
      </c>
      <c r="C147" s="7">
        <v>0.012469139</v>
      </c>
      <c r="D147" s="7">
        <v>406.0</v>
      </c>
      <c r="E147" s="7">
        <v>25.5612088</v>
      </c>
      <c r="F147" s="7">
        <v>0.249094861</v>
      </c>
      <c r="J147" s="6">
        <v>405.0</v>
      </c>
      <c r="K147" s="6">
        <v>0.260029408</v>
      </c>
      <c r="L147" s="6">
        <v>0.0121694049</v>
      </c>
      <c r="M147" s="6">
        <v>406.0</v>
      </c>
      <c r="N147" s="6">
        <v>1.919041654</v>
      </c>
      <c r="O147" s="6">
        <v>0.0204539206</v>
      </c>
    </row>
    <row r="148" ht="15.75" customHeight="1">
      <c r="A148" s="7">
        <v>407.0</v>
      </c>
      <c r="B148" s="7">
        <v>3.046874</v>
      </c>
      <c r="C148" s="7">
        <v>0.004791984</v>
      </c>
      <c r="D148" s="7">
        <v>408.0</v>
      </c>
      <c r="E148" s="7">
        <v>25.3744596</v>
      </c>
      <c r="F148" s="7">
        <v>0.301250967</v>
      </c>
      <c r="J148" s="6">
        <v>407.0</v>
      </c>
      <c r="K148" s="6">
        <v>0.271329509</v>
      </c>
      <c r="L148" s="6">
        <v>0.0104677526</v>
      </c>
      <c r="M148" s="6">
        <v>408.0</v>
      </c>
      <c r="N148" s="6">
        <v>1.863675695</v>
      </c>
      <c r="O148" s="6">
        <v>0.0089567864</v>
      </c>
    </row>
    <row r="149" ht="15.75" customHeight="1">
      <c r="A149" s="7">
        <v>409.0</v>
      </c>
      <c r="B149" s="7">
        <v>3.1775984</v>
      </c>
      <c r="C149" s="7">
        <v>0.015294991</v>
      </c>
      <c r="D149" s="7">
        <v>410.0</v>
      </c>
      <c r="E149" s="7">
        <v>9.0352956</v>
      </c>
      <c r="F149" s="7">
        <v>0.085184179</v>
      </c>
      <c r="J149" s="6">
        <v>409.0</v>
      </c>
      <c r="K149" s="6">
        <v>0.254908813</v>
      </c>
      <c r="L149" s="6">
        <v>0.0106958115</v>
      </c>
      <c r="M149" s="6">
        <v>410.0</v>
      </c>
      <c r="N149" s="6">
        <v>0.771635081</v>
      </c>
      <c r="O149" s="6">
        <v>0.0393842102</v>
      </c>
    </row>
    <row r="150" ht="15.75" customHeight="1">
      <c r="A150" s="7">
        <v>411.0</v>
      </c>
      <c r="B150" s="7">
        <v>3.1277986</v>
      </c>
      <c r="C150" s="7">
        <v>0.010235683</v>
      </c>
      <c r="D150" s="7">
        <v>412.0</v>
      </c>
      <c r="E150" s="7">
        <v>8.1236832</v>
      </c>
      <c r="F150" s="7">
        <v>0.106758417</v>
      </c>
      <c r="J150" s="6">
        <v>411.0</v>
      </c>
      <c r="K150" s="6">
        <v>0.259462133</v>
      </c>
      <c r="L150" s="6">
        <v>0.0046510577</v>
      </c>
      <c r="M150" s="6">
        <v>412.0</v>
      </c>
      <c r="N150" s="6">
        <v>0.580047681</v>
      </c>
      <c r="O150" s="6">
        <v>0.0120642085</v>
      </c>
    </row>
    <row r="151" ht="15.75" customHeight="1">
      <c r="A151" s="7">
        <v>413.0</v>
      </c>
      <c r="B151" s="7">
        <v>3.1872817</v>
      </c>
      <c r="C151" s="7">
        <v>0.010737503</v>
      </c>
      <c r="D151" s="7">
        <v>414.0</v>
      </c>
      <c r="E151" s="7">
        <v>8.6735556</v>
      </c>
      <c r="F151" s="7">
        <v>0.117320056</v>
      </c>
      <c r="J151" s="6">
        <v>413.0</v>
      </c>
      <c r="K151" s="6">
        <v>0.300510093</v>
      </c>
      <c r="L151" s="6">
        <v>0.0044578365</v>
      </c>
      <c r="M151" s="6">
        <v>414.0</v>
      </c>
      <c r="N151" s="6">
        <v>0.652280593</v>
      </c>
      <c r="O151" s="6">
        <v>0.0142462012</v>
      </c>
    </row>
    <row r="152" ht="15.75" customHeight="1">
      <c r="A152" s="7">
        <v>415.0</v>
      </c>
      <c r="B152" s="7">
        <v>3.7973288</v>
      </c>
      <c r="C152" s="7">
        <v>0.035077632</v>
      </c>
      <c r="D152" s="7">
        <v>416.0</v>
      </c>
      <c r="E152" s="7">
        <v>15.2512744</v>
      </c>
      <c r="F152" s="7">
        <v>0.045968304</v>
      </c>
      <c r="J152" s="6">
        <v>415.0</v>
      </c>
      <c r="K152" s="6">
        <v>0.266435824</v>
      </c>
      <c r="L152" s="6">
        <v>0.0098422778</v>
      </c>
      <c r="M152" s="6">
        <v>416.0</v>
      </c>
      <c r="N152" s="6">
        <v>0.948095169</v>
      </c>
      <c r="O152" s="6">
        <v>0.0216181667</v>
      </c>
    </row>
    <row r="153" ht="15.75" customHeight="1">
      <c r="A153" s="7">
        <v>417.0</v>
      </c>
      <c r="B153" s="7">
        <v>4.3935426</v>
      </c>
      <c r="C153" s="7">
        <v>0.031331664</v>
      </c>
      <c r="D153" s="7">
        <v>418.0</v>
      </c>
      <c r="E153" s="7">
        <v>15.5313981</v>
      </c>
      <c r="F153" s="7">
        <v>0.168506291</v>
      </c>
      <c r="J153" s="6">
        <v>417.0</v>
      </c>
      <c r="K153" s="6">
        <v>0.255014704</v>
      </c>
      <c r="L153" s="6">
        <v>0.0080102758</v>
      </c>
      <c r="M153" s="6">
        <v>418.0</v>
      </c>
      <c r="N153" s="6">
        <v>1.015562978</v>
      </c>
      <c r="O153" s="6">
        <v>0.0021619359</v>
      </c>
    </row>
    <row r="154" ht="15.75" customHeight="1">
      <c r="A154" s="7">
        <v>419.0</v>
      </c>
      <c r="B154" s="7">
        <v>3.899695</v>
      </c>
      <c r="C154" s="7">
        <v>0.036257942</v>
      </c>
      <c r="D154" s="7">
        <v>420.0</v>
      </c>
      <c r="E154" s="7">
        <v>16.2617946</v>
      </c>
      <c r="F154" s="7">
        <v>0.093446256</v>
      </c>
      <c r="J154" s="6">
        <v>419.0</v>
      </c>
      <c r="K154" s="6">
        <v>0.337556879</v>
      </c>
      <c r="L154" s="6">
        <v>0.0098318797</v>
      </c>
      <c r="M154" s="6">
        <v>420.0</v>
      </c>
      <c r="N154" s="6">
        <v>0.980240706</v>
      </c>
      <c r="O154" s="6">
        <v>0.0256541765</v>
      </c>
    </row>
    <row r="155" ht="15.75" customHeight="1">
      <c r="A155" s="7">
        <v>421.0</v>
      </c>
      <c r="B155" s="7">
        <v>25.6580416</v>
      </c>
      <c r="C155" s="7">
        <v>0.166430941</v>
      </c>
      <c r="D155" s="7">
        <v>422.0</v>
      </c>
      <c r="E155" s="7">
        <v>27.3941167</v>
      </c>
      <c r="F155" s="7">
        <v>0.307848487</v>
      </c>
      <c r="J155" s="6">
        <v>421.0</v>
      </c>
      <c r="K155" s="6">
        <v>3.056539839</v>
      </c>
      <c r="L155" s="6">
        <v>0.0213396987</v>
      </c>
      <c r="M155" s="6">
        <v>422.0</v>
      </c>
      <c r="N155" s="6">
        <v>3.12310001</v>
      </c>
      <c r="O155" s="6">
        <v>0.0180738138</v>
      </c>
    </row>
    <row r="156" ht="15.75" customHeight="1">
      <c r="A156" s="7">
        <v>423.0</v>
      </c>
      <c r="B156" s="7">
        <v>24.7104628</v>
      </c>
      <c r="C156" s="7">
        <v>0.197699607</v>
      </c>
      <c r="D156" s="7">
        <v>424.0</v>
      </c>
      <c r="E156" s="7">
        <v>36.095242</v>
      </c>
      <c r="F156" s="7">
        <v>0.233224953</v>
      </c>
      <c r="J156" s="6">
        <v>423.0</v>
      </c>
      <c r="K156" s="6">
        <v>3.125369106</v>
      </c>
      <c r="L156" s="6">
        <v>0.0289797596</v>
      </c>
      <c r="M156" s="6">
        <v>424.0</v>
      </c>
      <c r="N156" s="6">
        <v>3.829545455</v>
      </c>
      <c r="O156" s="6">
        <v>0.0013100635</v>
      </c>
    </row>
    <row r="157" ht="15.75" customHeight="1">
      <c r="A157" s="7">
        <v>425.0</v>
      </c>
      <c r="B157" s="7">
        <v>24.7104628</v>
      </c>
      <c r="C157" s="7">
        <v>0.183388644</v>
      </c>
      <c r="D157" s="7">
        <v>426.0</v>
      </c>
      <c r="E157" s="7">
        <v>27.3595335</v>
      </c>
      <c r="F157" s="7">
        <v>0.276319304</v>
      </c>
      <c r="J157" s="6">
        <v>425.0</v>
      </c>
      <c r="K157" s="6">
        <v>3.127638203</v>
      </c>
      <c r="L157" s="6">
        <v>0.0310109883</v>
      </c>
      <c r="M157" s="6">
        <v>426.0</v>
      </c>
      <c r="N157" s="6">
        <v>3.301602285</v>
      </c>
      <c r="O157" s="6">
        <v>0.0262449043</v>
      </c>
    </row>
    <row r="158" ht="15.75" customHeight="1">
      <c r="A158" s="7">
        <v>427.0</v>
      </c>
      <c r="B158" s="7">
        <v>3.3899391</v>
      </c>
      <c r="C158" s="7">
        <v>0.015953302</v>
      </c>
      <c r="D158" s="7">
        <v>428.0</v>
      </c>
      <c r="E158" s="7">
        <v>6.492741</v>
      </c>
      <c r="F158" s="7">
        <v>0.062598402</v>
      </c>
      <c r="J158" s="6">
        <v>427.0</v>
      </c>
      <c r="K158" s="6">
        <v>0.241914452</v>
      </c>
      <c r="L158" s="6">
        <v>0.0093726087</v>
      </c>
      <c r="M158" s="6">
        <v>428.0</v>
      </c>
      <c r="N158" s="6">
        <v>0.465307024</v>
      </c>
      <c r="O158" s="6">
        <v>0.0150687689</v>
      </c>
    </row>
    <row r="159" ht="15.75" customHeight="1">
      <c r="A159" s="7">
        <v>429.0</v>
      </c>
      <c r="B159" s="7">
        <v>3.0136742</v>
      </c>
      <c r="C159" s="7">
        <v>0.015294991</v>
      </c>
      <c r="D159" s="7">
        <v>430.0</v>
      </c>
      <c r="E159" s="7">
        <v>5.9103604</v>
      </c>
      <c r="F159" s="7">
        <v>0.046721849</v>
      </c>
      <c r="J159" s="6">
        <v>429.0</v>
      </c>
      <c r="K159" s="6">
        <v>0.276434977</v>
      </c>
      <c r="L159" s="6">
        <v>0.0012936503</v>
      </c>
      <c r="M159" s="6">
        <v>430.0</v>
      </c>
      <c r="N159" s="6">
        <v>0.424765829</v>
      </c>
      <c r="O159" s="6">
        <v>0.0107297326</v>
      </c>
    </row>
    <row r="160" ht="15.75" customHeight="1">
      <c r="A160" s="7">
        <v>431.0</v>
      </c>
      <c r="B160" s="7">
        <v>2.9251413</v>
      </c>
      <c r="C160" s="7">
        <v>0.025309588</v>
      </c>
      <c r="D160" s="7">
        <v>432.0</v>
      </c>
      <c r="E160" s="7">
        <v>6.5944155</v>
      </c>
      <c r="F160" s="7">
        <v>0.030831433</v>
      </c>
      <c r="J160" s="6">
        <v>431.0</v>
      </c>
      <c r="K160" s="6">
        <v>0.223073385</v>
      </c>
      <c r="L160" s="6">
        <v>0.0050406021</v>
      </c>
      <c r="M160" s="6">
        <v>432.0</v>
      </c>
      <c r="N160" s="6">
        <v>0.466441572</v>
      </c>
      <c r="O160" s="6">
        <v>0.0118749395</v>
      </c>
    </row>
    <row r="161" ht="15.75" customHeight="1">
      <c r="A161" s="7">
        <v>433.0</v>
      </c>
      <c r="B161" s="7">
        <v>3.550405</v>
      </c>
      <c r="C161" s="7">
        <v>0.030644669</v>
      </c>
      <c r="D161" s="7">
        <v>434.0</v>
      </c>
      <c r="E161" s="7">
        <v>9.377669</v>
      </c>
      <c r="F161" s="7">
        <v>0.081595761</v>
      </c>
      <c r="J161" s="6">
        <v>433.0</v>
      </c>
      <c r="K161" s="6">
        <v>0.232452319</v>
      </c>
      <c r="L161" s="6">
        <v>0.0103866842</v>
      </c>
      <c r="M161" s="6">
        <v>434.0</v>
      </c>
      <c r="N161" s="6">
        <v>0.911033256</v>
      </c>
      <c r="O161" s="6">
        <v>0.0132801941</v>
      </c>
    </row>
    <row r="162" ht="15.75" customHeight="1">
      <c r="A162" s="7">
        <v>435.0</v>
      </c>
      <c r="B162" s="7">
        <v>3.055174</v>
      </c>
      <c r="C162" s="7">
        <v>0.015294991</v>
      </c>
      <c r="D162" s="7">
        <v>436.0</v>
      </c>
      <c r="E162" s="7">
        <v>9.9572829</v>
      </c>
      <c r="F162" s="7">
        <v>0.033055432</v>
      </c>
      <c r="J162" s="6">
        <v>435.0</v>
      </c>
      <c r="K162" s="6">
        <v>0.222612003</v>
      </c>
      <c r="L162" s="6">
        <v>0.0125869299</v>
      </c>
      <c r="M162" s="6">
        <v>436.0</v>
      </c>
      <c r="N162" s="6">
        <v>0.971618138</v>
      </c>
      <c r="O162" s="6">
        <v>0.0097412722</v>
      </c>
    </row>
    <row r="163" ht="15.75" customHeight="1">
      <c r="A163" s="7">
        <v>437.0</v>
      </c>
      <c r="B163" s="7">
        <v>3.2806563</v>
      </c>
      <c r="C163" s="7">
        <v>0.023789601</v>
      </c>
      <c r="D163" s="7">
        <v>438.0</v>
      </c>
      <c r="E163" s="7">
        <v>13.1354761</v>
      </c>
      <c r="F163" s="7">
        <v>0.086612717</v>
      </c>
      <c r="J163" s="6">
        <v>437.0</v>
      </c>
      <c r="K163" s="6">
        <v>0.224707135</v>
      </c>
      <c r="L163" s="6">
        <v>0.0078860208</v>
      </c>
      <c r="M163" s="6">
        <v>438.0</v>
      </c>
      <c r="N163" s="6">
        <v>1.070399482</v>
      </c>
      <c r="O163" s="6">
        <v>0.0072815655</v>
      </c>
    </row>
    <row r="164" ht="15.75" customHeight="1">
      <c r="A164" s="7">
        <v>439.0</v>
      </c>
      <c r="B164" s="7">
        <v>2.0404346</v>
      </c>
      <c r="C164" s="7">
        <v>0.017689959</v>
      </c>
      <c r="D164" s="7">
        <v>440.0</v>
      </c>
      <c r="E164" s="7">
        <v>10.21389</v>
      </c>
      <c r="F164" s="7">
        <v>0.09778907</v>
      </c>
      <c r="J164" s="6">
        <v>439.0</v>
      </c>
      <c r="K164" s="6">
        <v>0.076459483</v>
      </c>
      <c r="L164" s="6">
        <v>0.0</v>
      </c>
      <c r="M164" s="6">
        <v>440.0</v>
      </c>
      <c r="N164" s="6">
        <v>0.521051166</v>
      </c>
      <c r="O164" s="6">
        <v>5.454229E-4</v>
      </c>
    </row>
    <row r="165" ht="15.75" customHeight="1">
      <c r="A165" s="7">
        <v>441.0</v>
      </c>
      <c r="B165" s="7">
        <v>2.0429938</v>
      </c>
      <c r="C165" s="7">
        <v>0.01375767</v>
      </c>
      <c r="D165" s="7">
        <v>442.0</v>
      </c>
      <c r="E165" s="7">
        <v>4.5664585</v>
      </c>
      <c r="F165" s="7">
        <v>0.048163814</v>
      </c>
      <c r="J165" s="6">
        <v>441.0</v>
      </c>
      <c r="K165" s="6">
        <v>0.076459483</v>
      </c>
      <c r="L165" s="6">
        <v>0.0</v>
      </c>
      <c r="M165" s="6">
        <v>442.0</v>
      </c>
      <c r="N165" s="6">
        <v>0.24201278</v>
      </c>
      <c r="O165" s="6">
        <v>0.0149840181</v>
      </c>
    </row>
    <row r="166" ht="15.75" customHeight="1">
      <c r="A166" s="7">
        <v>443.0</v>
      </c>
      <c r="B166" s="7">
        <v>1.9877299</v>
      </c>
      <c r="C166" s="7">
        <v>0.013743753</v>
      </c>
      <c r="D166" s="7">
        <v>444.0</v>
      </c>
      <c r="E166" s="7">
        <v>5.0762144</v>
      </c>
      <c r="F166" s="7">
        <v>0.040678981</v>
      </c>
      <c r="J166" s="6">
        <v>443.0</v>
      </c>
      <c r="K166" s="6">
        <v>0.076459483</v>
      </c>
      <c r="L166" s="6">
        <v>0.0</v>
      </c>
      <c r="M166" s="6">
        <v>444.0</v>
      </c>
      <c r="N166" s="6">
        <v>0.293475893</v>
      </c>
      <c r="O166" s="6">
        <v>0.0056082505</v>
      </c>
    </row>
    <row r="167" ht="15.75" customHeight="1">
      <c r="A167" s="7">
        <v>445.0</v>
      </c>
      <c r="B167" s="7">
        <v>27.40795</v>
      </c>
      <c r="C167" s="7">
        <v>0.246779448</v>
      </c>
      <c r="D167" s="7">
        <v>446.0</v>
      </c>
      <c r="E167" s="7">
        <v>113.443958</v>
      </c>
      <c r="F167" s="7">
        <v>0.403838996</v>
      </c>
      <c r="J167" s="6">
        <v>445.0</v>
      </c>
      <c r="K167" s="6">
        <v>0.887510287</v>
      </c>
      <c r="L167" s="6">
        <v>0.0135065799</v>
      </c>
      <c r="M167" s="6">
        <v>446.0</v>
      </c>
      <c r="N167" s="6">
        <v>12.327312663</v>
      </c>
      <c r="O167" s="6">
        <v>0.0901186663</v>
      </c>
    </row>
    <row r="168" ht="15.75" customHeight="1">
      <c r="A168" s="7">
        <v>447.0</v>
      </c>
      <c r="B168" s="7">
        <v>27.4494498</v>
      </c>
      <c r="C168" s="7">
        <v>0.131416042</v>
      </c>
      <c r="D168" s="7">
        <v>448.0</v>
      </c>
      <c r="E168" s="7">
        <v>121.1560047</v>
      </c>
      <c r="F168" s="7">
        <v>0.766374242</v>
      </c>
      <c r="J168" s="6">
        <v>447.0</v>
      </c>
      <c r="K168" s="6">
        <v>1.059886001</v>
      </c>
      <c r="L168" s="6">
        <v>0.0375892381</v>
      </c>
      <c r="M168" s="6">
        <v>448.0</v>
      </c>
      <c r="N168" s="6">
        <v>12.3242872</v>
      </c>
      <c r="O168" s="6">
        <v>0.0486020088</v>
      </c>
    </row>
    <row r="169" ht="15.75" customHeight="1">
      <c r="A169" s="7">
        <v>449.0</v>
      </c>
      <c r="B169" s="7">
        <v>27.4148666</v>
      </c>
      <c r="C169" s="7">
        <v>0.244442099</v>
      </c>
      <c r="D169" s="7">
        <v>450.0</v>
      </c>
      <c r="E169" s="7">
        <v>118.1265191</v>
      </c>
      <c r="F169" s="7">
        <v>0.766374242</v>
      </c>
      <c r="J169" s="6">
        <v>449.0</v>
      </c>
      <c r="K169" s="6">
        <v>1.149288411</v>
      </c>
      <c r="L169" s="6">
        <v>0.1243693409</v>
      </c>
      <c r="M169" s="6">
        <v>450.0</v>
      </c>
      <c r="N169" s="6">
        <v>12.01342095</v>
      </c>
      <c r="O169" s="6">
        <v>0.0794759936</v>
      </c>
    </row>
    <row r="170" ht="15.75" customHeight="1">
      <c r="A170" s="7">
        <v>451.0</v>
      </c>
      <c r="B170" s="7">
        <v>3.8927783</v>
      </c>
      <c r="C170" s="7">
        <v>0.036677729</v>
      </c>
      <c r="D170" s="7">
        <v>452.0</v>
      </c>
      <c r="E170" s="7">
        <v>7.2418124</v>
      </c>
      <c r="F170" s="7">
        <v>0.059495114</v>
      </c>
      <c r="J170" s="6">
        <v>451.0</v>
      </c>
      <c r="K170" s="6">
        <v>0.981148345</v>
      </c>
      <c r="L170" s="6">
        <v>0.0811528095</v>
      </c>
      <c r="M170" s="6">
        <v>452.0</v>
      </c>
      <c r="N170" s="6">
        <v>0.777080913</v>
      </c>
      <c r="O170" s="6">
        <v>0.0284486981</v>
      </c>
    </row>
    <row r="171" ht="15.75" customHeight="1">
      <c r="A171" s="7">
        <v>453.0</v>
      </c>
      <c r="B171" s="7">
        <v>3.4079223</v>
      </c>
      <c r="C171" s="7">
        <v>0.034242577</v>
      </c>
      <c r="D171" s="7">
        <v>454.0</v>
      </c>
      <c r="E171" s="7">
        <v>6.7216816</v>
      </c>
      <c r="F171" s="7">
        <v>0.036553608</v>
      </c>
      <c r="J171" s="6">
        <v>453.0</v>
      </c>
      <c r="K171" s="6">
        <v>0.552591611</v>
      </c>
      <c r="L171" s="6">
        <v>0.044619415</v>
      </c>
      <c r="M171" s="6">
        <v>454.0</v>
      </c>
      <c r="N171" s="6">
        <v>0.724437869</v>
      </c>
      <c r="O171" s="6">
        <v>0.0066727564</v>
      </c>
    </row>
    <row r="172" ht="15.75" customHeight="1">
      <c r="A172" s="7">
        <v>455.0</v>
      </c>
      <c r="B172" s="7">
        <v>3.2239399</v>
      </c>
      <c r="C172" s="7">
        <v>0.018181672</v>
      </c>
      <c r="D172" s="7">
        <v>456.0</v>
      </c>
      <c r="E172" s="7">
        <v>6.7534981</v>
      </c>
      <c r="F172" s="7">
        <v>0.005909574</v>
      </c>
      <c r="J172" s="6">
        <v>455.0</v>
      </c>
      <c r="K172" s="6">
        <v>0.433237123</v>
      </c>
      <c r="L172" s="6">
        <v>0.0141124519</v>
      </c>
      <c r="M172" s="6">
        <v>456.0</v>
      </c>
      <c r="N172" s="6">
        <v>0.809755906</v>
      </c>
      <c r="O172" s="6">
        <v>0.013761489</v>
      </c>
    </row>
    <row r="173" ht="15.75" customHeight="1">
      <c r="A173" s="7">
        <v>457.0</v>
      </c>
      <c r="B173" s="7">
        <v>16.4146522</v>
      </c>
      <c r="C173" s="7">
        <v>0.151452169</v>
      </c>
      <c r="D173" s="7">
        <v>458.0</v>
      </c>
      <c r="E173" s="7">
        <v>73.8323961</v>
      </c>
      <c r="F173" s="7">
        <v>1.078750992</v>
      </c>
      <c r="J173" s="6">
        <v>457.0</v>
      </c>
      <c r="K173" s="6">
        <v>3.686473808</v>
      </c>
      <c r="L173" s="6">
        <v>0.0319542274</v>
      </c>
      <c r="M173" s="6">
        <v>458.0</v>
      </c>
      <c r="N173" s="6">
        <v>10.176407347</v>
      </c>
      <c r="O173" s="6">
        <v>0.1001794946</v>
      </c>
    </row>
    <row r="174" ht="15.75" customHeight="1">
      <c r="A174" s="7">
        <v>459.0</v>
      </c>
      <c r="B174" s="7">
        <v>16.7072258</v>
      </c>
      <c r="C174" s="7">
        <v>0.17047503</v>
      </c>
      <c r="D174" s="7">
        <v>460.0</v>
      </c>
      <c r="E174" s="7">
        <v>60.3795434</v>
      </c>
      <c r="F174" s="7">
        <v>0.481041811</v>
      </c>
      <c r="J174" s="6">
        <v>459.0</v>
      </c>
      <c r="K174" s="6">
        <v>3.745602033</v>
      </c>
      <c r="L174" s="6">
        <v>0.0330417152</v>
      </c>
      <c r="M174" s="6">
        <v>460.0</v>
      </c>
      <c r="N174" s="6">
        <v>9.081313526</v>
      </c>
      <c r="O174" s="6">
        <v>0.0622676345</v>
      </c>
    </row>
    <row r="175" ht="15.75" customHeight="1">
      <c r="A175" s="7">
        <v>461.0</v>
      </c>
      <c r="B175" s="7">
        <v>15.9173462</v>
      </c>
      <c r="C175" s="7">
        <v>0.083278683</v>
      </c>
      <c r="D175" s="7">
        <v>462.0</v>
      </c>
      <c r="E175" s="7">
        <v>69.6132495</v>
      </c>
      <c r="F175" s="7">
        <v>0.620457137</v>
      </c>
      <c r="J175" s="6">
        <v>461.0</v>
      </c>
      <c r="K175" s="6">
        <v>3.710418296</v>
      </c>
      <c r="L175" s="6">
        <v>0.0299363437</v>
      </c>
      <c r="M175" s="6">
        <v>462.0</v>
      </c>
      <c r="N175" s="6">
        <v>10.37089523</v>
      </c>
      <c r="O175" s="6">
        <v>0.0903947351</v>
      </c>
    </row>
    <row r="176" ht="15.75" customHeight="1">
      <c r="A176" s="7">
        <v>463.0</v>
      </c>
      <c r="B176" s="7">
        <v>3.2391564</v>
      </c>
      <c r="C176" s="7">
        <v>0.019477418</v>
      </c>
      <c r="D176" s="7">
        <v>464.0</v>
      </c>
      <c r="E176" s="7">
        <v>6.6781068</v>
      </c>
      <c r="F176" s="7">
        <v>0.068390785</v>
      </c>
      <c r="J176" s="6">
        <v>463.0</v>
      </c>
      <c r="K176" s="6">
        <v>0.13926896</v>
      </c>
      <c r="L176" s="6">
        <v>0.0</v>
      </c>
      <c r="M176" s="6">
        <v>464.0</v>
      </c>
      <c r="N176" s="6">
        <v>0.527560594</v>
      </c>
      <c r="O176" s="6">
        <v>0.0045377302</v>
      </c>
    </row>
    <row r="177" ht="15.75" customHeight="1">
      <c r="A177" s="7">
        <v>465.0</v>
      </c>
      <c r="B177" s="7">
        <v>3.3968557</v>
      </c>
      <c r="C177" s="7">
        <v>0.025814894</v>
      </c>
      <c r="D177" s="7">
        <v>466.0</v>
      </c>
      <c r="E177" s="7">
        <v>6.9049724</v>
      </c>
      <c r="F177" s="7">
        <v>0.064562247</v>
      </c>
      <c r="J177" s="6">
        <v>465.0</v>
      </c>
      <c r="K177" s="6">
        <v>0.13926896</v>
      </c>
      <c r="L177" s="6">
        <v>0.0</v>
      </c>
      <c r="M177" s="6">
        <v>466.0</v>
      </c>
      <c r="N177" s="6">
        <v>0.641272478</v>
      </c>
      <c r="O177" s="6">
        <v>0.009025991</v>
      </c>
    </row>
    <row r="178" ht="15.75" customHeight="1">
      <c r="A178" s="7">
        <v>467.0</v>
      </c>
      <c r="B178" s="7">
        <v>3.3615809</v>
      </c>
      <c r="C178" s="7">
        <v>0.019950622</v>
      </c>
      <c r="D178" s="7">
        <v>468.0</v>
      </c>
      <c r="E178" s="7">
        <v>7.1505129</v>
      </c>
      <c r="F178" s="7">
        <v>0.074066136</v>
      </c>
      <c r="J178" s="6">
        <v>467.0</v>
      </c>
      <c r="K178" s="6">
        <v>0.13926896</v>
      </c>
      <c r="L178" s="6">
        <v>0.0</v>
      </c>
      <c r="M178" s="6">
        <v>468.0</v>
      </c>
      <c r="N178" s="6">
        <v>0.531763096</v>
      </c>
      <c r="O178" s="6">
        <v>0.0066861173</v>
      </c>
    </row>
    <row r="179" ht="15.75" customHeight="1">
      <c r="A179" s="7">
        <v>469.0</v>
      </c>
      <c r="B179" s="7">
        <v>3.116732</v>
      </c>
      <c r="C179" s="7">
        <v>0.027847505</v>
      </c>
      <c r="D179" s="7">
        <v>470.0</v>
      </c>
      <c r="E179" s="7">
        <v>7.4569197</v>
      </c>
      <c r="F179" s="7">
        <v>0.052797978</v>
      </c>
      <c r="J179" s="6">
        <v>469.0</v>
      </c>
      <c r="K179" s="6">
        <v>0.301602815</v>
      </c>
      <c r="L179" s="6">
        <v>0.0041311536</v>
      </c>
      <c r="M179" s="6">
        <v>470.0</v>
      </c>
      <c r="N179" s="6">
        <v>0.683150899</v>
      </c>
      <c r="O179" s="6">
        <v>0.0016148077</v>
      </c>
    </row>
    <row r="180" ht="15.75" customHeight="1">
      <c r="A180" s="7">
        <v>471.0</v>
      </c>
      <c r="B180" s="7">
        <v>2.8580499</v>
      </c>
      <c r="C180" s="7">
        <v>0.009044672</v>
      </c>
      <c r="D180" s="7">
        <v>472.0</v>
      </c>
      <c r="E180" s="7">
        <v>8.5414479</v>
      </c>
      <c r="F180" s="7">
        <v>0.086860915</v>
      </c>
      <c r="J180" s="6">
        <v>471.0</v>
      </c>
      <c r="K180" s="6">
        <v>0.13926896</v>
      </c>
      <c r="L180" s="6">
        <v>0.0</v>
      </c>
      <c r="M180" s="6">
        <v>472.0</v>
      </c>
      <c r="N180" s="6">
        <v>0.823055121</v>
      </c>
      <c r="O180" s="6">
        <v>0.0188508055</v>
      </c>
    </row>
    <row r="181" ht="15.75" customHeight="1">
      <c r="A181" s="7">
        <v>473.0</v>
      </c>
      <c r="B181" s="7">
        <v>3.0461824</v>
      </c>
      <c r="C181" s="7">
        <v>0.013833268</v>
      </c>
      <c r="D181" s="7">
        <v>474.0</v>
      </c>
      <c r="E181" s="7">
        <v>8.7717718</v>
      </c>
      <c r="F181" s="7">
        <v>0.072802294</v>
      </c>
      <c r="J181" s="6">
        <v>473.0</v>
      </c>
      <c r="K181" s="6">
        <v>0.26876466</v>
      </c>
      <c r="L181" s="6">
        <v>0.0070765085</v>
      </c>
      <c r="M181" s="6">
        <v>474.0</v>
      </c>
      <c r="N181" s="6">
        <v>0.946149336</v>
      </c>
      <c r="O181" s="6">
        <v>0.0285318533</v>
      </c>
    </row>
    <row r="182" ht="15.75" customHeight="1">
      <c r="A182" s="7">
        <v>475.0</v>
      </c>
      <c r="B182" s="7">
        <v>4.0200444</v>
      </c>
      <c r="C182" s="7">
        <v>0.03529517</v>
      </c>
      <c r="D182" s="7">
        <v>476.0</v>
      </c>
      <c r="E182" s="7">
        <v>17.8118122</v>
      </c>
      <c r="F182" s="7">
        <v>0.194748385</v>
      </c>
      <c r="J182" s="6">
        <v>475.0</v>
      </c>
      <c r="K182" s="6">
        <v>0.376172791</v>
      </c>
      <c r="L182" s="6">
        <v>0.0143534729</v>
      </c>
      <c r="M182" s="6">
        <v>476.0</v>
      </c>
      <c r="N182" s="6">
        <v>1.751856919</v>
      </c>
      <c r="O182" s="6">
        <v>0.0160813944</v>
      </c>
    </row>
    <row r="183" ht="15.75" customHeight="1">
      <c r="A183" s="7">
        <v>477.0</v>
      </c>
      <c r="B183" s="7">
        <v>3.6327129</v>
      </c>
      <c r="C183" s="7">
        <v>0.011131269</v>
      </c>
      <c r="D183" s="7">
        <v>478.0</v>
      </c>
      <c r="E183" s="7">
        <v>14.9759924</v>
      </c>
      <c r="F183" s="7">
        <v>0.079673497</v>
      </c>
      <c r="J183" s="6">
        <v>477.0</v>
      </c>
      <c r="K183" s="6">
        <v>0.296227521</v>
      </c>
      <c r="L183" s="6">
        <v>0.0151227586</v>
      </c>
      <c r="M183" s="6">
        <v>478.0</v>
      </c>
      <c r="N183" s="6">
        <v>1.794859265</v>
      </c>
      <c r="O183" s="6">
        <v>0.0196196832</v>
      </c>
    </row>
    <row r="184" ht="15.75" customHeight="1">
      <c r="A184" s="7">
        <v>479.0</v>
      </c>
      <c r="B184" s="7">
        <v>3.7364624</v>
      </c>
      <c r="C184" s="7">
        <v>0.026283209</v>
      </c>
      <c r="D184" s="7">
        <v>480.0</v>
      </c>
      <c r="E184" s="7">
        <v>13.2731171</v>
      </c>
      <c r="F184" s="7">
        <v>0.131432423</v>
      </c>
      <c r="J184" s="6">
        <v>479.0</v>
      </c>
      <c r="K184" s="6">
        <v>0.378176309</v>
      </c>
      <c r="L184" s="6">
        <v>0.0213560834</v>
      </c>
      <c r="M184" s="6">
        <v>480.0</v>
      </c>
      <c r="N184" s="6">
        <v>1.75039093</v>
      </c>
      <c r="O184" s="6">
        <v>0.0262789867</v>
      </c>
    </row>
    <row r="185" ht="15.75" customHeight="1">
      <c r="A185" s="7">
        <v>481.0</v>
      </c>
      <c r="B185" s="7">
        <v>5.8405024</v>
      </c>
      <c r="C185" s="7">
        <v>0.028909544</v>
      </c>
      <c r="D185" s="7">
        <v>482.0</v>
      </c>
      <c r="E185" s="7">
        <v>35.8946597</v>
      </c>
      <c r="F185" s="7">
        <v>0.294017959</v>
      </c>
      <c r="J185" s="6">
        <v>481.0</v>
      </c>
      <c r="K185" s="6">
        <v>0.667562549</v>
      </c>
      <c r="L185" s="6">
        <v>0.0087797664</v>
      </c>
      <c r="M185" s="6">
        <v>482.0</v>
      </c>
      <c r="N185" s="6">
        <v>2.121286161</v>
      </c>
      <c r="O185" s="6">
        <v>0.0186781809</v>
      </c>
    </row>
    <row r="186" ht="15.75" customHeight="1">
      <c r="A186" s="7">
        <v>483.0</v>
      </c>
      <c r="B186" s="7">
        <v>5.9629268</v>
      </c>
      <c r="C186" s="7">
        <v>0.013196096</v>
      </c>
      <c r="D186" s="7">
        <v>484.0</v>
      </c>
      <c r="E186" s="7">
        <v>29.655856</v>
      </c>
      <c r="F186" s="7">
        <v>0.287602251</v>
      </c>
      <c r="J186" s="6">
        <v>483.0</v>
      </c>
      <c r="K186" s="6">
        <v>0.66160086</v>
      </c>
      <c r="L186" s="6">
        <v>0.0205554111</v>
      </c>
      <c r="M186" s="6">
        <v>484.0</v>
      </c>
      <c r="N186" s="6">
        <v>2.404222049</v>
      </c>
      <c r="O186" s="6">
        <v>0.0144383178</v>
      </c>
    </row>
    <row r="187" ht="15.75" customHeight="1">
      <c r="A187" s="7">
        <v>485.0</v>
      </c>
      <c r="B187" s="7">
        <v>5.7319113</v>
      </c>
      <c r="C187" s="7">
        <v>0.042575238</v>
      </c>
      <c r="D187" s="7">
        <v>486.0</v>
      </c>
      <c r="E187" s="7">
        <v>28.0650302</v>
      </c>
      <c r="F187" s="7">
        <v>0.05221944</v>
      </c>
      <c r="J187" s="6">
        <v>485.0</v>
      </c>
      <c r="K187" s="6">
        <v>0.6026681</v>
      </c>
      <c r="L187" s="6">
        <v>0.0083689874</v>
      </c>
      <c r="M187" s="6">
        <v>486.0</v>
      </c>
      <c r="N187" s="6">
        <v>2.476055512</v>
      </c>
      <c r="O187" s="6">
        <v>0.018014375</v>
      </c>
    </row>
    <row r="188" ht="15.75" customHeight="1">
      <c r="A188" s="7">
        <v>487.0</v>
      </c>
      <c r="B188" s="7">
        <v>9.155645</v>
      </c>
      <c r="C188" s="7">
        <v>0.040573</v>
      </c>
      <c r="D188" s="7">
        <v>488.0</v>
      </c>
      <c r="E188" s="7">
        <v>21.5647777</v>
      </c>
      <c r="F188" s="7">
        <v>0.245051954</v>
      </c>
      <c r="J188" s="6">
        <v>487.0</v>
      </c>
      <c r="K188" s="6">
        <v>0.612441361</v>
      </c>
      <c r="L188" s="6">
        <v>0.0157404116</v>
      </c>
      <c r="M188" s="6">
        <v>488.0</v>
      </c>
      <c r="N188" s="6">
        <v>2.663213448</v>
      </c>
      <c r="O188" s="6">
        <v>0.0284055741</v>
      </c>
    </row>
    <row r="189" ht="15.75" customHeight="1">
      <c r="A189" s="7">
        <v>489.0</v>
      </c>
      <c r="B189" s="7">
        <v>9.3071193</v>
      </c>
      <c r="C189" s="7">
        <v>0.076643669</v>
      </c>
      <c r="D189" s="7">
        <v>490.0</v>
      </c>
      <c r="E189" s="7">
        <v>24.4476307</v>
      </c>
      <c r="F189" s="7">
        <v>0.305977998</v>
      </c>
      <c r="J189" s="6">
        <v>489.0</v>
      </c>
      <c r="K189" s="6">
        <v>0.5893276</v>
      </c>
      <c r="L189" s="6">
        <v>0.007844069</v>
      </c>
      <c r="M189" s="6">
        <v>490.0</v>
      </c>
      <c r="N189" s="6">
        <v>2.84157545</v>
      </c>
      <c r="O189" s="6">
        <v>0.0467612465</v>
      </c>
    </row>
    <row r="190" ht="15.75" customHeight="1">
      <c r="A190" s="7">
        <v>491.0</v>
      </c>
      <c r="B190" s="7">
        <v>9.8383168</v>
      </c>
      <c r="C190" s="7">
        <v>0.095592283</v>
      </c>
      <c r="D190" s="7">
        <v>492.0</v>
      </c>
      <c r="E190" s="7">
        <v>24.0326327</v>
      </c>
      <c r="F190" s="7">
        <v>0.194774178</v>
      </c>
      <c r="J190" s="6">
        <v>491.0</v>
      </c>
      <c r="K190" s="6">
        <v>0.694536747</v>
      </c>
      <c r="L190" s="6">
        <v>0.0146536181</v>
      </c>
      <c r="M190" s="6">
        <v>492.0</v>
      </c>
      <c r="N190" s="6">
        <v>3.072713057</v>
      </c>
      <c r="O190" s="6">
        <v>0.0258252744</v>
      </c>
    </row>
    <row r="191" ht="15.75" customHeight="1">
      <c r="A191" s="7">
        <v>493.0</v>
      </c>
      <c r="B191" s="7">
        <v>6.3606333</v>
      </c>
      <c r="C191" s="7">
        <v>0.062399385</v>
      </c>
      <c r="D191" s="7">
        <v>494.0</v>
      </c>
      <c r="E191" s="7">
        <v>8.9778875</v>
      </c>
      <c r="F191" s="7">
        <v>0.056931081</v>
      </c>
      <c r="J191" s="6">
        <v>493.0</v>
      </c>
      <c r="K191" s="6">
        <v>0.458219312</v>
      </c>
      <c r="L191" s="6">
        <v>0.017436507</v>
      </c>
      <c r="M191" s="6">
        <v>494.0</v>
      </c>
      <c r="N191" s="6">
        <v>0.656665363</v>
      </c>
      <c r="O191" s="6">
        <v>0.0164025621</v>
      </c>
    </row>
    <row r="192" ht="15.75" customHeight="1">
      <c r="A192" s="7">
        <v>495.0</v>
      </c>
      <c r="B192" s="7">
        <v>6.2299089</v>
      </c>
      <c r="C192" s="7">
        <v>0.041343886</v>
      </c>
      <c r="D192" s="7">
        <v>496.0</v>
      </c>
      <c r="E192" s="7">
        <v>8.8547714</v>
      </c>
      <c r="F192" s="7">
        <v>0.089425415</v>
      </c>
      <c r="J192" s="6">
        <v>495.0</v>
      </c>
      <c r="K192" s="6">
        <v>0.404759578</v>
      </c>
      <c r="L192" s="6">
        <v>0.0121959365</v>
      </c>
      <c r="M192" s="6">
        <v>496.0</v>
      </c>
      <c r="N192" s="6">
        <v>0.592259578</v>
      </c>
      <c r="O192" s="6">
        <v>0.0124038615</v>
      </c>
    </row>
    <row r="193" ht="15.75" customHeight="1">
      <c r="A193" s="7">
        <v>497.0</v>
      </c>
      <c r="B193" s="7">
        <v>6.1344594</v>
      </c>
      <c r="C193" s="7">
        <v>0.044374397</v>
      </c>
      <c r="D193" s="7">
        <v>498.0</v>
      </c>
      <c r="E193" s="7">
        <v>9.5180766</v>
      </c>
      <c r="F193" s="7">
        <v>0.097328123</v>
      </c>
      <c r="J193" s="6">
        <v>497.0</v>
      </c>
      <c r="K193" s="6">
        <v>0.355991009</v>
      </c>
      <c r="L193" s="6">
        <v>0.0049996699</v>
      </c>
      <c r="M193" s="6">
        <v>498.0</v>
      </c>
      <c r="N193" s="6">
        <v>0.661503127</v>
      </c>
      <c r="O193" s="6">
        <v>0.0108077413</v>
      </c>
    </row>
    <row r="194" ht="15.75" customHeight="1">
      <c r="A194" s="7">
        <v>499.0</v>
      </c>
      <c r="B194" s="7">
        <v>4.3112347</v>
      </c>
      <c r="C194" s="7">
        <v>0.040772955</v>
      </c>
      <c r="D194" s="7">
        <v>500.0</v>
      </c>
      <c r="E194" s="7">
        <v>14.9538591</v>
      </c>
      <c r="F194" s="7">
        <v>0.142114527</v>
      </c>
      <c r="J194" s="6">
        <v>499.0</v>
      </c>
      <c r="K194" s="6">
        <v>0.327404222</v>
      </c>
      <c r="L194" s="6">
        <v>0.0227435234</v>
      </c>
      <c r="M194" s="6">
        <v>500.0</v>
      </c>
      <c r="N194" s="6">
        <v>1.018715794</v>
      </c>
      <c r="O194" s="6">
        <v>0.0067057315</v>
      </c>
    </row>
    <row r="195" ht="15.75" customHeight="1">
      <c r="A195" s="7">
        <v>501.0</v>
      </c>
      <c r="B195" s="7">
        <v>4.24276</v>
      </c>
      <c r="C195" s="7">
        <v>0.047337272</v>
      </c>
      <c r="D195" s="7">
        <v>502.0</v>
      </c>
      <c r="E195" s="7">
        <v>16.6816343</v>
      </c>
      <c r="F195" s="7">
        <v>0.180022586</v>
      </c>
      <c r="J195" s="6">
        <v>501.0</v>
      </c>
      <c r="K195" s="6">
        <v>0.449423378</v>
      </c>
      <c r="L195" s="6">
        <v>0.0101299501</v>
      </c>
      <c r="M195" s="6">
        <v>502.0</v>
      </c>
      <c r="N195" s="6">
        <v>1.249218139</v>
      </c>
      <c r="O195" s="6">
        <v>0.0213119271</v>
      </c>
    </row>
    <row r="196" ht="15.75" customHeight="1">
      <c r="A196" s="7">
        <v>503.0</v>
      </c>
      <c r="B196" s="7">
        <v>4.0836774</v>
      </c>
      <c r="C196" s="7">
        <v>0.020657474</v>
      </c>
      <c r="D196" s="7">
        <v>504.0</v>
      </c>
      <c r="E196" s="7">
        <v>17.0447575</v>
      </c>
      <c r="F196" s="7">
        <v>0.054518695</v>
      </c>
      <c r="J196" s="6">
        <v>503.0</v>
      </c>
      <c r="K196" s="6">
        <v>0.318950352</v>
      </c>
      <c r="L196" s="6">
        <v>0.0092137278</v>
      </c>
      <c r="M196" s="6">
        <v>504.0</v>
      </c>
      <c r="N196" s="6">
        <v>1.268227131</v>
      </c>
      <c r="O196" s="6">
        <v>0.0147711279</v>
      </c>
    </row>
    <row r="197" ht="15.75" customHeight="1">
      <c r="A197" s="7">
        <v>505.0</v>
      </c>
      <c r="B197" s="7">
        <v>2.7750503</v>
      </c>
      <c r="C197" s="7">
        <v>0.028826684</v>
      </c>
      <c r="D197" s="7">
        <v>506.0</v>
      </c>
      <c r="E197" s="7">
        <v>4.5948167</v>
      </c>
      <c r="F197" s="7">
        <v>0.034368084</v>
      </c>
      <c r="J197" s="6">
        <v>505.0</v>
      </c>
      <c r="K197" s="6">
        <v>0.798328773</v>
      </c>
      <c r="L197" s="6">
        <v>0.0116624729</v>
      </c>
      <c r="M197" s="6">
        <v>506.0</v>
      </c>
      <c r="N197" s="6">
        <v>0.93657154</v>
      </c>
      <c r="O197" s="6">
        <v>0.0056962264</v>
      </c>
    </row>
    <row r="198" ht="15.75" customHeight="1">
      <c r="A198" s="7">
        <v>507.0</v>
      </c>
      <c r="B198" s="7">
        <v>2.8103252</v>
      </c>
      <c r="C198" s="7">
        <v>0.022380414</v>
      </c>
      <c r="D198" s="7">
        <v>508.0</v>
      </c>
      <c r="E198" s="7">
        <v>4.7760325</v>
      </c>
      <c r="F198" s="7">
        <v>0.023363484</v>
      </c>
      <c r="J198" s="6">
        <v>507.0</v>
      </c>
      <c r="K198" s="6">
        <v>0.715256059</v>
      </c>
      <c r="L198" s="6">
        <v>0.0234614745</v>
      </c>
      <c r="M198" s="6">
        <v>508.0</v>
      </c>
      <c r="N198" s="6">
        <v>0.929388194</v>
      </c>
      <c r="O198" s="6">
        <v>0.0198911062</v>
      </c>
    </row>
    <row r="199" ht="15.75" customHeight="1">
      <c r="A199" s="7">
        <v>509.0</v>
      </c>
      <c r="B199" s="7">
        <v>2.6748975</v>
      </c>
      <c r="C199" s="7">
        <v>0.025584815</v>
      </c>
      <c r="D199" s="7">
        <v>510.0</v>
      </c>
      <c r="E199" s="7">
        <v>4.7103245</v>
      </c>
      <c r="F199" s="7">
        <v>0.045307911</v>
      </c>
      <c r="J199" s="6">
        <v>509.0</v>
      </c>
      <c r="K199" s="6">
        <v>0.796325254</v>
      </c>
      <c r="L199" s="6">
        <v>0.0148653988</v>
      </c>
      <c r="M199" s="6">
        <v>510.0</v>
      </c>
      <c r="N199" s="6">
        <v>0.927531275</v>
      </c>
      <c r="O199" s="6">
        <v>0.0064475747</v>
      </c>
    </row>
    <row r="200" ht="15.75" customHeight="1">
      <c r="A200" s="7">
        <v>511.0</v>
      </c>
      <c r="B200" s="7">
        <v>3.9121449</v>
      </c>
      <c r="C200" s="7">
        <v>0.016899815</v>
      </c>
      <c r="D200" s="7">
        <v>512.0</v>
      </c>
      <c r="E200" s="7">
        <v>7.8172764</v>
      </c>
      <c r="F200" s="7">
        <v>0.071649783</v>
      </c>
      <c r="J200" s="6">
        <v>511.0</v>
      </c>
      <c r="K200" s="6">
        <v>0.65485731</v>
      </c>
      <c r="L200" s="6">
        <v>0.013441609</v>
      </c>
      <c r="M200" s="6">
        <v>512.0</v>
      </c>
      <c r="N200" s="6">
        <v>1.028977717</v>
      </c>
      <c r="O200" s="6">
        <v>0.0042115836</v>
      </c>
    </row>
    <row r="201" ht="15.75" customHeight="1">
      <c r="A201" s="7">
        <v>513.0</v>
      </c>
      <c r="B201" s="7">
        <v>4.4364258</v>
      </c>
      <c r="C201" s="7">
        <v>0.020552996</v>
      </c>
      <c r="D201" s="7">
        <v>514.0</v>
      </c>
      <c r="E201" s="7">
        <v>7.9203342</v>
      </c>
      <c r="F201" s="7">
        <v>0.03441677</v>
      </c>
      <c r="J201" s="6">
        <v>513.0</v>
      </c>
      <c r="K201" s="6">
        <v>0.711982017</v>
      </c>
      <c r="L201" s="6">
        <v>0.0077837132</v>
      </c>
      <c r="M201" s="6">
        <v>514.0</v>
      </c>
      <c r="N201" s="6">
        <v>1.154564113</v>
      </c>
      <c r="O201" s="6">
        <v>0.027393518</v>
      </c>
    </row>
    <row r="202" ht="15.75" customHeight="1">
      <c r="A202" s="7">
        <v>515.0</v>
      </c>
      <c r="B202" s="7">
        <v>4.098894</v>
      </c>
      <c r="C202" s="7">
        <v>0.017277746</v>
      </c>
      <c r="D202" s="7">
        <v>516.0</v>
      </c>
      <c r="E202" s="7">
        <v>7.6706437</v>
      </c>
      <c r="F202" s="7">
        <v>0.066640609</v>
      </c>
      <c r="J202" s="6">
        <v>515.0</v>
      </c>
      <c r="K202" s="6">
        <v>0.701084832</v>
      </c>
      <c r="L202" s="6">
        <v>0.0044901192</v>
      </c>
      <c r="M202" s="6">
        <v>516.0</v>
      </c>
      <c r="N202" s="6">
        <v>1.029222049</v>
      </c>
      <c r="O202" s="6">
        <v>0.0071344801</v>
      </c>
    </row>
    <row r="203" ht="15.75" customHeight="1">
      <c r="A203" s="7">
        <v>517.0</v>
      </c>
      <c r="B203" s="7">
        <v>0.6336605</v>
      </c>
      <c r="C203" s="7">
        <v>0.0</v>
      </c>
      <c r="D203" s="7">
        <v>518.0</v>
      </c>
      <c r="E203" s="7">
        <v>13.448108</v>
      </c>
      <c r="F203" s="7">
        <v>0.088557226</v>
      </c>
      <c r="J203" s="6">
        <v>517.0</v>
      </c>
      <c r="K203" s="6">
        <v>0.13926896</v>
      </c>
      <c r="L203" s="6">
        <v>0.0</v>
      </c>
      <c r="M203" s="6">
        <v>518.0</v>
      </c>
      <c r="N203" s="6">
        <v>1.14376466</v>
      </c>
      <c r="O203" s="6">
        <v>0.0101386684</v>
      </c>
    </row>
    <row r="204" ht="15.75" customHeight="1">
      <c r="A204" s="7">
        <v>519.0</v>
      </c>
      <c r="B204" s="7">
        <v>6.4553912</v>
      </c>
      <c r="C204" s="7">
        <v>0.061441358</v>
      </c>
      <c r="D204" s="7">
        <v>520.0</v>
      </c>
      <c r="E204" s="7">
        <v>14.0498551</v>
      </c>
      <c r="F204" s="7">
        <v>0.100548444</v>
      </c>
      <c r="J204" s="6">
        <v>519.0</v>
      </c>
      <c r="K204" s="6">
        <v>0.500195465</v>
      </c>
      <c r="L204" s="6">
        <v>0.0265248157</v>
      </c>
      <c r="M204" s="6">
        <v>520.0</v>
      </c>
      <c r="N204" s="6">
        <v>1.244087178</v>
      </c>
      <c r="O204" s="6">
        <v>0.0129887879</v>
      </c>
    </row>
    <row r="205" ht="15.75" customHeight="1">
      <c r="A205" s="7">
        <v>521.0</v>
      </c>
      <c r="B205" s="7">
        <v>6.2617254</v>
      </c>
      <c r="C205" s="7">
        <v>0.044589495</v>
      </c>
      <c r="D205" s="7">
        <v>522.0</v>
      </c>
      <c r="E205" s="7">
        <v>13.9509472</v>
      </c>
      <c r="F205" s="7">
        <v>0.110196107</v>
      </c>
      <c r="J205" s="6">
        <v>521.0</v>
      </c>
      <c r="K205" s="6">
        <v>0.56078968</v>
      </c>
      <c r="L205" s="6">
        <v>0.0138156885</v>
      </c>
      <c r="M205" s="6">
        <v>522.0</v>
      </c>
      <c r="N205" s="6">
        <v>1.393031665</v>
      </c>
      <c r="O205" s="6">
        <v>0.0409355257</v>
      </c>
    </row>
    <row r="206" ht="15.75" customHeight="1">
      <c r="A206" s="7">
        <v>523.0</v>
      </c>
      <c r="B206" s="7">
        <v>5.4363333</v>
      </c>
      <c r="C206" s="7">
        <v>0.030682967</v>
      </c>
      <c r="D206" s="7">
        <v>524.0</v>
      </c>
      <c r="E206" s="7">
        <v>12.6366667</v>
      </c>
      <c r="F206" s="7">
        <v>0.014529663</v>
      </c>
      <c r="J206" s="6">
        <v>523.0</v>
      </c>
      <c r="K206" s="6">
        <v>0.728718767</v>
      </c>
      <c r="L206" s="6">
        <v>0.0182674289</v>
      </c>
      <c r="M206" s="6">
        <v>524.0</v>
      </c>
      <c r="N206" s="6">
        <v>1.6759878</v>
      </c>
      <c r="O206" s="6">
        <v>0.0088136701</v>
      </c>
    </row>
    <row r="207" ht="15.75" customHeight="1">
      <c r="A207" s="7">
        <v>525.0</v>
      </c>
      <c r="B207" s="7">
        <v>5.6223333</v>
      </c>
      <c r="C207" s="7">
        <v>0.023454448</v>
      </c>
      <c r="D207" s="7">
        <v>526.0</v>
      </c>
      <c r="E207" s="7">
        <v>13.4433333</v>
      </c>
      <c r="F207" s="7">
        <v>0.088380491</v>
      </c>
      <c r="J207" s="6">
        <v>525.0</v>
      </c>
      <c r="K207" s="6">
        <v>0.808287333</v>
      </c>
      <c r="L207" s="6">
        <v>0.0077730876</v>
      </c>
      <c r="M207" s="6">
        <v>526.0</v>
      </c>
      <c r="N207" s="6">
        <v>1.652745497</v>
      </c>
      <c r="O207" s="6">
        <v>0.0341815285</v>
      </c>
    </row>
    <row r="208" ht="15.75" customHeight="1">
      <c r="A208" s="7">
        <v>527.0</v>
      </c>
      <c r="B208" s="7">
        <v>5.55</v>
      </c>
      <c r="C208" s="7">
        <v>0.041968242</v>
      </c>
      <c r="D208" s="7">
        <v>528.0</v>
      </c>
      <c r="E208" s="7">
        <v>13.2066667</v>
      </c>
      <c r="F208" s="7">
        <v>0.104933842</v>
      </c>
      <c r="J208" s="6">
        <v>527.0</v>
      </c>
      <c r="K208" s="6">
        <v>0.85862144</v>
      </c>
      <c r="L208" s="6">
        <v>0.0187458602</v>
      </c>
      <c r="M208" s="6">
        <v>528.0</v>
      </c>
      <c r="N208" s="6">
        <v>1.790020337</v>
      </c>
      <c r="O208" s="6">
        <v>0.0128448126</v>
      </c>
    </row>
    <row r="209" ht="15.75" customHeight="1">
      <c r="A209" s="7">
        <v>529.0</v>
      </c>
      <c r="B209" s="7">
        <v>10.28</v>
      </c>
      <c r="C209" s="7">
        <v>0.086216781</v>
      </c>
      <c r="D209" s="7">
        <v>530.0</v>
      </c>
      <c r="E209" s="7">
        <v>57.8833333</v>
      </c>
      <c r="F209" s="7">
        <v>0.748895483</v>
      </c>
      <c r="J209" s="6">
        <v>529.0</v>
      </c>
      <c r="K209" s="6">
        <v>1.304837303</v>
      </c>
      <c r="L209" s="6">
        <v>0.0085400734</v>
      </c>
      <c r="M209" s="6">
        <v>530.0</v>
      </c>
      <c r="N209" s="6">
        <v>4.654997093</v>
      </c>
      <c r="O209" s="6">
        <v>0.0513959345</v>
      </c>
    </row>
    <row r="210" ht="15.75" customHeight="1">
      <c r="A210" s="7">
        <v>531.0</v>
      </c>
      <c r="B210" s="7">
        <v>12.22</v>
      </c>
      <c r="C210" s="7">
        <v>0.103923048</v>
      </c>
      <c r="D210" s="7">
        <v>532.0</v>
      </c>
      <c r="E210" s="7">
        <v>59.0366667</v>
      </c>
      <c r="F210" s="7">
        <v>0.608531931</v>
      </c>
      <c r="J210" s="6">
        <v>531.0</v>
      </c>
      <c r="K210" s="6">
        <v>1.295395117</v>
      </c>
      <c r="L210" s="6">
        <v>0.0082254155</v>
      </c>
      <c r="M210" s="6">
        <v>532.0</v>
      </c>
      <c r="N210" s="6">
        <v>4.91974143</v>
      </c>
      <c r="O210" s="6">
        <v>0.0176385606</v>
      </c>
    </row>
    <row r="211" ht="15.75" customHeight="1">
      <c r="A211" s="7">
        <v>533.0</v>
      </c>
      <c r="B211" s="7">
        <v>10.2466667</v>
      </c>
      <c r="C211" s="7">
        <v>0.0811035</v>
      </c>
      <c r="D211" s="7">
        <v>534.0</v>
      </c>
      <c r="E211" s="7">
        <v>56.63</v>
      </c>
      <c r="F211" s="7">
        <v>0.19857828</v>
      </c>
      <c r="J211" s="6">
        <v>533.0</v>
      </c>
      <c r="K211" s="6">
        <v>1.35350087</v>
      </c>
      <c r="L211" s="6">
        <v>0.0079647413</v>
      </c>
      <c r="M211" s="6">
        <v>534.0</v>
      </c>
      <c r="N211" s="6">
        <v>4.955331203</v>
      </c>
      <c r="O211" s="6">
        <v>0.0601697523</v>
      </c>
    </row>
    <row r="212" ht="15.75" customHeight="1">
      <c r="A212" s="7">
        <v>535.0</v>
      </c>
      <c r="B212" s="7">
        <v>4.608</v>
      </c>
      <c r="C212" s="7">
        <v>0.027428695</v>
      </c>
      <c r="D212" s="7">
        <v>536.0</v>
      </c>
      <c r="E212" s="7">
        <v>13.9066667</v>
      </c>
      <c r="F212" s="7">
        <v>0.060092521</v>
      </c>
      <c r="J212" s="6">
        <v>535.0</v>
      </c>
      <c r="K212" s="6">
        <v>1.29938989</v>
      </c>
      <c r="L212" s="6">
        <v>0.0190200647</v>
      </c>
      <c r="M212" s="6">
        <v>536.0</v>
      </c>
      <c r="N212" s="6">
        <v>2.85843986</v>
      </c>
      <c r="O212" s="6">
        <v>0.0207129142</v>
      </c>
    </row>
    <row r="213" ht="15.75" customHeight="1">
      <c r="A213" s="7">
        <v>537.0</v>
      </c>
      <c r="B213" s="7">
        <v>5.3003333</v>
      </c>
      <c r="C213" s="7">
        <v>0.035375761</v>
      </c>
      <c r="D213" s="7">
        <v>538.0</v>
      </c>
      <c r="E213" s="7">
        <v>14.07</v>
      </c>
      <c r="F213" s="7">
        <v>0.065064071</v>
      </c>
      <c r="J213" s="6">
        <v>537.0</v>
      </c>
      <c r="K213" s="6">
        <v>1.449012203</v>
      </c>
      <c r="L213" s="6">
        <v>0.0249631872</v>
      </c>
      <c r="M213" s="6">
        <v>538.0</v>
      </c>
      <c r="N213" s="6">
        <v>3.265543287</v>
      </c>
      <c r="O213" s="6">
        <v>0.0058105767</v>
      </c>
    </row>
    <row r="214" ht="15.75" customHeight="1">
      <c r="A214" s="7">
        <v>539.0</v>
      </c>
      <c r="B214" s="7">
        <v>5.4373333</v>
      </c>
      <c r="C214" s="7">
        <v>0.022878908</v>
      </c>
      <c r="D214" s="7">
        <v>540.0</v>
      </c>
      <c r="E214" s="7">
        <v>13.4033333</v>
      </c>
      <c r="F214" s="7">
        <v>0.012018504</v>
      </c>
      <c r="J214" s="6">
        <v>539.0</v>
      </c>
      <c r="K214" s="6">
        <v>1.362216733</v>
      </c>
      <c r="L214" s="6">
        <v>0.0110808738</v>
      </c>
      <c r="M214" s="6">
        <v>540.0</v>
      </c>
      <c r="N214" s="6">
        <v>3.16276874</v>
      </c>
      <c r="O214" s="6">
        <v>0.025527399</v>
      </c>
    </row>
    <row r="215" ht="15.75" customHeight="1">
      <c r="A215" s="7">
        <v>541.0</v>
      </c>
      <c r="B215" s="7">
        <v>3.581</v>
      </c>
      <c r="C215" s="7">
        <v>0.00781025</v>
      </c>
      <c r="D215" s="7">
        <v>542.0</v>
      </c>
      <c r="E215" s="7">
        <v>5.4973333</v>
      </c>
      <c r="F215" s="7">
        <v>0.050416047</v>
      </c>
      <c r="J215" s="6">
        <v>541.0</v>
      </c>
      <c r="K215" s="6">
        <v>0.577353283</v>
      </c>
      <c r="L215" s="6">
        <v>0.0138339062</v>
      </c>
      <c r="M215" s="6">
        <v>542.0</v>
      </c>
      <c r="N215" s="6">
        <v>1.009260603</v>
      </c>
      <c r="O215" s="6">
        <v>0.0114812276</v>
      </c>
    </row>
    <row r="216" ht="15.75" customHeight="1">
      <c r="A216" s="7">
        <v>543.0</v>
      </c>
      <c r="B216" s="7">
        <v>3.547</v>
      </c>
      <c r="C216" s="7">
        <v>0.031176915</v>
      </c>
      <c r="D216" s="7">
        <v>544.0</v>
      </c>
      <c r="E216" s="7">
        <v>5.1683333</v>
      </c>
      <c r="F216" s="7">
        <v>0.050313462</v>
      </c>
      <c r="J216" s="6">
        <v>543.0</v>
      </c>
      <c r="K216" s="6">
        <v>0.642359093</v>
      </c>
      <c r="L216" s="6">
        <v>0.0071619183</v>
      </c>
      <c r="M216" s="6">
        <v>544.0</v>
      </c>
      <c r="N216" s="6">
        <v>0.891850667</v>
      </c>
      <c r="O216" s="6">
        <v>0.021659986</v>
      </c>
    </row>
    <row r="217" ht="15.75" customHeight="1">
      <c r="A217" s="7">
        <v>545.0</v>
      </c>
      <c r="B217" s="7">
        <v>3.4953333</v>
      </c>
      <c r="C217" s="7">
        <v>0.030046261</v>
      </c>
      <c r="D217" s="7">
        <v>546.0</v>
      </c>
      <c r="E217" s="7">
        <v>4.872</v>
      </c>
      <c r="F217" s="7">
        <v>0.040004166</v>
      </c>
      <c r="J217" s="6">
        <v>545.0</v>
      </c>
      <c r="K217" s="6">
        <v>0.596709763</v>
      </c>
      <c r="L217" s="6">
        <v>0.0170733934</v>
      </c>
      <c r="M217" s="6">
        <v>546.0</v>
      </c>
      <c r="N217" s="6">
        <v>0.828551713</v>
      </c>
      <c r="O217" s="6">
        <v>0.0105764031</v>
      </c>
    </row>
    <row r="218" ht="15.75" customHeight="1">
      <c r="A218" s="7">
        <v>547.0</v>
      </c>
      <c r="B218" s="7">
        <v>3.7466667</v>
      </c>
      <c r="C218" s="7">
        <v>0.032359096</v>
      </c>
      <c r="D218" s="7">
        <v>548.0</v>
      </c>
      <c r="E218" s="7">
        <v>20.6733333</v>
      </c>
      <c r="F218" s="7">
        <v>0.104774891</v>
      </c>
      <c r="J218" s="6">
        <v>547.0</v>
      </c>
      <c r="K218" s="6">
        <v>0.316712667</v>
      </c>
      <c r="L218" s="6">
        <v>0.0050884025</v>
      </c>
      <c r="M218" s="6">
        <v>548.0</v>
      </c>
      <c r="N218" s="6">
        <v>2.871150493</v>
      </c>
      <c r="O218" s="6">
        <v>0.0170801529</v>
      </c>
    </row>
    <row r="219" ht="15.75" customHeight="1">
      <c r="A219" s="7">
        <v>549.0</v>
      </c>
      <c r="B219" s="7">
        <v>3.722</v>
      </c>
      <c r="C219" s="7">
        <v>0.019857828</v>
      </c>
      <c r="D219" s="7">
        <v>550.0</v>
      </c>
      <c r="E219" s="7">
        <v>26.1566667</v>
      </c>
      <c r="F219" s="7">
        <v>0.236243754</v>
      </c>
      <c r="J219" s="6">
        <v>549.0</v>
      </c>
      <c r="K219" s="6">
        <v>0.364540963</v>
      </c>
      <c r="L219" s="6">
        <v>0.0170970161</v>
      </c>
      <c r="M219" s="6">
        <v>550.0</v>
      </c>
      <c r="N219" s="6">
        <v>2.57553748</v>
      </c>
      <c r="O219" s="6">
        <v>0.0338675562</v>
      </c>
    </row>
    <row r="220" ht="15.75" customHeight="1">
      <c r="A220" s="7">
        <v>551.0</v>
      </c>
      <c r="B220" s="7">
        <v>3.7183333</v>
      </c>
      <c r="C220" s="7">
        <v>0.011666667</v>
      </c>
      <c r="D220" s="7">
        <v>552.0</v>
      </c>
      <c r="E220" s="7">
        <v>25.2633333</v>
      </c>
      <c r="F220" s="7">
        <v>0.204966122</v>
      </c>
      <c r="J220" s="6">
        <v>551.0</v>
      </c>
      <c r="K220" s="6">
        <v>0.357314063</v>
      </c>
      <c r="L220" s="6">
        <v>0.0078185948</v>
      </c>
      <c r="M220" s="6">
        <v>552.0</v>
      </c>
      <c r="N220" s="6">
        <v>2.29408774</v>
      </c>
      <c r="O220" s="6">
        <v>0.0119567651</v>
      </c>
    </row>
    <row r="221" ht="15.75" customHeight="1">
      <c r="A221" s="7">
        <v>553.0</v>
      </c>
      <c r="B221" s="7">
        <v>4.9593333</v>
      </c>
      <c r="C221" s="7">
        <v>0.051563338</v>
      </c>
      <c r="D221" s="7">
        <v>554.0</v>
      </c>
      <c r="E221" s="7">
        <v>23.5133333</v>
      </c>
      <c r="F221" s="7">
        <v>0.296666667</v>
      </c>
      <c r="J221" s="6">
        <v>553.0</v>
      </c>
      <c r="K221" s="6">
        <v>0.327280653</v>
      </c>
      <c r="L221" s="6">
        <v>0.0131177534</v>
      </c>
      <c r="M221" s="6">
        <v>554.0</v>
      </c>
      <c r="N221" s="6">
        <v>2.47712086</v>
      </c>
      <c r="O221" s="6">
        <v>0.0034643371</v>
      </c>
    </row>
    <row r="222" ht="15.75" customHeight="1">
      <c r="A222" s="7">
        <v>555.0</v>
      </c>
      <c r="B222" s="7">
        <v>4.316</v>
      </c>
      <c r="C222" s="7">
        <v>0.03300505</v>
      </c>
      <c r="D222" s="7">
        <v>556.0</v>
      </c>
      <c r="E222" s="7">
        <v>25.2366667</v>
      </c>
      <c r="F222" s="7">
        <v>0.112595638</v>
      </c>
      <c r="J222" s="6">
        <v>555.0</v>
      </c>
      <c r="K222" s="6">
        <v>0.28228501</v>
      </c>
      <c r="L222" s="6">
        <v>0.0095006009</v>
      </c>
      <c r="M222" s="6">
        <v>556.0</v>
      </c>
      <c r="N222" s="6">
        <v>2.8050552</v>
      </c>
      <c r="O222" s="6">
        <v>0.0757989225</v>
      </c>
    </row>
    <row r="223" ht="15.75" customHeight="1">
      <c r="A223" s="7">
        <v>557.0</v>
      </c>
      <c r="B223" s="7">
        <v>4.8043333</v>
      </c>
      <c r="C223" s="7">
        <v>0.051333333</v>
      </c>
      <c r="D223" s="7">
        <v>558.0</v>
      </c>
      <c r="E223" s="7">
        <v>22.3666667</v>
      </c>
      <c r="F223" s="7">
        <v>0.224524188</v>
      </c>
      <c r="J223" s="6">
        <v>557.0</v>
      </c>
      <c r="K223" s="6">
        <v>0.26775857</v>
      </c>
      <c r="L223" s="6">
        <v>0.0076539122</v>
      </c>
      <c r="M223" s="6">
        <v>558.0</v>
      </c>
      <c r="N223" s="6">
        <v>2.33984602</v>
      </c>
      <c r="O223" s="6">
        <v>0.0111874823</v>
      </c>
    </row>
    <row r="224" ht="15.75" customHeight="1">
      <c r="A224" s="7">
        <v>559.0</v>
      </c>
      <c r="B224" s="7">
        <v>3.352</v>
      </c>
      <c r="C224" s="7">
        <v>0.004163332</v>
      </c>
      <c r="D224" s="7">
        <v>560.0</v>
      </c>
      <c r="E224" s="7">
        <v>10.4</v>
      </c>
      <c r="F224" s="7">
        <v>0.122882057</v>
      </c>
      <c r="J224" s="6">
        <v>559.0</v>
      </c>
      <c r="K224" s="6">
        <v>0.368608367</v>
      </c>
      <c r="L224" s="6">
        <v>0.0076637293</v>
      </c>
      <c r="M224" s="6">
        <v>560.0</v>
      </c>
      <c r="N224" s="6">
        <v>1.618245207</v>
      </c>
      <c r="O224" s="6">
        <v>0.023905259</v>
      </c>
    </row>
    <row r="225" ht="15.75" customHeight="1">
      <c r="A225" s="7">
        <v>561.0</v>
      </c>
      <c r="B225" s="7">
        <v>3.4646667</v>
      </c>
      <c r="C225" s="7">
        <v>0.028707335</v>
      </c>
      <c r="D225" s="7">
        <v>562.0</v>
      </c>
      <c r="E225" s="7">
        <v>11.1166667</v>
      </c>
      <c r="F225" s="7">
        <v>0.117945373</v>
      </c>
      <c r="J225" s="6">
        <v>561.0</v>
      </c>
      <c r="K225" s="6">
        <v>0.3824448</v>
      </c>
      <c r="L225" s="6">
        <v>0.0092578987</v>
      </c>
      <c r="M225" s="6">
        <v>562.0</v>
      </c>
      <c r="N225" s="6">
        <v>1.65674027</v>
      </c>
      <c r="O225" s="6">
        <v>0.0078142916</v>
      </c>
    </row>
    <row r="226" ht="15.75" customHeight="1">
      <c r="A226" s="7">
        <v>563.0</v>
      </c>
      <c r="B226" s="7">
        <v>3.3903333</v>
      </c>
      <c r="C226" s="7">
        <v>0.001333333</v>
      </c>
      <c r="D226" s="7">
        <v>564.0</v>
      </c>
      <c r="E226" s="7">
        <v>9.6993333</v>
      </c>
      <c r="F226" s="7">
        <v>0.101810827</v>
      </c>
      <c r="J226" s="6">
        <v>563.0</v>
      </c>
      <c r="K226" s="6">
        <v>0.37641633</v>
      </c>
      <c r="L226" s="6">
        <v>0.0133355277</v>
      </c>
      <c r="M226" s="6">
        <v>564.0</v>
      </c>
      <c r="N226" s="6">
        <v>1.457001743</v>
      </c>
      <c r="O226" s="6">
        <v>0.0170801529</v>
      </c>
    </row>
    <row r="227" ht="15.75" customHeight="1">
      <c r="A227" s="7">
        <v>565.0</v>
      </c>
      <c r="B227" s="7">
        <v>3.3523333</v>
      </c>
      <c r="C227" s="7">
        <v>0.015333333</v>
      </c>
      <c r="D227" s="7">
        <v>566.0</v>
      </c>
      <c r="E227" s="7">
        <v>5.5296667</v>
      </c>
      <c r="F227" s="7">
        <v>0.040883303</v>
      </c>
      <c r="J227" s="6">
        <v>565.0</v>
      </c>
      <c r="K227" s="6">
        <v>0.490303603</v>
      </c>
      <c r="L227" s="6">
        <v>0.0068997727</v>
      </c>
      <c r="M227" s="6">
        <v>566.0</v>
      </c>
      <c r="N227" s="6">
        <v>0.69977484</v>
      </c>
      <c r="O227" s="6">
        <v>0.0040550607</v>
      </c>
    </row>
    <row r="228" ht="15.75" customHeight="1">
      <c r="A228" s="7">
        <v>567.0</v>
      </c>
      <c r="B228" s="7">
        <v>3.3233333</v>
      </c>
      <c r="C228" s="7">
        <v>0.024537952</v>
      </c>
      <c r="D228" s="7">
        <v>568.0</v>
      </c>
      <c r="E228" s="7">
        <v>5.6296667</v>
      </c>
      <c r="F228" s="7">
        <v>0.05241607</v>
      </c>
      <c r="J228" s="6">
        <v>567.0</v>
      </c>
      <c r="K228" s="6">
        <v>0.41908774</v>
      </c>
      <c r="L228" s="6">
        <v>0.004236549</v>
      </c>
      <c r="M228" s="6">
        <v>568.0</v>
      </c>
      <c r="N228" s="6">
        <v>0.473997677</v>
      </c>
      <c r="O228" s="6">
        <v>7.069981E-4</v>
      </c>
    </row>
    <row r="229" ht="15.75" customHeight="1">
      <c r="A229" s="7">
        <v>569.0</v>
      </c>
      <c r="B229" s="7">
        <v>3.3723333</v>
      </c>
      <c r="C229" s="7">
        <v>0.009492687</v>
      </c>
      <c r="D229" s="7">
        <v>570.0</v>
      </c>
      <c r="E229" s="7">
        <v>5.7693333</v>
      </c>
      <c r="F229" s="7">
        <v>0.021105555</v>
      </c>
      <c r="J229" s="6">
        <v>569.0</v>
      </c>
      <c r="K229" s="6">
        <v>0.453442763</v>
      </c>
      <c r="L229" s="6">
        <v>0.0127065349</v>
      </c>
      <c r="M229" s="6">
        <v>570.0</v>
      </c>
      <c r="N229" s="6">
        <v>0.700573793</v>
      </c>
      <c r="O229" s="6">
        <v>0.0178712074</v>
      </c>
    </row>
    <row r="230" ht="15.75" customHeight="1">
      <c r="A230" s="7">
        <v>571.0</v>
      </c>
      <c r="B230" s="7">
        <v>7.747</v>
      </c>
      <c r="C230" s="7">
        <v>0.056047599</v>
      </c>
      <c r="D230" s="7">
        <v>572.0</v>
      </c>
      <c r="E230" s="7">
        <v>39.1633333</v>
      </c>
      <c r="F230" s="7">
        <v>0.390995879</v>
      </c>
      <c r="J230" s="6">
        <v>571.0</v>
      </c>
      <c r="K230" s="6">
        <v>0.828842243</v>
      </c>
      <c r="L230" s="6">
        <v>0.0095544471</v>
      </c>
      <c r="M230" s="6">
        <v>572.0</v>
      </c>
      <c r="N230" s="6">
        <v>6.218404997</v>
      </c>
      <c r="O230" s="6">
        <v>0.0197146572</v>
      </c>
    </row>
    <row r="231" ht="15.75" customHeight="1">
      <c r="A231" s="7">
        <v>573.0</v>
      </c>
      <c r="B231" s="7">
        <v>8.72</v>
      </c>
      <c r="C231" s="7">
        <v>0.09539392</v>
      </c>
      <c r="D231" s="7">
        <v>574.0</v>
      </c>
      <c r="E231" s="7">
        <v>37.2366667</v>
      </c>
      <c r="F231" s="7">
        <v>0.248752443</v>
      </c>
      <c r="J231" s="6">
        <v>573.0</v>
      </c>
      <c r="K231" s="6">
        <v>1.039875073</v>
      </c>
      <c r="L231" s="6">
        <v>0.0104358069</v>
      </c>
      <c r="M231" s="6">
        <v>574.0</v>
      </c>
      <c r="N231" s="6">
        <v>5.764453803</v>
      </c>
      <c r="O231" s="6">
        <v>0.0979343496</v>
      </c>
    </row>
    <row r="232" ht="15.75" customHeight="1">
      <c r="A232" s="7">
        <v>575.0</v>
      </c>
      <c r="B232" s="7">
        <v>8.669</v>
      </c>
      <c r="C232" s="7">
        <v>0.111498879</v>
      </c>
      <c r="D232" s="7">
        <v>576.0</v>
      </c>
      <c r="E232" s="7">
        <v>34.6633333</v>
      </c>
      <c r="F232" s="7">
        <v>0.397170548</v>
      </c>
      <c r="J232" s="6">
        <v>575.0</v>
      </c>
      <c r="K232" s="6">
        <v>0.960778617</v>
      </c>
      <c r="L232" s="6">
        <v>0.0161334645</v>
      </c>
      <c r="M232" s="6">
        <v>576.0</v>
      </c>
      <c r="N232" s="6">
        <v>5.569073213</v>
      </c>
      <c r="O232" s="6">
        <v>0.0552828325</v>
      </c>
    </row>
    <row r="233" ht="15.75" customHeight="1">
      <c r="A233" s="7">
        <v>577.0</v>
      </c>
      <c r="B233" s="7">
        <v>4.8333333</v>
      </c>
      <c r="C233" s="7">
        <v>0.019952722</v>
      </c>
      <c r="D233" s="7">
        <v>578.0</v>
      </c>
      <c r="E233" s="7">
        <v>7.5503333</v>
      </c>
      <c r="F233" s="7">
        <v>0.080335408</v>
      </c>
      <c r="J233" s="6">
        <v>577.0</v>
      </c>
      <c r="K233" s="6">
        <v>0.300261477</v>
      </c>
      <c r="L233" s="6">
        <v>0.0091561941</v>
      </c>
      <c r="M233" s="6">
        <v>578.0</v>
      </c>
      <c r="N233" s="6">
        <v>0.644647007</v>
      </c>
      <c r="O233" s="6">
        <v>0.0127320403</v>
      </c>
    </row>
    <row r="234" ht="15.75" customHeight="1">
      <c r="A234" s="7">
        <v>579.0</v>
      </c>
      <c r="B234" s="7">
        <v>5.3473333</v>
      </c>
      <c r="C234" s="7">
        <v>0.033393279</v>
      </c>
      <c r="D234" s="7">
        <v>580.0</v>
      </c>
      <c r="E234" s="7">
        <v>7.5326667</v>
      </c>
      <c r="F234" s="7">
        <v>0.05340516</v>
      </c>
      <c r="J234" s="6">
        <v>579.0</v>
      </c>
      <c r="K234" s="6">
        <v>0.277563917</v>
      </c>
      <c r="L234" s="6">
        <v>0.0089475521</v>
      </c>
      <c r="M234" s="6">
        <v>580.0</v>
      </c>
      <c r="N234" s="6">
        <v>0.61809994</v>
      </c>
      <c r="O234" s="6">
        <v>0.0186332706</v>
      </c>
    </row>
    <row r="235" ht="15.75" customHeight="1">
      <c r="A235" s="7">
        <v>581.0</v>
      </c>
      <c r="B235" s="7">
        <v>5.823</v>
      </c>
      <c r="C235" s="7">
        <v>0.02145538</v>
      </c>
      <c r="D235" s="7">
        <v>582.0</v>
      </c>
      <c r="E235" s="7">
        <v>7.1646667</v>
      </c>
      <c r="F235" s="7">
        <v>0.049265719</v>
      </c>
      <c r="J235" s="6">
        <v>581.0</v>
      </c>
      <c r="K235" s="6">
        <v>0.37053312</v>
      </c>
      <c r="L235" s="6">
        <v>0.020650034</v>
      </c>
      <c r="M235" s="6">
        <v>582.0</v>
      </c>
      <c r="N235" s="6">
        <v>0.723416617</v>
      </c>
      <c r="O235" s="6">
        <v>0.029559004</v>
      </c>
    </row>
    <row r="236" ht="15.75" customHeight="1">
      <c r="A236" s="7">
        <v>583.0</v>
      </c>
      <c r="B236" s="7">
        <v>7.048</v>
      </c>
      <c r="C236" s="7">
        <v>0.061921994</v>
      </c>
      <c r="D236" s="7">
        <v>584.0</v>
      </c>
      <c r="E236" s="7">
        <v>7.3</v>
      </c>
      <c r="F236" s="7">
        <v>0.07014984</v>
      </c>
      <c r="J236" s="6">
        <v>583.0</v>
      </c>
      <c r="K236" s="6">
        <v>1.441748983</v>
      </c>
      <c r="L236" s="6">
        <v>0.0316783792</v>
      </c>
      <c r="M236" s="6">
        <v>584.0</v>
      </c>
      <c r="N236" s="6">
        <v>1.47479663</v>
      </c>
      <c r="O236" s="6">
        <v>0.0194316553</v>
      </c>
    </row>
    <row r="237" ht="15.75" customHeight="1">
      <c r="A237" s="7">
        <v>585.0</v>
      </c>
      <c r="B237" s="7">
        <v>6.638</v>
      </c>
      <c r="C237" s="7">
        <v>0.044970361</v>
      </c>
      <c r="D237" s="7">
        <v>586.0</v>
      </c>
      <c r="E237" s="7">
        <v>8.2196667</v>
      </c>
      <c r="F237" s="7">
        <v>0.077072116</v>
      </c>
      <c r="J237" s="6">
        <v>585.0</v>
      </c>
      <c r="K237" s="6">
        <v>1.389453807</v>
      </c>
      <c r="L237" s="6">
        <v>0.0150086991</v>
      </c>
      <c r="M237" s="6">
        <v>586.0</v>
      </c>
      <c r="N237" s="6">
        <v>1.50457583</v>
      </c>
      <c r="O237" s="6">
        <v>0.00326845</v>
      </c>
    </row>
    <row r="238" ht="15.75" customHeight="1">
      <c r="A238" s="7">
        <v>587.0</v>
      </c>
      <c r="B238" s="7">
        <v>6.855</v>
      </c>
      <c r="C238" s="7">
        <v>0.062984125</v>
      </c>
      <c r="D238" s="7">
        <v>588.0</v>
      </c>
      <c r="E238" s="7">
        <v>7.55</v>
      </c>
      <c r="F238" s="7">
        <v>0.057011695</v>
      </c>
      <c r="J238" s="6">
        <v>587.0</v>
      </c>
      <c r="K238" s="6">
        <v>1.301568853</v>
      </c>
      <c r="L238" s="6">
        <v>0.0179828849</v>
      </c>
      <c r="M238" s="6">
        <v>588.0</v>
      </c>
      <c r="N238" s="6">
        <v>1.394538057</v>
      </c>
      <c r="O238" s="6">
        <v>0.0123901239</v>
      </c>
    </row>
    <row r="239" ht="15.75" customHeight="1">
      <c r="A239" s="7">
        <v>589.0</v>
      </c>
      <c r="B239" s="7">
        <v>6.1156858</v>
      </c>
      <c r="C239" s="7">
        <v>0.050948115</v>
      </c>
      <c r="D239" s="7">
        <v>590.0</v>
      </c>
      <c r="E239" s="7">
        <v>10.039713</v>
      </c>
      <c r="F239" s="7">
        <v>0.065207419</v>
      </c>
      <c r="J239" s="6">
        <v>589.0</v>
      </c>
      <c r="K239" s="6">
        <v>0.399948433</v>
      </c>
      <c r="L239" s="6">
        <v>0.0144721621</v>
      </c>
      <c r="M239" s="6">
        <v>590.0</v>
      </c>
      <c r="N239" s="6">
        <v>0.650275686</v>
      </c>
      <c r="O239" s="6">
        <v>0.004474891</v>
      </c>
    </row>
    <row r="240" ht="15.75" customHeight="1">
      <c r="A240" s="7">
        <v>591.0</v>
      </c>
      <c r="B240" s="7">
        <v>6.0245569</v>
      </c>
      <c r="C240" s="7">
        <v>0.061223068</v>
      </c>
      <c r="D240" s="7">
        <v>592.0</v>
      </c>
      <c r="E240" s="7">
        <v>10.3076185</v>
      </c>
      <c r="F240" s="7">
        <v>0.121591984</v>
      </c>
      <c r="J240" s="6">
        <v>591.0</v>
      </c>
      <c r="K240" s="6">
        <v>0.584966765</v>
      </c>
      <c r="L240" s="6">
        <v>0.0362733566</v>
      </c>
      <c r="M240" s="6">
        <v>592.0</v>
      </c>
      <c r="N240" s="6">
        <v>0.724509687</v>
      </c>
      <c r="O240" s="6">
        <v>0.0145396108</v>
      </c>
    </row>
    <row r="241" ht="15.75" customHeight="1">
      <c r="A241" s="7">
        <v>593.0</v>
      </c>
      <c r="B241" s="7">
        <v>5.9286316</v>
      </c>
      <c r="C241" s="7">
        <v>0.006607639</v>
      </c>
      <c r="D241" s="7">
        <v>594.0</v>
      </c>
      <c r="E241" s="7">
        <v>10.902355</v>
      </c>
      <c r="F241" s="7">
        <v>0.091074864</v>
      </c>
      <c r="J241" s="6">
        <v>593.0</v>
      </c>
      <c r="K241" s="6">
        <v>0.403560966</v>
      </c>
      <c r="L241" s="6">
        <v>0.0094496341</v>
      </c>
      <c r="M241" s="6">
        <v>594.0</v>
      </c>
      <c r="N241" s="6">
        <v>0.686401011</v>
      </c>
      <c r="O241" s="6">
        <v>0.0143824362</v>
      </c>
    </row>
    <row r="242" ht="15.75" customHeight="1">
      <c r="A242" s="7">
        <v>595.0</v>
      </c>
      <c r="B242" s="7">
        <v>3.4674642</v>
      </c>
      <c r="C242" s="7">
        <v>0.033151679</v>
      </c>
      <c r="D242" s="7">
        <v>596.0</v>
      </c>
      <c r="E242" s="7">
        <v>18.570207</v>
      </c>
      <c r="F242" s="7">
        <v>0.265379781</v>
      </c>
      <c r="J242" s="6">
        <v>595.0</v>
      </c>
      <c r="K242" s="6">
        <v>0.309493452</v>
      </c>
      <c r="L242" s="6">
        <v>0.0056971829</v>
      </c>
      <c r="M242" s="6">
        <v>596.0</v>
      </c>
      <c r="N242" s="6">
        <v>1.392049029</v>
      </c>
      <c r="O242" s="6">
        <v>0.0131017956</v>
      </c>
    </row>
    <row r="243" ht="15.75" customHeight="1">
      <c r="A243" s="7">
        <v>597.0</v>
      </c>
      <c r="B243" s="7">
        <v>3.5633894</v>
      </c>
      <c r="C243" s="7">
        <v>0.008335577</v>
      </c>
      <c r="D243" s="7">
        <v>598.0</v>
      </c>
      <c r="E243" s="7">
        <v>19.7864019</v>
      </c>
      <c r="F243" s="7">
        <v>0.201667761</v>
      </c>
      <c r="J243" s="6">
        <v>597.0</v>
      </c>
      <c r="K243" s="6">
        <v>0.346752121</v>
      </c>
      <c r="L243" s="6">
        <v>0.0113749744</v>
      </c>
      <c r="M243" s="6">
        <v>598.0</v>
      </c>
      <c r="N243" s="6">
        <v>1.5481671</v>
      </c>
      <c r="O243" s="6">
        <v>0.0351156507</v>
      </c>
    </row>
    <row r="244" ht="15.75" customHeight="1">
      <c r="A244" s="7">
        <v>599.0</v>
      </c>
      <c r="B244" s="7">
        <v>3.5551673</v>
      </c>
      <c r="C244" s="7">
        <v>0.027586483</v>
      </c>
      <c r="D244" s="7">
        <v>600.0</v>
      </c>
      <c r="E244" s="7">
        <v>18.486615</v>
      </c>
      <c r="F244" s="7">
        <v>0.177719427</v>
      </c>
      <c r="J244" s="6">
        <v>599.0</v>
      </c>
      <c r="K244" s="6">
        <v>0.396619236</v>
      </c>
      <c r="L244" s="6">
        <v>0.0065524295</v>
      </c>
      <c r="M244" s="6">
        <v>600.0</v>
      </c>
      <c r="N244" s="6">
        <v>1.41259088</v>
      </c>
      <c r="O244" s="6">
        <v>0.0082176566</v>
      </c>
    </row>
    <row r="245" ht="15.75" customHeight="1">
      <c r="A245" s="7">
        <v>601.0</v>
      </c>
      <c r="B245" s="7">
        <v>3.2324474</v>
      </c>
      <c r="C245" s="7">
        <v>0.011708365</v>
      </c>
      <c r="D245" s="7">
        <v>602.0</v>
      </c>
      <c r="E245" s="7">
        <v>8.5672607</v>
      </c>
      <c r="F245" s="7">
        <v>0.084970637</v>
      </c>
      <c r="J245" s="6">
        <v>601.0</v>
      </c>
      <c r="K245" s="6">
        <v>0.312610147</v>
      </c>
      <c r="L245" s="6">
        <v>0.0084220964</v>
      </c>
      <c r="M245" s="6">
        <v>602.0</v>
      </c>
      <c r="N245" s="6">
        <v>0.813052151</v>
      </c>
      <c r="O245" s="6">
        <v>0.0215142956</v>
      </c>
    </row>
    <row r="246" ht="15.75" customHeight="1">
      <c r="A246" s="7">
        <v>603.0</v>
      </c>
      <c r="B246" s="7">
        <v>3.2913729</v>
      </c>
      <c r="C246" s="7">
        <v>0.015151627</v>
      </c>
      <c r="D246" s="7">
        <v>604.0</v>
      </c>
      <c r="E246" s="7">
        <v>9.2133857</v>
      </c>
      <c r="F246" s="7">
        <v>0.079531099</v>
      </c>
      <c r="J246" s="6">
        <v>603.0</v>
      </c>
      <c r="K246" s="6">
        <v>0.269047255</v>
      </c>
      <c r="L246" s="6">
        <v>0.0183386127</v>
      </c>
      <c r="M246" s="6">
        <v>604.0</v>
      </c>
      <c r="N246" s="6">
        <v>0.854135854</v>
      </c>
      <c r="O246" s="6">
        <v>0.0180490464</v>
      </c>
    </row>
    <row r="247" ht="15.75" customHeight="1">
      <c r="A247" s="7">
        <v>605.0</v>
      </c>
      <c r="B247" s="7">
        <v>3.2166882</v>
      </c>
      <c r="C247" s="7">
        <v>0.034114821</v>
      </c>
      <c r="D247" s="7">
        <v>606.0</v>
      </c>
      <c r="E247" s="7">
        <v>8.7495187</v>
      </c>
      <c r="F247" s="7">
        <v>0.086701701</v>
      </c>
      <c r="J247" s="6">
        <v>605.0</v>
      </c>
      <c r="K247" s="6">
        <v>0.338110376</v>
      </c>
      <c r="L247" s="6">
        <v>0.0154851225</v>
      </c>
      <c r="M247" s="6">
        <v>606.0</v>
      </c>
      <c r="N247" s="6">
        <v>0.875315211</v>
      </c>
      <c r="O247" s="6">
        <v>0.0077345377</v>
      </c>
    </row>
    <row r="248" ht="15.75" customHeight="1">
      <c r="A248" s="7">
        <v>607.0</v>
      </c>
      <c r="B248" s="7">
        <v>3.6894626</v>
      </c>
      <c r="C248" s="7">
        <v>0.026144811</v>
      </c>
      <c r="D248" s="7">
        <v>608.0</v>
      </c>
      <c r="E248" s="7">
        <v>38.8508568</v>
      </c>
      <c r="F248" s="7">
        <v>0.190006299</v>
      </c>
      <c r="J248" s="6">
        <v>607.0</v>
      </c>
      <c r="K248" s="6">
        <v>0.287818257</v>
      </c>
      <c r="L248" s="6">
        <v>0.0107135063</v>
      </c>
      <c r="M248" s="6">
        <v>608.0</v>
      </c>
      <c r="N248" s="6">
        <v>4.067943945</v>
      </c>
      <c r="O248" s="6">
        <v>0.0407895438</v>
      </c>
    </row>
    <row r="249" ht="15.75" customHeight="1">
      <c r="A249" s="7">
        <v>609.0</v>
      </c>
      <c r="B249" s="7">
        <v>3.835406</v>
      </c>
      <c r="C249" s="7">
        <v>0.003625633</v>
      </c>
      <c r="D249" s="7">
        <v>610.0</v>
      </c>
      <c r="E249" s="7">
        <v>36.3156899</v>
      </c>
      <c r="F249" s="7">
        <v>0.132152779</v>
      </c>
      <c r="J249" s="6">
        <v>609.0</v>
      </c>
      <c r="K249" s="6">
        <v>0.301772549</v>
      </c>
      <c r="L249" s="6">
        <v>0.0071647432</v>
      </c>
      <c r="M249" s="6">
        <v>610.0</v>
      </c>
      <c r="N249" s="6">
        <v>3.493480441</v>
      </c>
      <c r="O249" s="6">
        <v>0.0313034863</v>
      </c>
    </row>
    <row r="250" ht="15.75" customHeight="1">
      <c r="A250" s="7">
        <v>611.0</v>
      </c>
      <c r="B250" s="7">
        <v>4.036849</v>
      </c>
      <c r="C250" s="7">
        <v>0.030450076</v>
      </c>
      <c r="D250" s="7">
        <v>612.0</v>
      </c>
      <c r="E250" s="7">
        <v>36.7473535</v>
      </c>
      <c r="F250" s="7">
        <v>0.351451379</v>
      </c>
      <c r="J250" s="6">
        <v>611.0</v>
      </c>
      <c r="K250" s="6">
        <v>0.26628473</v>
      </c>
      <c r="L250" s="6">
        <v>0.0074429619</v>
      </c>
      <c r="M250" s="6">
        <v>612.0</v>
      </c>
      <c r="N250" s="6">
        <v>3.688982201</v>
      </c>
      <c r="O250" s="6">
        <v>0.0559139875</v>
      </c>
    </row>
    <row r="251" ht="15.75" customHeight="1">
      <c r="A251" s="7">
        <v>613.0</v>
      </c>
      <c r="B251" s="7">
        <v>8.6350936</v>
      </c>
      <c r="C251" s="7">
        <v>0.0920057</v>
      </c>
      <c r="D251" s="7">
        <v>614.0</v>
      </c>
      <c r="E251" s="7">
        <v>59.2349689</v>
      </c>
      <c r="F251" s="7">
        <v>0.23705652</v>
      </c>
      <c r="J251" s="6">
        <v>613.0</v>
      </c>
      <c r="K251" s="6">
        <v>2.183476985</v>
      </c>
      <c r="L251" s="6">
        <v>0.0270429963</v>
      </c>
      <c r="M251" s="6">
        <v>614.0</v>
      </c>
      <c r="N251" s="6">
        <v>10.945922513</v>
      </c>
      <c r="O251" s="6">
        <v>0.1072450641</v>
      </c>
    </row>
    <row r="252" ht="15.75" customHeight="1">
      <c r="A252" s="7">
        <v>615.0</v>
      </c>
      <c r="B252" s="7">
        <v>9.38194</v>
      </c>
      <c r="C252" s="7">
        <v>0.032974187</v>
      </c>
      <c r="D252" s="7">
        <v>616.0</v>
      </c>
      <c r="E252" s="7">
        <v>64.9425202</v>
      </c>
      <c r="F252" s="7">
        <v>0.768593888</v>
      </c>
      <c r="J252" s="6">
        <v>615.0</v>
      </c>
      <c r="K252" s="6">
        <v>2.392012195</v>
      </c>
      <c r="L252" s="6">
        <v>0.0371388932</v>
      </c>
      <c r="M252" s="6">
        <v>616.0</v>
      </c>
      <c r="N252" s="6">
        <v>11.023131543</v>
      </c>
      <c r="O252" s="6">
        <v>0.0647385319</v>
      </c>
    </row>
    <row r="253" ht="15.75" customHeight="1">
      <c r="A253" s="7">
        <v>617.0</v>
      </c>
      <c r="B253" s="7">
        <v>9.7293264</v>
      </c>
      <c r="C253" s="7">
        <v>0.086650245</v>
      </c>
      <c r="D253" s="7">
        <v>618.0</v>
      </c>
      <c r="E253" s="7">
        <v>67.5119461</v>
      </c>
      <c r="F253" s="7">
        <v>0.564972552</v>
      </c>
      <c r="J253" s="6">
        <v>617.0</v>
      </c>
      <c r="K253" s="6">
        <v>2.826932776</v>
      </c>
      <c r="L253" s="6">
        <v>0.0243631793</v>
      </c>
      <c r="M253" s="6">
        <v>618.0</v>
      </c>
      <c r="N253" s="6">
        <v>12.223767347</v>
      </c>
      <c r="O253" s="6">
        <v>0.1236433279</v>
      </c>
    </row>
    <row r="254" ht="15.75" customHeight="1">
      <c r="A254" s="7">
        <v>619.0</v>
      </c>
      <c r="B254" s="7">
        <v>7.0811048</v>
      </c>
      <c r="C254" s="7">
        <v>0.065866459</v>
      </c>
      <c r="D254" s="7">
        <v>620.0</v>
      </c>
      <c r="E254" s="7">
        <v>39.3578902</v>
      </c>
      <c r="F254" s="7">
        <v>0.476483619</v>
      </c>
      <c r="J254" s="6">
        <v>619.0</v>
      </c>
      <c r="K254" s="6">
        <v>0.964353513</v>
      </c>
      <c r="L254" s="6">
        <v>0.017121173</v>
      </c>
      <c r="M254" s="6">
        <v>620.0</v>
      </c>
      <c r="N254" s="6">
        <v>7.43184922</v>
      </c>
      <c r="O254" s="6">
        <v>0.030110687</v>
      </c>
    </row>
    <row r="255" ht="15.75" customHeight="1">
      <c r="A255" s="7">
        <v>621.0</v>
      </c>
      <c r="B255" s="7">
        <v>7.3812137</v>
      </c>
      <c r="C255" s="7">
        <v>0.070673278</v>
      </c>
      <c r="D255" s="7">
        <v>622.0</v>
      </c>
      <c r="E255" s="7">
        <v>39.7758501</v>
      </c>
      <c r="F255" s="7">
        <v>0.217645858</v>
      </c>
      <c r="J255" s="6">
        <v>621.0</v>
      </c>
      <c r="K255" s="6">
        <v>1.064371079</v>
      </c>
      <c r="L255" s="6">
        <v>0.0104889301</v>
      </c>
      <c r="M255" s="6">
        <v>622.0</v>
      </c>
      <c r="N255" s="6">
        <v>7.863936442</v>
      </c>
      <c r="O255" s="6">
        <v>0.0663461387</v>
      </c>
    </row>
    <row r="256" ht="15.75" customHeight="1">
      <c r="A256" s="7">
        <v>623.0</v>
      </c>
      <c r="B256" s="7">
        <v>7.5614161</v>
      </c>
      <c r="C256" s="7">
        <v>0.034259012</v>
      </c>
      <c r="D256" s="7">
        <v>624.0</v>
      </c>
      <c r="E256" s="7">
        <v>38.8165978</v>
      </c>
      <c r="F256" s="7">
        <v>0.403907793</v>
      </c>
      <c r="J256" s="6">
        <v>623.0</v>
      </c>
      <c r="K256" s="6">
        <v>1.136055058</v>
      </c>
      <c r="L256" s="6">
        <v>0.0094917519</v>
      </c>
      <c r="M256" s="6">
        <v>624.0</v>
      </c>
      <c r="N256" s="6">
        <v>7.854728026</v>
      </c>
      <c r="O256" s="6">
        <v>0.057759012</v>
      </c>
    </row>
    <row r="257" ht="15.75" customHeight="1">
      <c r="A257" s="7">
        <v>625.0</v>
      </c>
      <c r="B257" s="7">
        <v>5.3756912</v>
      </c>
      <c r="C257" s="7">
        <v>0.034169822</v>
      </c>
      <c r="D257" s="7">
        <v>626.0</v>
      </c>
      <c r="E257" s="7">
        <v>10.1959341</v>
      </c>
      <c r="F257" s="7">
        <v>0.0889917</v>
      </c>
      <c r="J257" s="6">
        <v>625.0</v>
      </c>
      <c r="K257" s="6">
        <v>0.377706566</v>
      </c>
      <c r="L257" s="6">
        <v>0.0030680188</v>
      </c>
      <c r="M257" s="6">
        <v>626.0</v>
      </c>
      <c r="N257" s="6">
        <v>1.017053987</v>
      </c>
      <c r="O257" s="6">
        <v>0.0107135063</v>
      </c>
    </row>
    <row r="258" ht="15.75" customHeight="1">
      <c r="A258" s="7">
        <v>627.0</v>
      </c>
      <c r="B258" s="7">
        <v>5.4832645</v>
      </c>
      <c r="C258" s="7">
        <v>0.018626319</v>
      </c>
      <c r="D258" s="7">
        <v>628.0</v>
      </c>
      <c r="E258" s="7">
        <v>10.3165259</v>
      </c>
      <c r="F258" s="7">
        <v>0.084254884</v>
      </c>
      <c r="J258" s="6">
        <v>627.0</v>
      </c>
      <c r="K258" s="6">
        <v>0.394565051</v>
      </c>
      <c r="L258" s="6">
        <v>0.0118398721</v>
      </c>
      <c r="M258" s="6">
        <v>628.0</v>
      </c>
      <c r="N258" s="6">
        <v>1.082008738</v>
      </c>
      <c r="O258" s="6">
        <v>0.0042659462</v>
      </c>
    </row>
    <row r="259" ht="15.75" customHeight="1">
      <c r="A259" s="7">
        <v>629.0</v>
      </c>
      <c r="B259" s="7">
        <v>5.4161168</v>
      </c>
      <c r="C259" s="7">
        <v>0.03785272</v>
      </c>
      <c r="D259" s="7">
        <v>630.0</v>
      </c>
      <c r="E259" s="7">
        <v>11.0352799</v>
      </c>
      <c r="F259" s="7">
        <v>0.093373249</v>
      </c>
      <c r="J259" s="6">
        <v>629.0</v>
      </c>
      <c r="K259" s="6">
        <v>0.589287637</v>
      </c>
      <c r="L259" s="6">
        <v>0.0048182723</v>
      </c>
      <c r="M259" s="6">
        <v>630.0</v>
      </c>
      <c r="N259" s="6">
        <v>1.177563765</v>
      </c>
      <c r="O259" s="6">
        <v>0.011086365</v>
      </c>
    </row>
    <row r="260" ht="15.75" customHeight="1">
      <c r="A260" s="7">
        <v>631.0</v>
      </c>
      <c r="B260" s="7">
        <v>5.1975443</v>
      </c>
      <c r="C260" s="7">
        <v>0.030977422</v>
      </c>
      <c r="D260" s="7">
        <v>632.0</v>
      </c>
      <c r="E260" s="7">
        <v>18.8696308</v>
      </c>
      <c r="F260" s="7">
        <v>0.167936263</v>
      </c>
      <c r="J260" s="6">
        <v>631.0</v>
      </c>
      <c r="K260" s="6">
        <v>0.518028662</v>
      </c>
      <c r="L260" s="6">
        <v>0.0019630085</v>
      </c>
      <c r="M260" s="6">
        <v>632.0</v>
      </c>
      <c r="N260" s="6">
        <v>2.067946778</v>
      </c>
      <c r="O260" s="6">
        <v>0.0236442268</v>
      </c>
    </row>
    <row r="261" ht="15.75" customHeight="1">
      <c r="A261" s="7">
        <v>633.0</v>
      </c>
      <c r="B261" s="7">
        <v>5.4887459</v>
      </c>
      <c r="C261" s="7">
        <v>0.040437246</v>
      </c>
      <c r="D261" s="7">
        <v>634.0</v>
      </c>
      <c r="E261" s="7">
        <v>20.5188596</v>
      </c>
      <c r="F261" s="7">
        <v>0.222077684</v>
      </c>
      <c r="J261" s="6">
        <v>633.0</v>
      </c>
      <c r="K261" s="6">
        <v>0.570516635</v>
      </c>
      <c r="L261" s="6">
        <v>0.0117248947</v>
      </c>
      <c r="M261" s="6">
        <v>634.0</v>
      </c>
      <c r="N261" s="6">
        <v>2.122347268</v>
      </c>
      <c r="O261" s="6">
        <v>0.0307191668</v>
      </c>
    </row>
    <row r="262" ht="15.75" customHeight="1">
      <c r="A262" s="7">
        <v>635.0</v>
      </c>
      <c r="B262" s="7">
        <v>5.4394129</v>
      </c>
      <c r="C262" s="7">
        <v>0.033963106</v>
      </c>
      <c r="D262" s="7">
        <v>636.0</v>
      </c>
      <c r="E262" s="7">
        <v>19.6267549</v>
      </c>
      <c r="F262" s="7">
        <v>0.11831418</v>
      </c>
      <c r="J262" s="6">
        <v>635.0</v>
      </c>
      <c r="K262" s="6">
        <v>0.568533284</v>
      </c>
      <c r="L262" s="6">
        <v>0.0090076192</v>
      </c>
      <c r="M262" s="6">
        <v>636.0</v>
      </c>
      <c r="N262" s="6">
        <v>1.979616817</v>
      </c>
      <c r="O262" s="6">
        <v>0.0227588788</v>
      </c>
    </row>
    <row r="263" ht="15.75" customHeight="1">
      <c r="A263" s="7">
        <v>637.0</v>
      </c>
      <c r="B263" s="7">
        <v>3.4482792</v>
      </c>
      <c r="C263" s="7">
        <v>0.005973263</v>
      </c>
      <c r="D263" s="7">
        <v>638.0</v>
      </c>
      <c r="E263" s="7">
        <v>8.1595785</v>
      </c>
      <c r="F263" s="7">
        <v>0.08495406</v>
      </c>
      <c r="J263" s="6">
        <v>637.0</v>
      </c>
      <c r="K263" s="6">
        <v>0.30411007</v>
      </c>
      <c r="L263" s="6">
        <v>0.0116226006</v>
      </c>
      <c r="M263" s="6">
        <v>638.0</v>
      </c>
      <c r="N263" s="6">
        <v>0.864690116</v>
      </c>
      <c r="O263" s="6">
        <v>0.0172961124</v>
      </c>
    </row>
    <row r="264" ht="15.75" customHeight="1">
      <c r="A264" s="7">
        <v>639.0</v>
      </c>
      <c r="B264" s="7">
        <v>3.6017595</v>
      </c>
      <c r="C264" s="7">
        <v>0.019751739</v>
      </c>
      <c r="D264" s="7">
        <v>640.0</v>
      </c>
      <c r="E264" s="7">
        <v>8.2740036</v>
      </c>
      <c r="F264" s="7">
        <v>0.081421211</v>
      </c>
      <c r="J264" s="6">
        <v>639.0</v>
      </c>
      <c r="K264" s="6">
        <v>0.350506321</v>
      </c>
      <c r="L264" s="6">
        <v>0.0084015181</v>
      </c>
      <c r="M264" s="6">
        <v>640.0</v>
      </c>
      <c r="N264" s="6">
        <v>0.882398608</v>
      </c>
      <c r="O264" s="6">
        <v>0.0053679815</v>
      </c>
    </row>
    <row r="265" ht="15.75" customHeight="1">
      <c r="A265" s="7">
        <v>641.0</v>
      </c>
      <c r="B265" s="7">
        <v>3.531186</v>
      </c>
      <c r="C265" s="7">
        <v>0.030726342</v>
      </c>
      <c r="D265" s="7">
        <v>642.0</v>
      </c>
      <c r="E265" s="7">
        <v>7.9745798</v>
      </c>
      <c r="F265" s="7">
        <v>0.027484184</v>
      </c>
      <c r="J265" s="6">
        <v>641.0</v>
      </c>
      <c r="K265" s="6">
        <v>0.322881073</v>
      </c>
      <c r="L265" s="6">
        <v>0.0075553651</v>
      </c>
      <c r="M265" s="6">
        <v>642.0</v>
      </c>
      <c r="N265" s="6">
        <v>0.922065632</v>
      </c>
      <c r="O265" s="6">
        <v>0.0076425227</v>
      </c>
    </row>
    <row r="266" ht="15.75" customHeight="1">
      <c r="A266" s="7">
        <v>643.0</v>
      </c>
      <c r="B266" s="7">
        <v>3.2399844</v>
      </c>
      <c r="C266" s="7">
        <v>0.022735185</v>
      </c>
      <c r="D266" s="7">
        <v>644.0</v>
      </c>
      <c r="E266" s="7">
        <v>12.4131774</v>
      </c>
      <c r="F266" s="7">
        <v>0.047623724</v>
      </c>
      <c r="J266" s="6">
        <v>643.0</v>
      </c>
      <c r="K266" s="6">
        <v>3.484272025</v>
      </c>
      <c r="L266" s="6">
        <v>0.0243631793</v>
      </c>
      <c r="M266" s="6">
        <v>644.0</v>
      </c>
      <c r="N266" s="6">
        <v>5.095036522</v>
      </c>
      <c r="O266" s="6">
        <v>0.0386872817</v>
      </c>
    </row>
    <row r="267" ht="15.75" customHeight="1">
      <c r="A267" s="7">
        <v>645.0</v>
      </c>
      <c r="B267" s="7">
        <v>3.2530028</v>
      </c>
      <c r="C267" s="7">
        <v>0.018851798</v>
      </c>
      <c r="D267" s="7">
        <v>646.0</v>
      </c>
      <c r="E267" s="7">
        <v>13.3059672</v>
      </c>
      <c r="F267" s="7">
        <v>0.116478627</v>
      </c>
      <c r="J267" s="6">
        <v>645.0</v>
      </c>
      <c r="K267" s="6">
        <v>3.675523746</v>
      </c>
      <c r="L267" s="6">
        <v>0.0347086457</v>
      </c>
      <c r="M267" s="6">
        <v>646.0</v>
      </c>
      <c r="N267" s="6">
        <v>5.469748228</v>
      </c>
      <c r="O267" s="6">
        <v>0.0616743865</v>
      </c>
    </row>
    <row r="268" ht="15.75" customHeight="1">
      <c r="A268" s="7">
        <v>647.0</v>
      </c>
      <c r="B268" s="7">
        <v>3.1920218</v>
      </c>
      <c r="C268" s="7">
        <v>0.011403672</v>
      </c>
      <c r="D268" s="7">
        <v>648.0</v>
      </c>
      <c r="E268" s="7">
        <v>13.5581136</v>
      </c>
      <c r="F268" s="7">
        <v>0.042811429</v>
      </c>
      <c r="J268" s="6">
        <v>647.0</v>
      </c>
      <c r="K268" s="6">
        <v>3.774691305</v>
      </c>
      <c r="L268" s="6">
        <v>0.0326989127</v>
      </c>
      <c r="M268" s="6">
        <v>648.0</v>
      </c>
      <c r="N268" s="6">
        <v>5.6333747</v>
      </c>
      <c r="O268" s="6">
        <v>0.033889447</v>
      </c>
    </row>
    <row r="269" ht="15.75" customHeight="1">
      <c r="A269" s="7">
        <v>649.0</v>
      </c>
      <c r="B269" s="7">
        <v>4.6685852</v>
      </c>
      <c r="C269" s="7">
        <v>0.026430556</v>
      </c>
      <c r="D269" s="7">
        <v>650.0</v>
      </c>
      <c r="E269" s="7">
        <v>14.3453857</v>
      </c>
      <c r="F269" s="7">
        <v>0.153328886</v>
      </c>
      <c r="J269" s="6">
        <v>649.0</v>
      </c>
      <c r="K269" s="6">
        <v>0.441173804</v>
      </c>
      <c r="L269" s="6">
        <v>0.0103831585</v>
      </c>
      <c r="M269" s="6">
        <v>650.0</v>
      </c>
      <c r="N269" s="6">
        <v>1.778306671</v>
      </c>
      <c r="O269" s="6">
        <v>0.0223219184</v>
      </c>
    </row>
    <row r="270" ht="15.75" customHeight="1">
      <c r="A270" s="7">
        <v>651.0</v>
      </c>
      <c r="B270" s="7">
        <v>4.9734904</v>
      </c>
      <c r="C270" s="7">
        <v>0.028687704</v>
      </c>
      <c r="D270" s="7">
        <v>652.0</v>
      </c>
      <c r="E270" s="7">
        <v>14.3679966</v>
      </c>
      <c r="F270" s="7">
        <v>0.111115448</v>
      </c>
      <c r="J270" s="6">
        <v>651.0</v>
      </c>
      <c r="K270" s="6">
        <v>0.48034499</v>
      </c>
      <c r="L270" s="6">
        <v>0.0055972284</v>
      </c>
      <c r="M270" s="6">
        <v>652.0</v>
      </c>
      <c r="N270" s="6">
        <v>1.837523871</v>
      </c>
      <c r="O270" s="6">
        <v>0.0254580879</v>
      </c>
    </row>
    <row r="271" ht="15.75" customHeight="1">
      <c r="A271" s="7"/>
      <c r="B271" s="7"/>
      <c r="C271" s="7"/>
      <c r="D271" s="7"/>
      <c r="E271" s="7"/>
      <c r="F271" s="7"/>
    </row>
    <row r="272" ht="15.75" customHeight="1">
      <c r="A272" s="7">
        <v>655.0</v>
      </c>
      <c r="B272" s="7">
        <v>5.6601622</v>
      </c>
      <c r="C272" s="7">
        <v>0.048780589</v>
      </c>
      <c r="D272" s="7">
        <v>656.0</v>
      </c>
      <c r="E272" s="7">
        <v>21.7632716</v>
      </c>
      <c r="F272" s="7">
        <v>0.027473847</v>
      </c>
      <c r="J272" s="6">
        <v>655.0</v>
      </c>
      <c r="K272" s="6">
        <v>0.364123591</v>
      </c>
      <c r="L272" s="6">
        <v>0.0101775321</v>
      </c>
      <c r="M272" s="6">
        <v>656.0</v>
      </c>
      <c r="N272" s="6">
        <v>1.765809761</v>
      </c>
      <c r="O272" s="6">
        <v>0.0211560998</v>
      </c>
    </row>
    <row r="273" ht="15.75" customHeight="1">
      <c r="A273" s="7">
        <v>657.0</v>
      </c>
      <c r="B273" s="7">
        <v>5.0770298</v>
      </c>
      <c r="C273" s="7">
        <v>0.045430606</v>
      </c>
      <c r="D273" s="7">
        <v>658.0</v>
      </c>
      <c r="E273" s="7">
        <v>22.7454617</v>
      </c>
      <c r="F273" s="7">
        <v>0.270237109</v>
      </c>
      <c r="J273" s="6">
        <v>657.0</v>
      </c>
      <c r="K273" s="6">
        <v>0.346309776</v>
      </c>
      <c r="L273" s="6">
        <v>0.0080929423</v>
      </c>
      <c r="M273" s="6">
        <v>658.0</v>
      </c>
      <c r="N273" s="6">
        <v>1.763045548</v>
      </c>
      <c r="O273" s="6">
        <v>0.0247354325</v>
      </c>
    </row>
    <row r="274" ht="15.75" customHeight="1">
      <c r="A274" s="7">
        <v>659.0</v>
      </c>
      <c r="B274" s="7">
        <v>5.1601382</v>
      </c>
      <c r="C274" s="7">
        <v>0.050561399</v>
      </c>
      <c r="D274" s="7">
        <v>660.0</v>
      </c>
      <c r="E274" s="7">
        <v>23.0408055</v>
      </c>
      <c r="F274" s="7">
        <v>0.26208381</v>
      </c>
      <c r="J274" s="6">
        <v>659.0</v>
      </c>
      <c r="K274" s="6">
        <v>0.380862434</v>
      </c>
      <c r="L274" s="6">
        <v>0.0118632655</v>
      </c>
      <c r="M274" s="6">
        <v>660.0</v>
      </c>
      <c r="N274" s="6">
        <v>1.805660493</v>
      </c>
      <c r="O274" s="6">
        <v>0.0260413314</v>
      </c>
    </row>
    <row r="275" ht="15.75" customHeight="1">
      <c r="A275" s="7">
        <v>661.0</v>
      </c>
      <c r="B275" s="7">
        <v>6.9225856</v>
      </c>
      <c r="C275" s="7">
        <v>0.062871758</v>
      </c>
      <c r="D275" s="7">
        <v>662.0</v>
      </c>
      <c r="E275" s="7">
        <v>11.4221151</v>
      </c>
      <c r="F275" s="7">
        <v>0.099677928</v>
      </c>
      <c r="J275" s="6">
        <v>661.0</v>
      </c>
      <c r="K275" s="6">
        <v>0.340474216</v>
      </c>
      <c r="L275" s="6">
        <v>0.0085222973</v>
      </c>
      <c r="M275" s="6">
        <v>662.0</v>
      </c>
      <c r="N275" s="6">
        <v>0.690991738</v>
      </c>
      <c r="O275" s="6">
        <v>0.0091101181</v>
      </c>
    </row>
    <row r="276" ht="15.75" customHeight="1">
      <c r="A276" s="7">
        <v>663.0</v>
      </c>
      <c r="B276" s="7">
        <v>7.2934825</v>
      </c>
      <c r="C276" s="7">
        <v>0.058134949</v>
      </c>
      <c r="D276" s="7">
        <v>664.0</v>
      </c>
      <c r="E276" s="7">
        <v>12.0952244</v>
      </c>
      <c r="F276" s="7">
        <v>0.108684595</v>
      </c>
      <c r="J276" s="6">
        <v>663.0</v>
      </c>
      <c r="K276" s="6">
        <v>0.286879204</v>
      </c>
      <c r="L276" s="6">
        <v>0.0070285388</v>
      </c>
      <c r="M276" s="6">
        <v>664.0</v>
      </c>
      <c r="N276" s="6">
        <v>0.744202832</v>
      </c>
      <c r="O276" s="6">
        <v>0.0107068509</v>
      </c>
    </row>
    <row r="277" ht="15.75" customHeight="1">
      <c r="A277" s="7">
        <v>665.0</v>
      </c>
      <c r="B277" s="7">
        <v>7.0159966</v>
      </c>
      <c r="C277" s="7">
        <v>0.036011969</v>
      </c>
      <c r="D277" s="7">
        <v>666.0</v>
      </c>
      <c r="E277" s="7">
        <v>12.2319068</v>
      </c>
      <c r="F277" s="7">
        <v>0.115226514</v>
      </c>
      <c r="J277" s="6">
        <v>665.0</v>
      </c>
      <c r="K277" s="6">
        <v>0.376562548</v>
      </c>
      <c r="L277" s="6">
        <v>0.0211790783</v>
      </c>
      <c r="M277" s="6">
        <v>666.0</v>
      </c>
      <c r="N277" s="6">
        <v>0.69498449</v>
      </c>
      <c r="O277" s="6">
        <v>0.0093022412</v>
      </c>
    </row>
    <row r="278" ht="15.75" customHeight="1">
      <c r="A278" s="7">
        <v>667.0</v>
      </c>
      <c r="B278" s="7">
        <v>2.9972595</v>
      </c>
      <c r="C278" s="7">
        <v>0.008327568</v>
      </c>
      <c r="D278" s="7">
        <v>668.0</v>
      </c>
      <c r="E278" s="7">
        <v>15.7176513</v>
      </c>
      <c r="F278" s="7">
        <v>0.173560207</v>
      </c>
      <c r="J278" s="6">
        <v>667.0</v>
      </c>
      <c r="K278" s="6">
        <v>0.177861728</v>
      </c>
      <c r="L278" s="6">
        <v>0.0125237649</v>
      </c>
      <c r="M278" s="6">
        <v>668.0</v>
      </c>
      <c r="N278" s="6">
        <v>1.553810007</v>
      </c>
      <c r="O278" s="6">
        <v>0.0241714992</v>
      </c>
    </row>
    <row r="279" ht="15.75" customHeight="1">
      <c r="A279" s="7">
        <v>669.0</v>
      </c>
      <c r="B279" s="7">
        <v>2.9869568</v>
      </c>
      <c r="C279" s="7">
        <v>0.006623705</v>
      </c>
      <c r="D279" s="7">
        <v>670.0</v>
      </c>
      <c r="E279" s="7">
        <v>15.0988028</v>
      </c>
      <c r="F279" s="7">
        <v>0.118816453</v>
      </c>
      <c r="J279" s="6">
        <v>669.0</v>
      </c>
      <c r="K279" s="6">
        <v>0.211892257</v>
      </c>
      <c r="L279" s="6">
        <v>0.0131433418</v>
      </c>
      <c r="M279" s="6">
        <v>670.0</v>
      </c>
      <c r="N279" s="6">
        <v>1.433643539</v>
      </c>
      <c r="O279" s="6">
        <v>0.0150848187</v>
      </c>
    </row>
    <row r="280" ht="15.75" customHeight="1">
      <c r="A280" s="7">
        <v>671.0</v>
      </c>
      <c r="B280" s="7">
        <v>3.3763986</v>
      </c>
      <c r="C280" s="7">
        <v>0.030025472</v>
      </c>
      <c r="D280" s="7">
        <v>672.0</v>
      </c>
      <c r="E280" s="7">
        <v>14.387917</v>
      </c>
      <c r="F280" s="7">
        <v>0.113541723</v>
      </c>
      <c r="J280" s="6">
        <v>671.0</v>
      </c>
      <c r="K280" s="6">
        <v>0.219463129</v>
      </c>
      <c r="L280" s="6">
        <v>0.0080472489</v>
      </c>
      <c r="M280" s="6">
        <v>672.0</v>
      </c>
      <c r="N280" s="6">
        <v>1.302573789</v>
      </c>
      <c r="O280" s="6">
        <v>0.02368786</v>
      </c>
    </row>
    <row r="281" ht="15.75" customHeight="1">
      <c r="A281" s="7">
        <v>673.0</v>
      </c>
      <c r="B281" s="7">
        <v>14.2340635</v>
      </c>
      <c r="C281" s="7">
        <v>0.094861891</v>
      </c>
      <c r="D281" s="7">
        <v>674.0</v>
      </c>
      <c r="E281" s="7">
        <v>35.7955396</v>
      </c>
      <c r="F281" s="7">
        <v>0.254411394</v>
      </c>
      <c r="J281" s="6">
        <v>673.0</v>
      </c>
      <c r="K281" s="6">
        <v>2.20524279</v>
      </c>
      <c r="L281" s="6">
        <v>0.0295319872</v>
      </c>
      <c r="M281" s="6">
        <v>674.0</v>
      </c>
      <c r="N281" s="6">
        <v>4.641358764</v>
      </c>
      <c r="O281" s="6">
        <v>0.0193793257</v>
      </c>
    </row>
    <row r="282" ht="15.75" customHeight="1">
      <c r="A282" s="7">
        <v>675.0</v>
      </c>
      <c r="B282" s="7">
        <v>15.7574883</v>
      </c>
      <c r="C282" s="7">
        <v>0.107400873</v>
      </c>
      <c r="D282" s="7">
        <v>676.0</v>
      </c>
      <c r="E282" s="7">
        <v>32.6566525</v>
      </c>
      <c r="F282" s="7">
        <v>0.369367475</v>
      </c>
      <c r="J282" s="6">
        <v>675.0</v>
      </c>
      <c r="K282" s="6">
        <v>2.750176602</v>
      </c>
      <c r="L282" s="6">
        <v>0.0113109433</v>
      </c>
      <c r="M282" s="6">
        <v>676.0</v>
      </c>
      <c r="N282" s="6">
        <v>4.335759698</v>
      </c>
      <c r="O282" s="6">
        <v>0.041866476</v>
      </c>
    </row>
    <row r="283" ht="15.75" customHeight="1">
      <c r="A283" s="7">
        <v>677.0</v>
      </c>
      <c r="B283" s="7">
        <v>15.0575921</v>
      </c>
      <c r="C283" s="7">
        <v>0.144360304</v>
      </c>
      <c r="D283" s="7">
        <v>678.0</v>
      </c>
      <c r="E283" s="7">
        <v>40.6996215</v>
      </c>
      <c r="F283" s="7">
        <v>0.193417648</v>
      </c>
      <c r="J283" s="6">
        <v>677.0</v>
      </c>
      <c r="K283" s="6">
        <v>2.273964188</v>
      </c>
      <c r="L283" s="6">
        <v>0.0024390154</v>
      </c>
      <c r="M283" s="6">
        <v>678.0</v>
      </c>
      <c r="N283" s="6">
        <v>5.169630517</v>
      </c>
      <c r="O283" s="6">
        <v>0.037071494</v>
      </c>
    </row>
    <row r="284" ht="15.75" customHeight="1">
      <c r="A284" s="7">
        <v>679.0</v>
      </c>
      <c r="B284" s="7">
        <v>3.2163634</v>
      </c>
      <c r="C284" s="7">
        <v>0.006552095</v>
      </c>
      <c r="D284" s="7">
        <v>680.0</v>
      </c>
      <c r="E284" s="7">
        <v>6.9871491</v>
      </c>
      <c r="F284" s="7">
        <v>0.068653706</v>
      </c>
      <c r="J284" s="6">
        <v>679.0</v>
      </c>
      <c r="K284" s="6">
        <v>0.283239657</v>
      </c>
      <c r="L284" s="6">
        <v>0.0047277555</v>
      </c>
      <c r="M284" s="6">
        <v>680.0</v>
      </c>
      <c r="N284" s="6">
        <v>0.385085537</v>
      </c>
      <c r="O284" s="6">
        <v>0.0079622125</v>
      </c>
    </row>
    <row r="285" ht="15.75" customHeight="1">
      <c r="A285" s="7">
        <v>681.0</v>
      </c>
      <c r="B285" s="7">
        <v>3.0941048</v>
      </c>
      <c r="C285" s="7">
        <v>0.011348562</v>
      </c>
      <c r="D285" s="7">
        <v>682.0</v>
      </c>
      <c r="E285" s="7">
        <v>13.534854</v>
      </c>
      <c r="F285" s="7">
        <v>0.06425225</v>
      </c>
      <c r="J285" s="6">
        <v>681.0</v>
      </c>
      <c r="K285" s="6">
        <v>0.258016217</v>
      </c>
      <c r="L285" s="6">
        <v>6.965343E-4</v>
      </c>
      <c r="M285" s="6">
        <v>682.0</v>
      </c>
      <c r="N285" s="6">
        <v>1.006419116</v>
      </c>
      <c r="O285" s="6">
        <v>0.0216682416</v>
      </c>
    </row>
    <row r="286" ht="15.75" customHeight="1">
      <c r="A286" s="7">
        <v>683.0</v>
      </c>
      <c r="B286" s="7">
        <v>3.204687</v>
      </c>
      <c r="C286" s="7">
        <v>0.013265204</v>
      </c>
      <c r="D286" s="7">
        <v>684.0</v>
      </c>
      <c r="E286" s="7">
        <v>8.421284</v>
      </c>
      <c r="F286" s="7">
        <v>0.072415874</v>
      </c>
      <c r="J286" s="6">
        <v>683.0</v>
      </c>
      <c r="K286" s="6">
        <v>0.300162782</v>
      </c>
      <c r="L286" s="6">
        <v>0.0062582235</v>
      </c>
      <c r="M286" s="6">
        <v>684.0</v>
      </c>
      <c r="N286" s="6">
        <v>0.721398077</v>
      </c>
      <c r="O286" s="6">
        <v>0.0158726938</v>
      </c>
    </row>
    <row r="287" ht="15.75" customHeight="1">
      <c r="A287" s="7">
        <v>685.0</v>
      </c>
      <c r="B287" s="7">
        <v>4.5186238</v>
      </c>
      <c r="C287" s="7">
        <v>0.01272057</v>
      </c>
      <c r="D287" s="7">
        <v>686.0</v>
      </c>
      <c r="E287" s="7">
        <v>11.5011024</v>
      </c>
      <c r="F287" s="7">
        <v>0.026892463</v>
      </c>
      <c r="J287" s="6">
        <v>685.0</v>
      </c>
      <c r="K287" s="6">
        <v>0.478684849</v>
      </c>
      <c r="L287" s="6">
        <v>0.0069986968</v>
      </c>
      <c r="M287" s="6">
        <v>686.0</v>
      </c>
      <c r="N287" s="6">
        <v>1.287754538</v>
      </c>
      <c r="O287" s="6">
        <v>0.0057924627</v>
      </c>
    </row>
    <row r="288" ht="15.75" customHeight="1">
      <c r="A288" s="7">
        <v>687.0</v>
      </c>
      <c r="B288" s="7">
        <v>4.7521515</v>
      </c>
      <c r="C288" s="7">
        <v>0.027136945</v>
      </c>
      <c r="D288" s="7">
        <v>688.0</v>
      </c>
      <c r="E288" s="7">
        <v>11.3232092</v>
      </c>
      <c r="F288" s="7">
        <v>0.087617996</v>
      </c>
      <c r="J288" s="6">
        <v>687.0</v>
      </c>
      <c r="K288" s="6">
        <v>0.523756872</v>
      </c>
      <c r="L288" s="6">
        <v>0.008002098</v>
      </c>
      <c r="M288" s="6">
        <v>688.0</v>
      </c>
      <c r="N288" s="6">
        <v>1.242068245</v>
      </c>
      <c r="O288" s="6">
        <v>0.0180402447</v>
      </c>
    </row>
    <row r="289" ht="15.75" customHeight="1">
      <c r="A289" s="7">
        <v>689.0</v>
      </c>
      <c r="B289" s="7">
        <v>4.3853757</v>
      </c>
      <c r="C289" s="7">
        <v>0.018481141</v>
      </c>
      <c r="D289" s="7">
        <v>690.0</v>
      </c>
      <c r="E289" s="7">
        <v>10.3197269</v>
      </c>
      <c r="F289" s="7">
        <v>0.080319901</v>
      </c>
      <c r="J289" s="6">
        <v>689.0</v>
      </c>
      <c r="K289" s="6">
        <v>0.470776129</v>
      </c>
      <c r="L289" s="6">
        <v>0.0068801779</v>
      </c>
      <c r="M289" s="6">
        <v>690.0</v>
      </c>
      <c r="N289" s="6">
        <v>1.182253755</v>
      </c>
      <c r="O289" s="6">
        <v>0.011675413</v>
      </c>
    </row>
    <row r="290" ht="15.75" customHeight="1">
      <c r="A290" s="7">
        <v>691.0</v>
      </c>
      <c r="B290" s="7">
        <v>13.6708496</v>
      </c>
      <c r="C290" s="7">
        <v>0.122412874</v>
      </c>
      <c r="D290" s="7">
        <v>692.0</v>
      </c>
      <c r="E290" s="7">
        <v>42.1282617</v>
      </c>
      <c r="F290" s="7">
        <v>0.361296775</v>
      </c>
      <c r="J290" s="6">
        <v>691.0</v>
      </c>
      <c r="K290" s="6">
        <v>0.673868976</v>
      </c>
      <c r="L290" s="6">
        <v>0.0066775323</v>
      </c>
      <c r="M290" s="6">
        <v>692.0</v>
      </c>
      <c r="N290" s="6">
        <v>5.036026905</v>
      </c>
      <c r="O290" s="6">
        <v>0.0214032368</v>
      </c>
    </row>
    <row r="291" ht="15.75" customHeight="1">
      <c r="A291" s="7">
        <v>693.0</v>
      </c>
      <c r="B291" s="7">
        <v>14.5610022</v>
      </c>
      <c r="C291" s="7">
        <v>0.092295879</v>
      </c>
      <c r="D291" s="7">
        <v>694.0</v>
      </c>
      <c r="E291" s="7">
        <v>37.2379167</v>
      </c>
      <c r="F291" s="7">
        <v>0.403839872</v>
      </c>
      <c r="J291" s="6">
        <v>693.0</v>
      </c>
      <c r="K291" s="6">
        <v>0.672256519</v>
      </c>
      <c r="L291" s="6">
        <v>0.0020901529</v>
      </c>
      <c r="M291" s="6">
        <v>694.0</v>
      </c>
      <c r="N291" s="6">
        <v>4.040910348</v>
      </c>
      <c r="O291" s="6">
        <v>0.0339328293</v>
      </c>
    </row>
    <row r="292" ht="15.75" customHeight="1">
      <c r="A292" s="7">
        <v>695.0</v>
      </c>
      <c r="B292" s="7">
        <v>13.892014</v>
      </c>
      <c r="C292" s="7">
        <v>0.124353312</v>
      </c>
      <c r="D292" s="7">
        <v>696.0</v>
      </c>
      <c r="E292" s="7">
        <v>41.3246516</v>
      </c>
      <c r="F292" s="7">
        <v>0.447083596</v>
      </c>
      <c r="J292" s="6">
        <v>695.0</v>
      </c>
      <c r="K292" s="6">
        <v>0.589099788</v>
      </c>
      <c r="L292" s="6">
        <v>0.0127534904</v>
      </c>
      <c r="M292" s="6">
        <v>696.0</v>
      </c>
      <c r="N292" s="6">
        <v>4.63751958</v>
      </c>
      <c r="O292" s="6">
        <v>0.0403169187</v>
      </c>
    </row>
    <row r="293" ht="15.75" customHeight="1">
      <c r="A293" s="7">
        <v>697.0</v>
      </c>
      <c r="B293" s="7">
        <v>33.2267348</v>
      </c>
      <c r="C293" s="7">
        <v>0.252456863</v>
      </c>
      <c r="D293" s="7">
        <v>698.0</v>
      </c>
      <c r="E293" s="7">
        <v>149.3655602</v>
      </c>
      <c r="F293" s="7">
        <v>1.627868981</v>
      </c>
      <c r="J293" s="6">
        <v>697.0</v>
      </c>
      <c r="K293" s="6">
        <v>1.255275039</v>
      </c>
      <c r="L293" s="6">
        <v>0.0233966074</v>
      </c>
      <c r="M293" s="6">
        <v>698.0</v>
      </c>
      <c r="N293" s="6">
        <v>15.69667373</v>
      </c>
      <c r="O293" s="6">
        <v>0.1450724063</v>
      </c>
    </row>
    <row r="294" ht="15.75" customHeight="1">
      <c r="A294" s="7">
        <v>699.0</v>
      </c>
      <c r="B294" s="7">
        <v>31.5851724</v>
      </c>
      <c r="C294" s="7">
        <v>0.289454952</v>
      </c>
      <c r="D294" s="7">
        <v>700.0</v>
      </c>
      <c r="E294" s="7">
        <v>165.8910799</v>
      </c>
      <c r="F294" s="7">
        <v>1.237410211</v>
      </c>
      <c r="J294" s="6">
        <v>699.0</v>
      </c>
      <c r="K294" s="6">
        <v>1.329831997</v>
      </c>
      <c r="L294" s="6">
        <v>0.0127710451</v>
      </c>
      <c r="M294" s="6">
        <v>700.0</v>
      </c>
      <c r="N294" s="6">
        <v>17.501858167</v>
      </c>
      <c r="O294" s="6">
        <v>0.1556948978</v>
      </c>
    </row>
    <row r="295" ht="15.75" customHeight="1">
      <c r="A295" s="7">
        <v>701.0</v>
      </c>
      <c r="B295" s="7">
        <v>32.3200978</v>
      </c>
      <c r="C295" s="7">
        <v>0.334445443</v>
      </c>
      <c r="D295" s="7">
        <v>702.0</v>
      </c>
      <c r="E295" s="7">
        <v>156.7972361</v>
      </c>
      <c r="F295" s="7">
        <v>1.681805728</v>
      </c>
      <c r="J295" s="6">
        <v>701.0</v>
      </c>
      <c r="K295" s="6">
        <v>1.243911054</v>
      </c>
      <c r="L295" s="6">
        <v>0.0121194237</v>
      </c>
      <c r="M295" s="6">
        <v>702.0</v>
      </c>
      <c r="N295" s="6">
        <v>17.10795786</v>
      </c>
      <c r="O295" s="6">
        <v>0.1607477018</v>
      </c>
    </row>
    <row r="296" ht="15.75" customHeight="1">
      <c r="A296" s="7">
        <v>703.0</v>
      </c>
      <c r="B296" s="7">
        <v>7.3429354</v>
      </c>
      <c r="C296" s="7">
        <v>0.068091371</v>
      </c>
      <c r="D296" s="7">
        <v>704.0</v>
      </c>
      <c r="E296" s="7">
        <v>17.773382</v>
      </c>
      <c r="F296" s="7">
        <v>0.120578197</v>
      </c>
      <c r="J296" s="6">
        <v>703.0</v>
      </c>
      <c r="K296" s="6">
        <v>0.516232071</v>
      </c>
      <c r="L296" s="6">
        <v>0.0045633027</v>
      </c>
      <c r="M296" s="6">
        <v>704.0</v>
      </c>
      <c r="N296" s="6">
        <v>2.052980743</v>
      </c>
      <c r="O296" s="6">
        <v>0.0287748332</v>
      </c>
    </row>
    <row r="297" ht="15.75" customHeight="1">
      <c r="A297" s="7">
        <v>705.0</v>
      </c>
      <c r="B297" s="7">
        <v>7.4287912</v>
      </c>
      <c r="C297" s="7">
        <v>0.077376205</v>
      </c>
      <c r="D297" s="7">
        <v>706.0</v>
      </c>
      <c r="E297" s="7">
        <v>19.0777029</v>
      </c>
      <c r="F297" s="7">
        <v>0.237516742</v>
      </c>
      <c r="J297" s="6">
        <v>705.0</v>
      </c>
      <c r="K297" s="6">
        <v>0.512546454</v>
      </c>
      <c r="L297" s="6">
        <v>0.0047176687</v>
      </c>
      <c r="M297" s="6">
        <v>706.0</v>
      </c>
      <c r="N297" s="6">
        <v>2.224438711</v>
      </c>
      <c r="O297" s="6">
        <v>0.0159116473</v>
      </c>
    </row>
    <row r="298" ht="15.75" customHeight="1">
      <c r="A298" s="7">
        <v>707.0</v>
      </c>
      <c r="B298" s="7">
        <v>7.5984422</v>
      </c>
      <c r="C298" s="7">
        <v>0.031542622</v>
      </c>
      <c r="D298" s="7">
        <v>708.0</v>
      </c>
      <c r="E298" s="7">
        <v>18.7006243</v>
      </c>
      <c r="F298" s="7">
        <v>0.148148761</v>
      </c>
      <c r="J298" s="6">
        <v>707.0</v>
      </c>
      <c r="K298" s="6">
        <v>0.486132866</v>
      </c>
      <c r="L298" s="6">
        <v>0.0048098713</v>
      </c>
      <c r="M298" s="6">
        <v>708.0</v>
      </c>
      <c r="N298" s="6">
        <v>2.428452962</v>
      </c>
      <c r="O298" s="6">
        <v>0.0444285025</v>
      </c>
    </row>
    <row r="299" ht="15.75" customHeight="1">
      <c r="A299" s="7">
        <v>709.0</v>
      </c>
      <c r="B299" s="7">
        <v>6.6938658</v>
      </c>
      <c r="C299" s="7">
        <v>0.045813208</v>
      </c>
      <c r="D299" s="7">
        <v>710.0</v>
      </c>
      <c r="E299" s="7">
        <v>30.5961138</v>
      </c>
      <c r="F299" s="7">
        <v>0.14618695</v>
      </c>
      <c r="J299" s="6">
        <v>709.0</v>
      </c>
      <c r="K299" s="6">
        <v>0.558002396</v>
      </c>
      <c r="L299" s="6">
        <v>0.0084017631</v>
      </c>
      <c r="M299" s="6">
        <v>710.0</v>
      </c>
      <c r="N299" s="6">
        <v>3.698455112</v>
      </c>
      <c r="O299" s="6">
        <v>0.0512728769</v>
      </c>
    </row>
    <row r="300" ht="15.75" customHeight="1">
      <c r="A300" s="7">
        <v>711.0</v>
      </c>
      <c r="B300" s="7">
        <v>8.171272</v>
      </c>
      <c r="C300" s="7">
        <v>0.05659296</v>
      </c>
      <c r="D300" s="7">
        <v>712.0</v>
      </c>
      <c r="E300" s="7">
        <v>32.5810994</v>
      </c>
      <c r="F300" s="7">
        <v>0.199894669</v>
      </c>
      <c r="J300" s="6">
        <v>711.0</v>
      </c>
      <c r="K300" s="6">
        <v>0.473002856</v>
      </c>
      <c r="L300" s="6">
        <v>0.0172845172</v>
      </c>
      <c r="M300" s="6">
        <v>712.0</v>
      </c>
      <c r="N300" s="6">
        <v>3.789827698</v>
      </c>
      <c r="O300" s="6">
        <v>0.031161313</v>
      </c>
    </row>
    <row r="301" ht="15.75" customHeight="1">
      <c r="A301" s="7">
        <v>713.0</v>
      </c>
      <c r="B301" s="7">
        <v>6.9933307</v>
      </c>
      <c r="C301" s="7">
        <v>0.032932825</v>
      </c>
      <c r="D301" s="7">
        <v>714.0</v>
      </c>
      <c r="E301" s="7">
        <v>31.5989093</v>
      </c>
      <c r="F301" s="7">
        <v>0.281103926</v>
      </c>
      <c r="J301" s="6">
        <v>713.0</v>
      </c>
      <c r="K301" s="6">
        <v>0.453192666</v>
      </c>
      <c r="L301" s="6">
        <v>0.0076676112</v>
      </c>
      <c r="M301" s="6">
        <v>714.0</v>
      </c>
      <c r="N301" s="6">
        <v>3.723793728</v>
      </c>
      <c r="O301" s="6">
        <v>0.0371985058</v>
      </c>
    </row>
    <row r="302" ht="15.75" customHeight="1">
      <c r="A302" s="7">
        <v>715.0</v>
      </c>
      <c r="B302" s="7">
        <v>10.9097278</v>
      </c>
      <c r="C302" s="7">
        <v>0.049165908</v>
      </c>
      <c r="D302" s="7">
        <v>716.0</v>
      </c>
      <c r="E302" s="7">
        <v>58.5095437</v>
      </c>
      <c r="F302" s="7">
        <v>0.622079458</v>
      </c>
      <c r="J302" s="6">
        <v>715.0</v>
      </c>
      <c r="K302" s="6">
        <v>1.022774041</v>
      </c>
      <c r="L302" s="6">
        <v>0.0099116407</v>
      </c>
      <c r="M302" s="6">
        <v>716.0</v>
      </c>
      <c r="N302" s="6">
        <v>8.399920145</v>
      </c>
      <c r="O302" s="6">
        <v>0.0776540857</v>
      </c>
    </row>
    <row r="303" ht="15.75" customHeight="1">
      <c r="A303" s="7">
        <v>717.0</v>
      </c>
      <c r="B303" s="7">
        <v>11.2716958</v>
      </c>
      <c r="C303" s="7">
        <v>0.120280482</v>
      </c>
      <c r="D303" s="7">
        <v>718.0</v>
      </c>
      <c r="E303" s="7">
        <v>64.7941865</v>
      </c>
      <c r="F303" s="7">
        <v>0.240396173</v>
      </c>
      <c r="J303" s="6">
        <v>717.0</v>
      </c>
      <c r="K303" s="6">
        <v>1.010565435</v>
      </c>
      <c r="L303" s="6">
        <v>0.0123091216</v>
      </c>
      <c r="M303" s="6">
        <v>718.0</v>
      </c>
      <c r="N303" s="6">
        <v>9.470284714</v>
      </c>
      <c r="O303" s="6">
        <v>0.0549633901</v>
      </c>
    </row>
    <row r="304" ht="15.75" customHeight="1">
      <c r="A304" s="7">
        <v>719.0</v>
      </c>
      <c r="B304" s="7">
        <v>11.5515646</v>
      </c>
      <c r="C304" s="7">
        <v>0.12198821</v>
      </c>
      <c r="D304" s="7">
        <v>720.0</v>
      </c>
      <c r="E304" s="7">
        <v>67.1111848</v>
      </c>
      <c r="F304" s="7">
        <v>0.454017743</v>
      </c>
      <c r="J304" s="6">
        <v>719.0</v>
      </c>
      <c r="K304" s="6">
        <v>1.094570988</v>
      </c>
      <c r="L304" s="6">
        <v>0.0053967727</v>
      </c>
      <c r="M304" s="6">
        <v>720.0</v>
      </c>
      <c r="N304" s="6">
        <v>9.641193609</v>
      </c>
      <c r="O304" s="6">
        <v>0.0768539246</v>
      </c>
    </row>
    <row r="305" ht="15.75" customHeight="1">
      <c r="A305" s="7">
        <v>721.0</v>
      </c>
      <c r="B305" s="7">
        <v>8.2409423</v>
      </c>
      <c r="C305" s="7">
        <v>0.081823485</v>
      </c>
      <c r="D305" s="7">
        <v>722.0</v>
      </c>
      <c r="E305" s="7">
        <v>40.9554392</v>
      </c>
      <c r="F305" s="7">
        <v>0.247305636</v>
      </c>
      <c r="J305" s="6">
        <v>721.0</v>
      </c>
      <c r="K305" s="6">
        <v>0.992098548</v>
      </c>
      <c r="L305" s="6">
        <v>0.0192755793</v>
      </c>
      <c r="M305" s="6">
        <v>722.0</v>
      </c>
      <c r="N305" s="6">
        <v>7.541834335</v>
      </c>
      <c r="O305" s="6">
        <v>0.05458958</v>
      </c>
    </row>
    <row r="306" ht="15.75" customHeight="1">
      <c r="A306" s="7">
        <v>723.0</v>
      </c>
      <c r="B306" s="7">
        <v>8.1304358</v>
      </c>
      <c r="C306" s="7">
        <v>0.08212815</v>
      </c>
      <c r="D306" s="7">
        <v>724.0</v>
      </c>
      <c r="E306" s="7">
        <v>42.3348652</v>
      </c>
      <c r="F306" s="7">
        <v>0.458093158</v>
      </c>
      <c r="J306" s="6">
        <v>723.0</v>
      </c>
      <c r="K306" s="6">
        <v>1.012296693</v>
      </c>
      <c r="L306" s="6">
        <v>0.015406156</v>
      </c>
      <c r="M306" s="6">
        <v>724.0</v>
      </c>
      <c r="N306" s="6">
        <v>7.626838109</v>
      </c>
      <c r="O306" s="6">
        <v>0.0616674409</v>
      </c>
    </row>
    <row r="307" ht="15.75" customHeight="1">
      <c r="A307" s="7">
        <v>725.0</v>
      </c>
      <c r="B307" s="7">
        <v>7.6449693</v>
      </c>
      <c r="C307" s="7">
        <v>0.051078684</v>
      </c>
      <c r="D307" s="7">
        <v>726.0</v>
      </c>
      <c r="E307" s="7">
        <v>41.3898441</v>
      </c>
      <c r="F307" s="7">
        <v>0.16539801</v>
      </c>
      <c r="J307" s="6">
        <v>725.0</v>
      </c>
      <c r="K307" s="6">
        <v>1.053004922</v>
      </c>
      <c r="L307" s="6">
        <v>0.0110033655</v>
      </c>
      <c r="M307" s="6">
        <v>726.0</v>
      </c>
      <c r="N307" s="6">
        <v>7.378065595</v>
      </c>
      <c r="O307" s="6">
        <v>0.06672628059999999</v>
      </c>
    </row>
    <row r="308" ht="15.75" customHeight="1">
      <c r="A308" s="7">
        <v>727.0</v>
      </c>
      <c r="B308" s="7">
        <v>13.0460698</v>
      </c>
      <c r="C308" s="7">
        <v>0.091805456</v>
      </c>
      <c r="D308" s="7">
        <v>728.0</v>
      </c>
      <c r="E308" s="7">
        <v>27.6641746</v>
      </c>
      <c r="F308" s="7">
        <v>0.347827936</v>
      </c>
      <c r="J308" s="6">
        <v>727.0</v>
      </c>
      <c r="K308" s="6">
        <v>0.599365513</v>
      </c>
      <c r="L308" s="6">
        <v>0.0167769527</v>
      </c>
      <c r="M308" s="6">
        <v>728.0</v>
      </c>
      <c r="N308" s="6">
        <v>2.945391704</v>
      </c>
      <c r="O308" s="6">
        <v>0.043671664</v>
      </c>
    </row>
    <row r="309" ht="15.75" customHeight="1">
      <c r="A309" s="7">
        <v>729.0</v>
      </c>
      <c r="B309" s="7">
        <v>14.326421</v>
      </c>
      <c r="C309" s="7">
        <v>0.12474711</v>
      </c>
      <c r="D309" s="7">
        <v>730.0</v>
      </c>
      <c r="E309" s="7">
        <v>28.8073453</v>
      </c>
      <c r="F309" s="7">
        <v>0.189611705</v>
      </c>
      <c r="J309" s="6">
        <v>729.0</v>
      </c>
      <c r="K309" s="6">
        <v>0.77147866</v>
      </c>
      <c r="L309" s="6">
        <v>0.0068293769</v>
      </c>
      <c r="M309" s="6">
        <v>730.0</v>
      </c>
      <c r="N309" s="6">
        <v>2.994522326</v>
      </c>
      <c r="O309" s="6">
        <v>0.0316584988</v>
      </c>
    </row>
    <row r="310" ht="15.75" customHeight="1">
      <c r="A310" s="7">
        <v>731.0</v>
      </c>
      <c r="B310" s="7">
        <v>13.5643072</v>
      </c>
      <c r="C310" s="7">
        <v>0.117839652</v>
      </c>
      <c r="D310" s="7">
        <v>732.0</v>
      </c>
      <c r="E310" s="7">
        <v>26.1475681</v>
      </c>
      <c r="F310" s="7">
        <v>0.175782504</v>
      </c>
      <c r="J310" s="6">
        <v>731.0</v>
      </c>
      <c r="K310" s="6">
        <v>0.662689426</v>
      </c>
      <c r="L310" s="6">
        <v>0.0189206738</v>
      </c>
      <c r="M310" s="6">
        <v>732.0</v>
      </c>
      <c r="N310" s="6">
        <v>2.967227535</v>
      </c>
      <c r="O310" s="6">
        <v>0.0155775143</v>
      </c>
    </row>
    <row r="311" ht="15.75" customHeight="1">
      <c r="A311" s="7">
        <v>733.0</v>
      </c>
      <c r="B311" s="7">
        <v>15.1799884</v>
      </c>
      <c r="C311" s="7">
        <v>0.139162481</v>
      </c>
      <c r="D311" s="7">
        <v>734.0</v>
      </c>
      <c r="E311" s="7">
        <v>33.6924947</v>
      </c>
      <c r="F311" s="7">
        <v>0.30398693</v>
      </c>
      <c r="J311" s="6">
        <v>733.0</v>
      </c>
      <c r="K311" s="6">
        <v>0.622995003</v>
      </c>
      <c r="L311" s="6">
        <v>0.0055905049</v>
      </c>
      <c r="M311" s="6">
        <v>734.0</v>
      </c>
      <c r="N311" s="6">
        <v>2.669324399</v>
      </c>
      <c r="O311" s="6">
        <v>0.0270260898</v>
      </c>
    </row>
    <row r="312" ht="15.75" customHeight="1">
      <c r="A312" s="7">
        <v>735.0</v>
      </c>
      <c r="B312" s="7">
        <v>14.2250598</v>
      </c>
      <c r="C312" s="7">
        <v>0.121966784</v>
      </c>
      <c r="D312" s="7">
        <v>736.0</v>
      </c>
      <c r="E312" s="7">
        <v>34.043067</v>
      </c>
      <c r="F312" s="7">
        <v>0.189611706</v>
      </c>
      <c r="J312" s="6">
        <v>735.0</v>
      </c>
      <c r="K312" s="6">
        <v>0.687956603</v>
      </c>
      <c r="L312" s="6">
        <v>0.0013119128</v>
      </c>
      <c r="M312" s="6">
        <v>736.0</v>
      </c>
      <c r="N312" s="6">
        <v>2.595238541</v>
      </c>
      <c r="O312" s="6">
        <v>0.0351971279</v>
      </c>
    </row>
    <row r="313" ht="15.75" customHeight="1">
      <c r="A313" s="7">
        <v>737.0</v>
      </c>
      <c r="B313" s="7">
        <v>14.849231</v>
      </c>
      <c r="C313" s="7">
        <v>0.141194822</v>
      </c>
      <c r="D313" s="7">
        <v>738.0</v>
      </c>
      <c r="E313" s="7">
        <v>30.2934672</v>
      </c>
      <c r="F313" s="7">
        <v>0.175782501</v>
      </c>
      <c r="J313" s="6">
        <v>737.0</v>
      </c>
      <c r="K313" s="6">
        <v>0.676960702</v>
      </c>
      <c r="L313" s="6">
        <v>0.0116949075</v>
      </c>
      <c r="M313" s="6">
        <v>738.0</v>
      </c>
      <c r="N313" s="6">
        <v>2.48878886</v>
      </c>
      <c r="O313" s="6">
        <v>0.0274420077</v>
      </c>
    </row>
    <row r="314" ht="15.75" customHeight="1">
      <c r="A314" s="7">
        <v>739.0</v>
      </c>
      <c r="B314" s="7">
        <v>7.5451324</v>
      </c>
      <c r="C314" s="7">
        <v>0.008655949</v>
      </c>
      <c r="D314" s="7">
        <v>740.0</v>
      </c>
      <c r="E314" s="7">
        <v>46.7017772</v>
      </c>
      <c r="F314" s="7">
        <v>0.329300193</v>
      </c>
      <c r="J314" s="6">
        <v>739.0</v>
      </c>
      <c r="K314" s="6">
        <v>0.769217092</v>
      </c>
      <c r="L314" s="6">
        <v>0.0129783726</v>
      </c>
      <c r="M314" s="6">
        <v>740.0</v>
      </c>
      <c r="N314" s="6">
        <v>10.16213417</v>
      </c>
      <c r="O314" s="6">
        <v>0.0631583144</v>
      </c>
    </row>
    <row r="315" ht="15.75" customHeight="1">
      <c r="A315" s="7">
        <v>741.0</v>
      </c>
      <c r="B315" s="7">
        <v>7.4277669</v>
      </c>
      <c r="C315" s="7">
        <v>0.054367085</v>
      </c>
      <c r="D315" s="7">
        <v>742.0</v>
      </c>
      <c r="E315" s="7">
        <v>51.3582926</v>
      </c>
      <c r="F315" s="7">
        <v>0.469860308</v>
      </c>
      <c r="J315" s="6">
        <v>741.0</v>
      </c>
      <c r="K315" s="6">
        <v>0.70331967</v>
      </c>
      <c r="L315" s="6">
        <v>0.0014878613</v>
      </c>
      <c r="M315" s="6">
        <v>742.0</v>
      </c>
      <c r="N315" s="6">
        <v>10.777436723</v>
      </c>
      <c r="O315" s="6">
        <v>0.1286068875</v>
      </c>
    </row>
    <row r="316" ht="15.75" customHeight="1">
      <c r="A316" s="7">
        <v>743.0</v>
      </c>
      <c r="B316" s="7">
        <v>6.7944503</v>
      </c>
      <c r="C316" s="7">
        <v>0.06816127</v>
      </c>
      <c r="D316" s="7">
        <v>744.0</v>
      </c>
      <c r="E316" s="7">
        <v>44.5831009</v>
      </c>
      <c r="F316" s="7">
        <v>0.212163503</v>
      </c>
      <c r="J316" s="6">
        <v>743.0</v>
      </c>
      <c r="K316" s="6">
        <v>0.678052493</v>
      </c>
      <c r="L316" s="6">
        <v>0.0125657713</v>
      </c>
      <c r="M316" s="6">
        <v>744.0</v>
      </c>
      <c r="N316" s="6">
        <v>8.843405891</v>
      </c>
      <c r="O316" s="6">
        <v>0.0803360241</v>
      </c>
    </row>
    <row r="317" ht="15.75" customHeight="1">
      <c r="A317" s="7">
        <v>745.0</v>
      </c>
      <c r="B317" s="7">
        <v>7.7752907</v>
      </c>
      <c r="C317" s="7">
        <v>0.010669593</v>
      </c>
      <c r="D317" s="7">
        <v>746.0</v>
      </c>
      <c r="E317" s="7">
        <v>20.3494063</v>
      </c>
      <c r="F317" s="7">
        <v>0.110514384</v>
      </c>
      <c r="J317" s="6">
        <v>745.0</v>
      </c>
      <c r="K317" s="6">
        <v>0.405572505</v>
      </c>
      <c r="L317" s="6">
        <v>0.0053458213</v>
      </c>
      <c r="M317" s="6">
        <v>746.0</v>
      </c>
      <c r="N317" s="6">
        <v>1.73428288</v>
      </c>
      <c r="O317" s="6">
        <v>0.0214423614</v>
      </c>
    </row>
    <row r="318" ht="15.75" customHeight="1">
      <c r="A318" s="7">
        <v>747.0</v>
      </c>
      <c r="B318" s="7">
        <v>8.1411054</v>
      </c>
      <c r="C318" s="7">
        <v>0.087334384</v>
      </c>
      <c r="D318" s="7">
        <v>748.0</v>
      </c>
      <c r="E318" s="7">
        <v>21.1694408</v>
      </c>
      <c r="F318" s="7">
        <v>0.183026353</v>
      </c>
      <c r="J318" s="6">
        <v>747.0</v>
      </c>
      <c r="K318" s="6">
        <v>0.407522132</v>
      </c>
      <c r="L318" s="6">
        <v>0.0083582434</v>
      </c>
      <c r="M318" s="6">
        <v>748.0</v>
      </c>
      <c r="N318" s="6">
        <v>1.64218246</v>
      </c>
      <c r="O318" s="6">
        <v>0.0177705128</v>
      </c>
    </row>
    <row r="319" ht="15.75" customHeight="1">
      <c r="A319" s="7">
        <v>749.0</v>
      </c>
      <c r="B319" s="7">
        <v>8.9337037</v>
      </c>
      <c r="C319" s="7">
        <v>0.09109412</v>
      </c>
      <c r="D319" s="7">
        <v>750.0</v>
      </c>
      <c r="E319" s="7">
        <v>18.6674212</v>
      </c>
      <c r="F319" s="7">
        <v>0.191863567</v>
      </c>
      <c r="J319" s="6">
        <v>749.0</v>
      </c>
      <c r="K319" s="6">
        <v>0.405182579</v>
      </c>
      <c r="L319" s="6">
        <v>0.0105262574</v>
      </c>
      <c r="M319" s="6">
        <v>750.0</v>
      </c>
      <c r="N319" s="6">
        <v>1.438875268</v>
      </c>
      <c r="O319" s="6">
        <v>0.0087666507</v>
      </c>
    </row>
    <row r="320" ht="15.75" customHeight="1">
      <c r="A320" s="7">
        <v>751.0</v>
      </c>
      <c r="B320" s="7">
        <v>7.5001677</v>
      </c>
      <c r="C320" s="7">
        <v>0.064900602</v>
      </c>
      <c r="D320" s="7">
        <v>752.0</v>
      </c>
      <c r="E320" s="7">
        <v>54.3305364</v>
      </c>
      <c r="F320" s="7">
        <v>0.181472724</v>
      </c>
      <c r="J320" s="6">
        <v>751.0</v>
      </c>
      <c r="K320" s="6">
        <v>1.042788872</v>
      </c>
      <c r="L320" s="6">
        <v>0.0148276345</v>
      </c>
      <c r="M320" s="6">
        <v>752.0</v>
      </c>
      <c r="N320" s="6">
        <v>10.359436513</v>
      </c>
      <c r="O320" s="6">
        <v>0.050292842</v>
      </c>
    </row>
    <row r="321" ht="15.75" customHeight="1">
      <c r="A321" s="7">
        <v>753.0</v>
      </c>
      <c r="B321" s="7">
        <v>8.0755636</v>
      </c>
      <c r="C321" s="7">
        <v>0.060591642</v>
      </c>
      <c r="D321" s="7">
        <v>754.0</v>
      </c>
      <c r="E321" s="7">
        <v>62.1879296</v>
      </c>
      <c r="F321" s="7">
        <v>0.372501393</v>
      </c>
      <c r="J321" s="6">
        <v>753.0</v>
      </c>
      <c r="K321" s="6">
        <v>1.066184407</v>
      </c>
      <c r="L321" s="6">
        <v>0.0097518819</v>
      </c>
      <c r="M321" s="6">
        <v>754.0</v>
      </c>
      <c r="N321" s="6">
        <v>10.190988667</v>
      </c>
      <c r="O321" s="6">
        <v>0.0575031159</v>
      </c>
    </row>
    <row r="322" ht="15.75" customHeight="1">
      <c r="A322" s="7">
        <v>755.0</v>
      </c>
      <c r="B322" s="7">
        <v>8.1350085</v>
      </c>
      <c r="C322" s="7">
        <v>0.0674503</v>
      </c>
      <c r="D322" s="7">
        <v>756.0</v>
      </c>
      <c r="E322" s="7">
        <v>66.3947978</v>
      </c>
      <c r="F322" s="7">
        <v>0.719420897</v>
      </c>
      <c r="J322" s="6">
        <v>755.0</v>
      </c>
      <c r="K322" s="6">
        <v>1.026879909</v>
      </c>
      <c r="L322" s="6">
        <v>0.0087801679</v>
      </c>
      <c r="M322" s="6">
        <v>756.0</v>
      </c>
      <c r="N322" s="6">
        <v>10.820328537</v>
      </c>
      <c r="O322" s="6">
        <v>0.1121549579</v>
      </c>
    </row>
    <row r="323" ht="15.75" customHeight="1">
      <c r="A323" s="7">
        <v>757.0</v>
      </c>
      <c r="B323" s="7">
        <v>6.7914018</v>
      </c>
      <c r="C323" s="7">
        <v>0.018869051</v>
      </c>
      <c r="D323" s="7">
        <v>758.0</v>
      </c>
      <c r="E323" s="7">
        <v>48.3174585</v>
      </c>
      <c r="F323" s="7">
        <v>0.42548889</v>
      </c>
      <c r="J323" s="6">
        <v>757.0</v>
      </c>
      <c r="K323" s="6">
        <v>0.581194982</v>
      </c>
      <c r="L323" s="6">
        <v>0.0240349816</v>
      </c>
      <c r="M323" s="6">
        <v>758.0</v>
      </c>
      <c r="N323" s="6">
        <v>7.60032317</v>
      </c>
      <c r="O323" s="6">
        <v>0.0651210725</v>
      </c>
    </row>
    <row r="324" ht="15.75" customHeight="1">
      <c r="A324" s="7">
        <v>759.0</v>
      </c>
      <c r="B324" s="7">
        <v>7.6396345</v>
      </c>
      <c r="C324" s="7">
        <v>0.051333894</v>
      </c>
      <c r="D324" s="7">
        <v>760.0</v>
      </c>
      <c r="E324" s="7">
        <v>56.6168778</v>
      </c>
      <c r="F324" s="7">
        <v>0.299850865</v>
      </c>
      <c r="J324" s="6">
        <v>759.0</v>
      </c>
      <c r="K324" s="6">
        <v>0.742702153</v>
      </c>
      <c r="L324" s="6">
        <v>0.0067433453</v>
      </c>
      <c r="M324" s="6">
        <v>760.0</v>
      </c>
      <c r="N324" s="6">
        <v>7.479446243</v>
      </c>
      <c r="O324" s="6">
        <v>0.0171034707</v>
      </c>
    </row>
    <row r="325" ht="15.75" customHeight="1">
      <c r="A325" s="7">
        <v>761.0</v>
      </c>
      <c r="B325" s="7">
        <v>7.6106742</v>
      </c>
      <c r="C325" s="7">
        <v>0.029110353</v>
      </c>
      <c r="D325" s="7">
        <v>762.0</v>
      </c>
      <c r="E325" s="7">
        <v>50.2532275</v>
      </c>
      <c r="F325" s="7">
        <v>0.119775585</v>
      </c>
      <c r="J325" s="6">
        <v>761.0</v>
      </c>
      <c r="K325" s="6">
        <v>0.656528602</v>
      </c>
      <c r="L325" s="6">
        <v>0.013460285</v>
      </c>
      <c r="M325" s="6">
        <v>762.0</v>
      </c>
      <c r="N325" s="6">
        <v>7.583946296</v>
      </c>
      <c r="O325" s="6">
        <v>0.0355410259</v>
      </c>
    </row>
    <row r="326" ht="15.75" customHeight="1">
      <c r="A326" s="7">
        <v>763.0</v>
      </c>
      <c r="B326" s="7">
        <v>12.9287043</v>
      </c>
      <c r="C326" s="7">
        <v>0.107703693</v>
      </c>
      <c r="D326" s="7">
        <v>764.0</v>
      </c>
      <c r="E326" s="7">
        <v>59.2918972</v>
      </c>
      <c r="F326" s="7">
        <v>0.505758838</v>
      </c>
      <c r="J326" s="6">
        <v>763.0</v>
      </c>
      <c r="K326" s="6">
        <v>1.375395384</v>
      </c>
      <c r="L326" s="6">
        <v>0.0169505986</v>
      </c>
      <c r="M326" s="6">
        <v>764.0</v>
      </c>
      <c r="N326" s="6">
        <v>7.814782234</v>
      </c>
      <c r="O326" s="6">
        <v>0.0608883483</v>
      </c>
    </row>
    <row r="327" ht="15.75" customHeight="1">
      <c r="A327" s="7">
        <v>765.0</v>
      </c>
      <c r="B327" s="7">
        <v>13.1179384</v>
      </c>
      <c r="C327" s="7">
        <v>0.084581782</v>
      </c>
      <c r="D327" s="7">
        <v>766.0</v>
      </c>
      <c r="E327" s="7">
        <v>58.4383298</v>
      </c>
      <c r="F327" s="7">
        <v>0.576341474</v>
      </c>
      <c r="J327" s="6">
        <v>765.0</v>
      </c>
      <c r="K327" s="6">
        <v>1.349191936</v>
      </c>
      <c r="L327" s="6">
        <v>0.0170308051</v>
      </c>
      <c r="M327" s="6">
        <v>766.0</v>
      </c>
      <c r="N327" s="6">
        <v>7.650233643</v>
      </c>
      <c r="O327" s="6">
        <v>0.0423782908</v>
      </c>
    </row>
    <row r="328" ht="15.75" customHeight="1">
      <c r="A328" s="7">
        <v>767.0</v>
      </c>
      <c r="B328" s="7">
        <v>12.0390694</v>
      </c>
      <c r="C328" s="7">
        <v>0.180516216</v>
      </c>
      <c r="D328" s="7">
        <v>768.0</v>
      </c>
      <c r="E328" s="7">
        <v>55.289593</v>
      </c>
      <c r="F328" s="7">
        <v>0.560877766</v>
      </c>
      <c r="J328" s="6">
        <v>767.0</v>
      </c>
      <c r="K328" s="6">
        <v>1.15726524</v>
      </c>
      <c r="L328" s="6">
        <v>0.0114842477</v>
      </c>
      <c r="M328" s="6">
        <v>768.0</v>
      </c>
      <c r="N328" s="6">
        <v>7.684301604</v>
      </c>
      <c r="O328" s="6">
        <v>0.0650904949</v>
      </c>
    </row>
    <row r="329" ht="15.75" customHeight="1">
      <c r="A329" s="7">
        <v>769.0</v>
      </c>
      <c r="B329" s="7">
        <v>12.5254561</v>
      </c>
      <c r="C329" s="7">
        <v>0.122531333</v>
      </c>
      <c r="D329" s="7">
        <v>770.0</v>
      </c>
      <c r="E329" s="7">
        <v>28.8965705</v>
      </c>
      <c r="F329" s="7">
        <v>0.323358458</v>
      </c>
      <c r="J329" s="6">
        <v>769.0</v>
      </c>
      <c r="K329" s="6">
        <v>0.369838387</v>
      </c>
      <c r="L329" s="6">
        <v>0.0132202733</v>
      </c>
      <c r="M329" s="6">
        <v>770.0</v>
      </c>
      <c r="N329" s="6">
        <v>2.555555555</v>
      </c>
      <c r="O329" s="6">
        <v>0.0407833042</v>
      </c>
    </row>
    <row r="330" ht="15.75" customHeight="1">
      <c r="A330" s="7">
        <v>771.0</v>
      </c>
      <c r="B330" s="7">
        <v>13.6132812</v>
      </c>
      <c r="C330" s="7">
        <v>0.128612919</v>
      </c>
      <c r="D330" s="7">
        <v>772.0</v>
      </c>
      <c r="E330" s="7">
        <v>31.9485436</v>
      </c>
      <c r="F330" s="7">
        <v>0.169315006</v>
      </c>
      <c r="J330" s="6">
        <v>771.0</v>
      </c>
      <c r="K330" s="6">
        <v>0.333455628</v>
      </c>
      <c r="L330" s="6">
        <v>0.0055260516</v>
      </c>
      <c r="M330" s="6">
        <v>772.0</v>
      </c>
      <c r="N330" s="6">
        <v>2.716067727</v>
      </c>
      <c r="O330" s="6">
        <v>0.0197697752</v>
      </c>
    </row>
    <row r="331" ht="15.75" customHeight="1">
      <c r="A331" s="7">
        <v>773.0</v>
      </c>
      <c r="B331" s="7">
        <v>13.6277488</v>
      </c>
      <c r="C331" s="7">
        <v>0.091718691</v>
      </c>
      <c r="D331" s="7">
        <v>774.0</v>
      </c>
      <c r="E331" s="7">
        <v>30.7566895</v>
      </c>
      <c r="F331" s="7">
        <v>0.177124119</v>
      </c>
      <c r="J331" s="6">
        <v>773.0</v>
      </c>
      <c r="K331" s="6">
        <v>0.466680731</v>
      </c>
      <c r="L331" s="6">
        <v>0.0161981358</v>
      </c>
      <c r="M331" s="6">
        <v>774.0</v>
      </c>
      <c r="N331" s="6">
        <v>2.89568849</v>
      </c>
      <c r="O331" s="6">
        <v>0.033526731</v>
      </c>
    </row>
    <row r="332" ht="15.75" customHeight="1">
      <c r="A332" s="7">
        <v>775.0</v>
      </c>
      <c r="B332" s="7">
        <v>5.3984444</v>
      </c>
      <c r="C332" s="7">
        <v>0.054751754</v>
      </c>
      <c r="D332" s="7">
        <v>776.0</v>
      </c>
      <c r="E332" s="7">
        <v>12.5640363</v>
      </c>
      <c r="F332" s="7">
        <v>0.109217063</v>
      </c>
      <c r="J332" s="6">
        <v>775.0</v>
      </c>
      <c r="K332" s="6">
        <v>0.158367423</v>
      </c>
      <c r="L332" s="6">
        <v>0.0021857425</v>
      </c>
      <c r="M332" s="6">
        <v>776.0</v>
      </c>
      <c r="N332" s="6">
        <v>0.716850415</v>
      </c>
      <c r="O332" s="6">
        <v>0.0125889513</v>
      </c>
    </row>
    <row r="333" ht="15.75" customHeight="1">
      <c r="A333" s="7">
        <v>777.0</v>
      </c>
      <c r="B333" s="7">
        <v>5.4942061</v>
      </c>
      <c r="C333" s="7">
        <v>0.033161945</v>
      </c>
      <c r="D333" s="7">
        <v>778.0</v>
      </c>
      <c r="E333" s="7">
        <v>14.4592909</v>
      </c>
      <c r="F333" s="7">
        <v>0.138564616</v>
      </c>
      <c r="J333" s="6">
        <v>777.0</v>
      </c>
      <c r="K333" s="6">
        <v>0.02634234</v>
      </c>
      <c r="L333" s="6">
        <v>0.0</v>
      </c>
      <c r="M333" s="6">
        <v>778.0</v>
      </c>
      <c r="N333" s="6">
        <v>0.976650829</v>
      </c>
      <c r="O333" s="6">
        <v>0.0136779083</v>
      </c>
    </row>
    <row r="334" ht="15.75" customHeight="1">
      <c r="A334" s="7">
        <v>779.0</v>
      </c>
      <c r="B334" s="7">
        <v>3.6478657</v>
      </c>
      <c r="C334" s="7">
        <v>0.018498845</v>
      </c>
      <c r="D334" s="7">
        <v>780.0</v>
      </c>
      <c r="E334" s="7">
        <v>13.8413181</v>
      </c>
      <c r="F334" s="7">
        <v>0.108753259</v>
      </c>
      <c r="J334" s="6">
        <v>779.0</v>
      </c>
      <c r="K334" s="6">
        <v>0.02634234</v>
      </c>
      <c r="L334" s="6">
        <v>0.0</v>
      </c>
      <c r="M334" s="6">
        <v>780.0</v>
      </c>
      <c r="N334" s="6">
        <v>0.795501379</v>
      </c>
      <c r="O334" s="6">
        <v>0.0106614298</v>
      </c>
    </row>
    <row r="335" ht="15.75" customHeight="1">
      <c r="A335" s="7">
        <v>781.0</v>
      </c>
      <c r="B335" s="7">
        <v>6.6695257</v>
      </c>
      <c r="C335" s="7">
        <v>0.060426138</v>
      </c>
      <c r="D335" s="7">
        <v>782.0</v>
      </c>
      <c r="E335" s="7">
        <v>21.6558849</v>
      </c>
      <c r="F335" s="7">
        <v>0.201917312</v>
      </c>
      <c r="J335" s="6">
        <v>781.0</v>
      </c>
      <c r="K335" s="6">
        <v>0.381685714</v>
      </c>
      <c r="L335" s="6">
        <v>0.0030659613</v>
      </c>
      <c r="M335" s="6">
        <v>782.0</v>
      </c>
      <c r="N335" s="6">
        <v>2.729061569</v>
      </c>
      <c r="O335" s="6">
        <v>0.0294941592</v>
      </c>
    </row>
    <row r="336" ht="15.75" customHeight="1">
      <c r="A336" s="7">
        <v>783.0</v>
      </c>
      <c r="B336" s="7">
        <v>6.8507151</v>
      </c>
      <c r="C336" s="7">
        <v>0.025841875</v>
      </c>
      <c r="D336" s="7">
        <v>784.0</v>
      </c>
      <c r="E336" s="7">
        <v>21.3479318</v>
      </c>
      <c r="F336" s="7">
        <v>0.235670469</v>
      </c>
      <c r="J336" s="6">
        <v>783.0</v>
      </c>
      <c r="K336" s="6">
        <v>0.522783556</v>
      </c>
      <c r="L336" s="6">
        <v>0.0155289732</v>
      </c>
      <c r="M336" s="6">
        <v>784.0</v>
      </c>
      <c r="N336" s="6">
        <v>3.048557225</v>
      </c>
      <c r="O336" s="6">
        <v>0.0273566706</v>
      </c>
    </row>
    <row r="337" ht="15.75" customHeight="1">
      <c r="A337" s="7">
        <v>785.0</v>
      </c>
      <c r="B337" s="7">
        <v>7.4659323</v>
      </c>
      <c r="C337" s="7">
        <v>0.05495941</v>
      </c>
      <c r="D337" s="7">
        <v>786.0</v>
      </c>
      <c r="E337" s="7">
        <v>23.6606798</v>
      </c>
      <c r="F337" s="7">
        <v>0.24142162</v>
      </c>
      <c r="J337" s="6">
        <v>785.0</v>
      </c>
      <c r="K337" s="6">
        <v>0.497101609</v>
      </c>
      <c r="L337" s="6">
        <v>0.0086296399</v>
      </c>
      <c r="M337" s="6">
        <v>786.0</v>
      </c>
      <c r="N337" s="6">
        <v>3.267159515</v>
      </c>
      <c r="O337" s="6">
        <v>0.021401623</v>
      </c>
    </row>
    <row r="338" ht="15.75" customHeight="1">
      <c r="A338" s="7">
        <v>787.0</v>
      </c>
      <c r="B338" s="7">
        <v>2.009652</v>
      </c>
      <c r="C338" s="7">
        <v>0.013372578</v>
      </c>
      <c r="D338" s="7">
        <v>788.0</v>
      </c>
      <c r="E338" s="7">
        <v>5.7435998</v>
      </c>
      <c r="F338" s="7">
        <v>0.0568568</v>
      </c>
      <c r="J338" s="6">
        <v>787.0</v>
      </c>
      <c r="K338" s="6">
        <v>0.02634234</v>
      </c>
      <c r="L338" s="6">
        <v>0.0</v>
      </c>
      <c r="M338" s="6">
        <v>788.0</v>
      </c>
      <c r="N338" s="6">
        <v>0.304716306</v>
      </c>
      <c r="O338" s="6">
        <v>0.0026871871</v>
      </c>
    </row>
    <row r="339" ht="15.75" customHeight="1">
      <c r="A339" s="7">
        <v>789.0</v>
      </c>
      <c r="B339" s="7">
        <v>2.0628376</v>
      </c>
      <c r="C339" s="7">
        <v>0.003077919</v>
      </c>
      <c r="D339" s="7">
        <v>790.0</v>
      </c>
      <c r="E339" s="7">
        <v>5.6788401</v>
      </c>
      <c r="F339" s="7">
        <v>0.062904523</v>
      </c>
      <c r="J339" s="6">
        <v>789.0</v>
      </c>
      <c r="K339" s="6">
        <v>0.02634234</v>
      </c>
      <c r="L339" s="6">
        <v>0.0</v>
      </c>
      <c r="M339" s="6">
        <v>790.0</v>
      </c>
      <c r="N339" s="6">
        <v>0.307544378</v>
      </c>
      <c r="O339" s="6">
        <v>0.0029789797</v>
      </c>
    </row>
    <row r="340" ht="15.75" customHeight="1">
      <c r="A340" s="7">
        <v>791.0</v>
      </c>
      <c r="B340" s="7">
        <v>2.0762029</v>
      </c>
      <c r="C340" s="7">
        <v>0.007067526</v>
      </c>
      <c r="D340" s="7">
        <v>792.0</v>
      </c>
      <c r="E340" s="7">
        <v>6.0673983</v>
      </c>
      <c r="F340" s="7">
        <v>0.061206568</v>
      </c>
      <c r="J340" s="6">
        <v>791.0</v>
      </c>
      <c r="K340" s="6">
        <v>0.115686472</v>
      </c>
      <c r="L340" s="6">
        <v>0.0151422558</v>
      </c>
      <c r="M340" s="6">
        <v>792.0</v>
      </c>
      <c r="N340" s="6">
        <v>0.340411156</v>
      </c>
      <c r="O340" s="6">
        <v>0.007765145</v>
      </c>
    </row>
    <row r="341" ht="15.75" customHeight="1">
      <c r="A341" s="7">
        <v>793.0</v>
      </c>
      <c r="B341" s="7">
        <v>15.5464272</v>
      </c>
      <c r="C341" s="7">
        <v>0.127765031</v>
      </c>
      <c r="D341" s="7">
        <v>794.0</v>
      </c>
      <c r="E341" s="7">
        <v>64.2181644</v>
      </c>
      <c r="F341" s="7">
        <v>0.861909953</v>
      </c>
      <c r="J341" s="6">
        <v>793.0</v>
      </c>
      <c r="K341" s="6">
        <v>0.661359064</v>
      </c>
      <c r="L341" s="6">
        <v>0.0132291087</v>
      </c>
      <c r="M341" s="6">
        <v>794.0</v>
      </c>
      <c r="N341" s="6">
        <v>7.203529433</v>
      </c>
      <c r="O341" s="6">
        <v>0.0552869385</v>
      </c>
    </row>
    <row r="342" ht="15.75" customHeight="1">
      <c r="A342" s="7">
        <v>795.0</v>
      </c>
      <c r="B342" s="7">
        <v>16.257406</v>
      </c>
      <c r="C342" s="7">
        <v>0.143818781</v>
      </c>
      <c r="D342" s="7">
        <v>796.0</v>
      </c>
      <c r="E342" s="7">
        <v>71.7413126</v>
      </c>
      <c r="F342" s="7">
        <v>0.22206737</v>
      </c>
      <c r="J342" s="6">
        <v>795.0</v>
      </c>
      <c r="K342" s="6">
        <v>0.76034157</v>
      </c>
      <c r="L342" s="6">
        <v>0.0192086118</v>
      </c>
      <c r="M342" s="6">
        <v>796.0</v>
      </c>
      <c r="N342" s="6">
        <v>8.181124992</v>
      </c>
      <c r="O342" s="6">
        <v>0.0960734696</v>
      </c>
    </row>
    <row r="343" ht="15.75" customHeight="1">
      <c r="A343" s="7">
        <v>797.0</v>
      </c>
      <c r="B343" s="7">
        <v>15.6911031</v>
      </c>
      <c r="C343" s="7">
        <v>0.08075811</v>
      </c>
      <c r="D343" s="7">
        <v>798.0</v>
      </c>
      <c r="E343" s="7">
        <v>72.857384</v>
      </c>
      <c r="F343" s="7">
        <v>0.436209382</v>
      </c>
      <c r="J343" s="6">
        <v>797.0</v>
      </c>
      <c r="K343" s="6">
        <v>0.791450357</v>
      </c>
      <c r="L343" s="6">
        <v>0.0135414005</v>
      </c>
      <c r="M343" s="6">
        <v>798.0</v>
      </c>
      <c r="N343" s="6">
        <v>9.236683605</v>
      </c>
      <c r="O343" s="6">
        <v>0.0626761813</v>
      </c>
    </row>
    <row r="344" ht="15.75" customHeight="1">
      <c r="A344" s="7">
        <v>799.0</v>
      </c>
      <c r="B344" s="7">
        <v>4.5607019</v>
      </c>
      <c r="C344" s="7">
        <v>0.043402778</v>
      </c>
      <c r="D344" s="7">
        <v>800.0</v>
      </c>
      <c r="E344" s="7">
        <v>10.3463611</v>
      </c>
      <c r="F344" s="7">
        <v>0.128764137</v>
      </c>
      <c r="J344" s="6">
        <v>799.0</v>
      </c>
      <c r="K344" s="6">
        <v>0.289658736</v>
      </c>
      <c r="L344" s="6">
        <v>0.0067613098</v>
      </c>
      <c r="M344" s="6">
        <v>800.0</v>
      </c>
      <c r="N344" s="6">
        <v>1.197469716</v>
      </c>
      <c r="O344" s="6">
        <v>0.0091360653</v>
      </c>
    </row>
    <row r="345" ht="15.75" customHeight="1">
      <c r="A345" s="7">
        <v>801.0</v>
      </c>
      <c r="B345" s="7">
        <v>4.5531236</v>
      </c>
      <c r="C345" s="7">
        <v>0.047675954</v>
      </c>
      <c r="D345" s="7">
        <v>802.0</v>
      </c>
      <c r="E345" s="7">
        <v>10.4503899</v>
      </c>
      <c r="F345" s="7">
        <v>0.088578137</v>
      </c>
      <c r="J345" s="6">
        <v>801.0</v>
      </c>
      <c r="K345" s="6">
        <v>0.243064346</v>
      </c>
      <c r="L345" s="6">
        <v>0.0066119041</v>
      </c>
      <c r="M345" s="6">
        <v>802.0</v>
      </c>
      <c r="N345" s="6">
        <v>1.097187827</v>
      </c>
      <c r="O345" s="6">
        <v>0.0121595522</v>
      </c>
    </row>
    <row r="346" ht="15.75" customHeight="1">
      <c r="A346" s="7">
        <v>803.0</v>
      </c>
      <c r="B346" s="7">
        <v>4.4435833</v>
      </c>
      <c r="C346" s="7">
        <v>0.040612001</v>
      </c>
      <c r="D346" s="7">
        <v>804.0</v>
      </c>
      <c r="E346" s="7">
        <v>10.1059234</v>
      </c>
      <c r="F346" s="7">
        <v>0.067427502</v>
      </c>
      <c r="J346" s="6">
        <v>803.0</v>
      </c>
      <c r="K346" s="6">
        <v>0.276649607</v>
      </c>
      <c r="L346" s="6">
        <v>0.0173309667</v>
      </c>
      <c r="M346" s="6">
        <v>804.0</v>
      </c>
      <c r="N346" s="6">
        <v>1.127838008</v>
      </c>
      <c r="O346" s="6">
        <v>0.0070356995</v>
      </c>
    </row>
    <row r="347" ht="15.75" customHeight="1">
      <c r="A347" s="7">
        <v>805.0</v>
      </c>
      <c r="B347" s="7">
        <v>9.5072407</v>
      </c>
      <c r="C347" s="7">
        <v>0.022682536</v>
      </c>
      <c r="D347" s="7">
        <v>806.0</v>
      </c>
      <c r="E347" s="7">
        <v>18.3800085</v>
      </c>
      <c r="F347" s="7">
        <v>0.193604876</v>
      </c>
      <c r="J347" s="6">
        <v>805.0</v>
      </c>
      <c r="K347" s="6">
        <v>0.497713084</v>
      </c>
      <c r="L347" s="6">
        <v>0.0070927632</v>
      </c>
      <c r="M347" s="6">
        <v>806.0</v>
      </c>
      <c r="N347" s="6">
        <v>1.464225659</v>
      </c>
      <c r="O347" s="6">
        <v>0.0160852124</v>
      </c>
    </row>
    <row r="348" ht="15.75" customHeight="1">
      <c r="A348" s="7">
        <v>807.0</v>
      </c>
      <c r="B348" s="7">
        <v>10.2912464</v>
      </c>
      <c r="C348" s="7">
        <v>0.050292108</v>
      </c>
      <c r="D348" s="7">
        <v>808.0</v>
      </c>
      <c r="E348" s="7">
        <v>19.4285645</v>
      </c>
      <c r="F348" s="7">
        <v>0.141915178</v>
      </c>
      <c r="J348" s="6">
        <v>807.0</v>
      </c>
      <c r="K348" s="6">
        <v>0.431215184</v>
      </c>
      <c r="L348" s="6">
        <v>0.0069504861</v>
      </c>
      <c r="M348" s="6">
        <v>808.0</v>
      </c>
      <c r="N348" s="6">
        <v>1.407434924</v>
      </c>
      <c r="O348" s="6">
        <v>0.0258740211</v>
      </c>
    </row>
    <row r="349" ht="15.75" customHeight="1">
      <c r="A349" s="7">
        <v>809.0</v>
      </c>
      <c r="B349" s="7">
        <v>10.5840429</v>
      </c>
      <c r="C349" s="7">
        <v>0.115521139</v>
      </c>
      <c r="D349" s="7">
        <v>810.0</v>
      </c>
      <c r="E349" s="7">
        <v>17.4361704</v>
      </c>
      <c r="F349" s="7">
        <v>0.163047309</v>
      </c>
      <c r="J349" s="6">
        <v>809.0</v>
      </c>
      <c r="K349" s="6">
        <v>0.57063147</v>
      </c>
      <c r="L349" s="6">
        <v>0.0078392749</v>
      </c>
      <c r="M349" s="6">
        <v>810.0</v>
      </c>
      <c r="N349" s="6">
        <v>1.457423</v>
      </c>
      <c r="O349" s="6">
        <v>0.0087105002</v>
      </c>
    </row>
    <row r="350" ht="15.75" customHeight="1">
      <c r="A350" s="7">
        <v>811.0</v>
      </c>
      <c r="B350" s="7">
        <v>2.2746156</v>
      </c>
      <c r="C350" s="7">
        <v>0.019822962</v>
      </c>
      <c r="D350" s="7">
        <v>812.0</v>
      </c>
      <c r="E350" s="7">
        <v>10.6067777</v>
      </c>
      <c r="F350" s="7">
        <v>0.070809442</v>
      </c>
      <c r="J350" s="6">
        <v>811.0</v>
      </c>
      <c r="K350" s="6">
        <v>0.230016999</v>
      </c>
      <c r="L350" s="6">
        <v>0.0180232061</v>
      </c>
      <c r="M350" s="6">
        <v>812.0</v>
      </c>
      <c r="N350" s="6">
        <v>1.279713096</v>
      </c>
      <c r="O350" s="6">
        <v>0.0071059302</v>
      </c>
    </row>
    <row r="351" ht="15.75" customHeight="1">
      <c r="A351" s="7">
        <v>813.0</v>
      </c>
      <c r="B351" s="7">
        <v>2.1437183</v>
      </c>
      <c r="C351" s="7">
        <v>0.025919541</v>
      </c>
      <c r="D351" s="7">
        <v>814.0</v>
      </c>
      <c r="E351" s="7">
        <v>10.3918306</v>
      </c>
      <c r="F351" s="7">
        <v>0.090384225</v>
      </c>
      <c r="J351" s="6">
        <v>813.0</v>
      </c>
      <c r="K351" s="6">
        <v>0.239517791</v>
      </c>
      <c r="L351" s="6">
        <v>0.0164558986</v>
      </c>
      <c r="M351" s="6">
        <v>814.0</v>
      </c>
      <c r="N351" s="6">
        <v>1.297445869</v>
      </c>
      <c r="O351" s="6">
        <v>0.0095414464</v>
      </c>
    </row>
    <row r="352" ht="15.75" customHeight="1">
      <c r="A352" s="7">
        <v>815.0</v>
      </c>
      <c r="B352" s="7">
        <v>2.2005553</v>
      </c>
      <c r="C352" s="7">
        <v>0.015900627</v>
      </c>
      <c r="D352" s="7">
        <v>816.0</v>
      </c>
      <c r="E352" s="7">
        <v>12.0135789</v>
      </c>
      <c r="F352" s="7">
        <v>0.092960013</v>
      </c>
      <c r="J352" s="6">
        <v>815.0</v>
      </c>
      <c r="K352" s="6">
        <v>0.250081021</v>
      </c>
      <c r="L352" s="6">
        <v>0.0135713432</v>
      </c>
      <c r="M352" s="6">
        <v>816.0</v>
      </c>
      <c r="N352" s="6">
        <v>1.653018546</v>
      </c>
      <c r="O352" s="6">
        <v>0.0305518597</v>
      </c>
    </row>
    <row r="353" ht="15.75" customHeight="1">
      <c r="A353" s="7">
        <v>817.0</v>
      </c>
      <c r="B353" s="7">
        <v>4.1239184</v>
      </c>
      <c r="C353" s="7">
        <v>0.019691917</v>
      </c>
      <c r="D353" s="7">
        <v>818.0</v>
      </c>
      <c r="E353" s="7">
        <v>93.4702588</v>
      </c>
      <c r="F353" s="7">
        <v>0.666629437</v>
      </c>
      <c r="J353" s="6">
        <v>817.0</v>
      </c>
      <c r="K353" s="6">
        <v>1.040473526</v>
      </c>
      <c r="L353" s="6">
        <v>0.0049752845</v>
      </c>
      <c r="M353" s="6">
        <v>818.0</v>
      </c>
      <c r="N353" s="6">
        <v>11.68487639</v>
      </c>
      <c r="O353" s="6">
        <v>0.1034182704</v>
      </c>
    </row>
    <row r="354" ht="15.75" customHeight="1">
      <c r="A354" s="7">
        <v>819.0</v>
      </c>
      <c r="B354" s="7">
        <v>3.922061</v>
      </c>
      <c r="C354" s="7">
        <v>0.021709589</v>
      </c>
      <c r="D354" s="7">
        <v>820.0</v>
      </c>
      <c r="E354" s="7">
        <v>97.2456115</v>
      </c>
      <c r="F354" s="7">
        <v>0.537941527</v>
      </c>
      <c r="J354" s="6">
        <v>819.0</v>
      </c>
      <c r="K354" s="6">
        <v>1.111786791</v>
      </c>
      <c r="L354" s="6">
        <v>0.0100826753</v>
      </c>
      <c r="M354" s="6">
        <v>820.0</v>
      </c>
      <c r="N354" s="6">
        <v>12.207687463</v>
      </c>
      <c r="O354" s="6">
        <v>0.0378253602</v>
      </c>
    </row>
    <row r="355" ht="15.75" customHeight="1">
      <c r="A355" s="7">
        <v>821.0</v>
      </c>
      <c r="B355" s="7">
        <v>3.8621238</v>
      </c>
      <c r="C355" s="7">
        <v>0.036291797</v>
      </c>
      <c r="D355" s="7">
        <v>822.0</v>
      </c>
      <c r="E355" s="7">
        <v>97.5831887</v>
      </c>
      <c r="F355" s="7">
        <v>0.508085154</v>
      </c>
      <c r="J355" s="6">
        <v>821.0</v>
      </c>
      <c r="K355" s="6">
        <v>0.989186066</v>
      </c>
      <c r="L355" s="6">
        <v>0.0168549477</v>
      </c>
      <c r="M355" s="6">
        <v>822.0</v>
      </c>
      <c r="N355" s="6">
        <v>12.441576623</v>
      </c>
      <c r="O355" s="6">
        <v>0.0824676875</v>
      </c>
    </row>
    <row r="356" ht="15.75" customHeight="1">
      <c r="A356" s="7">
        <v>823.0</v>
      </c>
      <c r="B356" s="7">
        <v>7.8854924</v>
      </c>
      <c r="C356" s="7">
        <v>0.063246899</v>
      </c>
      <c r="D356" s="7">
        <v>824.0</v>
      </c>
      <c r="E356" s="7">
        <v>42.5994475</v>
      </c>
      <c r="F356" s="7">
        <v>0.22206737</v>
      </c>
      <c r="J356" s="6">
        <v>823.0</v>
      </c>
      <c r="K356" s="6">
        <v>1.637196632</v>
      </c>
      <c r="L356" s="6">
        <v>0.0123106797</v>
      </c>
      <c r="M356" s="6">
        <v>824.0</v>
      </c>
      <c r="N356" s="6">
        <v>9.770195489</v>
      </c>
      <c r="O356" s="6">
        <v>0.0774932915</v>
      </c>
    </row>
    <row r="357" ht="15.75" customHeight="1">
      <c r="A357" s="7">
        <v>825.0</v>
      </c>
      <c r="B357" s="7">
        <v>7.7800857</v>
      </c>
      <c r="C357" s="7">
        <v>0.036978442</v>
      </c>
      <c r="D357" s="7">
        <v>826.0</v>
      </c>
      <c r="E357" s="7">
        <v>46.1474523</v>
      </c>
      <c r="F357" s="7">
        <v>0.51190085</v>
      </c>
      <c r="J357" s="6">
        <v>825.0</v>
      </c>
      <c r="K357" s="6">
        <v>1.58919585</v>
      </c>
      <c r="L357" s="6">
        <v>0.0091158999</v>
      </c>
      <c r="M357" s="6">
        <v>826.0</v>
      </c>
      <c r="N357" s="6">
        <v>10.220393913</v>
      </c>
      <c r="O357" s="6">
        <v>0.0315054271</v>
      </c>
    </row>
    <row r="358" ht="15.75" customHeight="1">
      <c r="A358" s="7">
        <v>827.0</v>
      </c>
      <c r="B358" s="7">
        <v>8.0866609</v>
      </c>
      <c r="C358" s="7">
        <v>0.028060808</v>
      </c>
      <c r="D358" s="7">
        <v>828.0</v>
      </c>
      <c r="E358" s="7">
        <v>48.2831446</v>
      </c>
      <c r="F358" s="7">
        <v>0.620995796</v>
      </c>
      <c r="J358" s="6">
        <v>827.0</v>
      </c>
      <c r="K358" s="6">
        <v>1.65431793</v>
      </c>
      <c r="L358" s="6">
        <v>0.011083774</v>
      </c>
      <c r="M358" s="6">
        <v>828.0</v>
      </c>
      <c r="N358" s="6">
        <v>10.264725847</v>
      </c>
      <c r="O358" s="6">
        <v>0.1336268606</v>
      </c>
    </row>
    <row r="359" ht="15.75" customHeight="1">
      <c r="A359" s="7">
        <v>829.0</v>
      </c>
      <c r="B359" s="7">
        <v>3.4239625</v>
      </c>
      <c r="C359" s="7">
        <v>0.015234612</v>
      </c>
      <c r="D359" s="7">
        <v>830.0</v>
      </c>
      <c r="E359" s="7">
        <v>51.7622561</v>
      </c>
      <c r="F359" s="7">
        <v>0.43468341</v>
      </c>
      <c r="J359" s="6">
        <v>829.0</v>
      </c>
      <c r="K359" s="6">
        <v>0.976827095</v>
      </c>
      <c r="L359" s="6">
        <v>0.0093900658</v>
      </c>
      <c r="M359" s="6">
        <v>830.0</v>
      </c>
      <c r="N359" s="6">
        <v>11.348565173</v>
      </c>
      <c r="O359" s="6">
        <v>0.1245458068</v>
      </c>
    </row>
    <row r="360" ht="15.75" customHeight="1">
      <c r="A360" s="7">
        <v>831.0</v>
      </c>
      <c r="B360" s="7">
        <v>3.6981578</v>
      </c>
      <c r="C360" s="7">
        <v>0.035404721</v>
      </c>
      <c r="D360" s="7">
        <v>832.0</v>
      </c>
      <c r="E360" s="7">
        <v>75.0344122</v>
      </c>
      <c r="F360" s="7">
        <v>0.301166956</v>
      </c>
      <c r="J360" s="6">
        <v>831.0</v>
      </c>
      <c r="K360" s="6">
        <v>1.164289958</v>
      </c>
      <c r="L360" s="6">
        <v>0.008858022</v>
      </c>
      <c r="M360" s="6">
        <v>832.0</v>
      </c>
      <c r="N360" s="6">
        <v>14.281045753</v>
      </c>
      <c r="O360" s="6">
        <v>0.0232033579</v>
      </c>
    </row>
    <row r="361" ht="15.75" customHeight="1">
      <c r="A361" s="7">
        <v>833.0</v>
      </c>
      <c r="B361" s="7">
        <v>4.1301188</v>
      </c>
      <c r="C361" s="7">
        <v>0.0162448</v>
      </c>
      <c r="D361" s="7">
        <v>834.0</v>
      </c>
      <c r="E361" s="7">
        <v>67.8488412</v>
      </c>
      <c r="F361" s="7">
        <v>0.710002178</v>
      </c>
      <c r="J361" s="6">
        <v>833.0</v>
      </c>
      <c r="K361" s="6">
        <v>1.107843137</v>
      </c>
      <c r="L361" s="6">
        <v>0.0040842922</v>
      </c>
      <c r="M361" s="6">
        <v>834.0</v>
      </c>
      <c r="N361" s="6">
        <v>13.695781347</v>
      </c>
      <c r="O361" s="6">
        <v>0.0393011188</v>
      </c>
    </row>
    <row r="362" ht="15.75" customHeight="1">
      <c r="A362" s="7">
        <v>835.0</v>
      </c>
      <c r="B362" s="7">
        <v>7.386705</v>
      </c>
      <c r="C362" s="7">
        <v>0.07132037</v>
      </c>
      <c r="D362" s="7">
        <v>836.0</v>
      </c>
      <c r="E362" s="7">
        <v>13.6628844</v>
      </c>
      <c r="F362" s="7">
        <v>0.093448878</v>
      </c>
      <c r="J362" s="6">
        <v>835.0</v>
      </c>
      <c r="K362" s="6">
        <v>0.812388592</v>
      </c>
      <c r="L362" s="6">
        <v>0.0074857467</v>
      </c>
      <c r="M362" s="6">
        <v>836.0</v>
      </c>
      <c r="N362" s="6">
        <v>1.404634581</v>
      </c>
      <c r="O362" s="6">
        <v>0.0062388591</v>
      </c>
    </row>
    <row r="363" ht="15.75" customHeight="1">
      <c r="A363" s="7">
        <v>837.0</v>
      </c>
      <c r="B363" s="7">
        <v>7.3625923</v>
      </c>
      <c r="C363" s="7">
        <v>0.035040895</v>
      </c>
      <c r="D363" s="7">
        <v>838.0</v>
      </c>
      <c r="E363" s="7">
        <v>13.1620301</v>
      </c>
      <c r="F363" s="7">
        <v>0.120397815</v>
      </c>
      <c r="J363" s="6">
        <v>837.0</v>
      </c>
      <c r="K363" s="6">
        <v>0.815092097</v>
      </c>
      <c r="L363" s="6">
        <v>0.0062584221</v>
      </c>
      <c r="M363" s="6">
        <v>838.0</v>
      </c>
      <c r="N363" s="6">
        <v>1.211229946</v>
      </c>
      <c r="O363" s="6">
        <v>0.0094462941</v>
      </c>
    </row>
    <row r="364" ht="15.75" customHeight="1">
      <c r="A364" s="7">
        <v>839.0</v>
      </c>
      <c r="B364" s="7">
        <v>8.0680597</v>
      </c>
      <c r="C364" s="7">
        <v>0.01720954</v>
      </c>
      <c r="D364" s="7">
        <v>840.0</v>
      </c>
      <c r="E364" s="7">
        <v>12.577126</v>
      </c>
      <c r="F364" s="7">
        <v>0.086091818</v>
      </c>
      <c r="J364" s="6">
        <v>839.0</v>
      </c>
      <c r="K364" s="6">
        <v>0.823469994</v>
      </c>
      <c r="L364" s="6">
        <v>0.0036553963</v>
      </c>
      <c r="M364" s="6">
        <v>840.0</v>
      </c>
      <c r="N364" s="6">
        <v>1.173202614</v>
      </c>
      <c r="O364" s="6">
        <v>0.0041592393</v>
      </c>
    </row>
    <row r="365" ht="15.75" customHeight="1">
      <c r="A365" s="7">
        <v>841.0</v>
      </c>
      <c r="B365" s="7">
        <v>6.9671448</v>
      </c>
      <c r="C365" s="7">
        <v>0.060308203</v>
      </c>
      <c r="D365" s="7">
        <v>842.0</v>
      </c>
      <c r="E365" s="7">
        <v>11.9998002</v>
      </c>
      <c r="F365" s="7">
        <v>0.100527576</v>
      </c>
      <c r="J365" s="6">
        <v>841.0</v>
      </c>
      <c r="K365" s="6">
        <v>0.954248366</v>
      </c>
      <c r="L365" s="6">
        <v>0.0074272133</v>
      </c>
      <c r="M365" s="6">
        <v>842.0</v>
      </c>
      <c r="N365" s="6">
        <v>1.971479501</v>
      </c>
      <c r="O365" s="6">
        <v>0.0194246834</v>
      </c>
    </row>
    <row r="366" ht="15.75" customHeight="1">
      <c r="A366" s="7">
        <v>843.0</v>
      </c>
      <c r="B366" s="7">
        <v>6.974723</v>
      </c>
      <c r="C366" s="7">
        <v>0.065259811</v>
      </c>
      <c r="D366" s="7">
        <v>844.0</v>
      </c>
      <c r="E366" s="7">
        <v>12.8092965</v>
      </c>
      <c r="F366" s="7">
        <v>0.113698993</v>
      </c>
      <c r="J366" s="6">
        <v>843.0</v>
      </c>
      <c r="K366" s="6">
        <v>0.932857992</v>
      </c>
      <c r="L366" s="6">
        <v>0.0055021567</v>
      </c>
      <c r="M366" s="6">
        <v>844.0</v>
      </c>
      <c r="N366" s="6">
        <v>1.961378491</v>
      </c>
      <c r="O366" s="6">
        <v>0.0312423591</v>
      </c>
    </row>
    <row r="367" ht="15.75" customHeight="1">
      <c r="A367" s="7">
        <v>845.0</v>
      </c>
      <c r="B367" s="7">
        <v>6.8155795</v>
      </c>
      <c r="C367" s="7">
        <v>0.070342048</v>
      </c>
      <c r="D367" s="7">
        <v>846.0</v>
      </c>
      <c r="E367" s="7">
        <v>12.2195698</v>
      </c>
      <c r="F367" s="7">
        <v>0.082087167</v>
      </c>
      <c r="J367" s="6">
        <v>845.0</v>
      </c>
      <c r="K367" s="6">
        <v>0.914438503</v>
      </c>
      <c r="L367" s="6">
        <v>0.002358067</v>
      </c>
      <c r="M367" s="6">
        <v>846.0</v>
      </c>
      <c r="N367" s="6">
        <v>1.888294712</v>
      </c>
      <c r="O367" s="6">
        <v>0.0078095303</v>
      </c>
    </row>
    <row r="368" ht="15.75" customHeight="1">
      <c r="A368" s="7">
        <v>847.0</v>
      </c>
      <c r="B368" s="7">
        <v>5.1111593</v>
      </c>
      <c r="C368" s="7">
        <v>0.032291781</v>
      </c>
      <c r="D368" s="7">
        <v>848.0</v>
      </c>
      <c r="E368" s="7">
        <v>12.8699226</v>
      </c>
      <c r="F368" s="7">
        <v>0.108661571</v>
      </c>
      <c r="J368" s="6">
        <v>847.0</v>
      </c>
      <c r="K368" s="6">
        <v>1.054070113</v>
      </c>
      <c r="L368" s="6">
        <v>0.006139031</v>
      </c>
      <c r="M368" s="6">
        <v>848.0</v>
      </c>
      <c r="N368" s="6">
        <v>2.347296494</v>
      </c>
      <c r="O368" s="6">
        <v>0.0144294527</v>
      </c>
    </row>
    <row r="369" ht="15.75" customHeight="1">
      <c r="A369" s="7">
        <v>849.0</v>
      </c>
      <c r="B369" s="7">
        <v>5.2027874</v>
      </c>
      <c r="C369" s="7">
        <v>0.025768304</v>
      </c>
      <c r="D369" s="7">
        <v>850.0</v>
      </c>
      <c r="E369" s="7">
        <v>13.8819651</v>
      </c>
      <c r="F369" s="7">
        <v>0.053948335</v>
      </c>
      <c r="J369" s="6">
        <v>849.0</v>
      </c>
      <c r="K369" s="6">
        <v>1.064171123</v>
      </c>
      <c r="L369" s="6">
        <v>0.0075801255</v>
      </c>
      <c r="M369" s="6">
        <v>850.0</v>
      </c>
      <c r="N369" s="6">
        <v>2.360962567</v>
      </c>
      <c r="O369" s="6">
        <v>0.0085021321</v>
      </c>
    </row>
    <row r="370" ht="15.75" customHeight="1">
      <c r="A370" s="7">
        <v>851.0</v>
      </c>
      <c r="B370" s="7">
        <v>5.083602</v>
      </c>
      <c r="C370" s="7">
        <v>0.038794941</v>
      </c>
      <c r="D370" s="7">
        <v>852.0</v>
      </c>
      <c r="E370" s="7">
        <v>13.74969</v>
      </c>
      <c r="F370" s="7">
        <v>0.181066214</v>
      </c>
      <c r="J370" s="6">
        <v>851.0</v>
      </c>
      <c r="K370" s="6">
        <v>1.062091503</v>
      </c>
      <c r="L370" s="6">
        <v>0.0106745362</v>
      </c>
      <c r="M370" s="6">
        <v>852.0</v>
      </c>
      <c r="N370" s="6">
        <v>2.46553773</v>
      </c>
      <c r="O370" s="6">
        <v>0.0092670669</v>
      </c>
    </row>
    <row r="371" ht="15.75" customHeight="1">
      <c r="A371" s="7">
        <v>853.0</v>
      </c>
      <c r="B371" s="7">
        <v>4.7012442</v>
      </c>
      <c r="C371" s="7">
        <v>0.030678797</v>
      </c>
      <c r="D371" s="7">
        <v>854.0</v>
      </c>
      <c r="E371" s="7">
        <v>15.5092248</v>
      </c>
      <c r="F371" s="7">
        <v>0.140209288</v>
      </c>
      <c r="J371" s="6">
        <v>853.0</v>
      </c>
      <c r="K371" s="6">
        <v>0.816013072</v>
      </c>
      <c r="L371" s="6">
        <v>0.0050680376</v>
      </c>
      <c r="M371" s="6">
        <v>854.0</v>
      </c>
      <c r="N371" s="6">
        <v>1.807189542</v>
      </c>
      <c r="O371" s="6">
        <v>0.0123318584</v>
      </c>
    </row>
    <row r="372" ht="15.75" customHeight="1">
      <c r="A372" s="7">
        <v>855.0</v>
      </c>
      <c r="B372" s="7">
        <v>4.5662133</v>
      </c>
      <c r="C372" s="7">
        <v>0.015343266</v>
      </c>
      <c r="D372" s="7">
        <v>856.0</v>
      </c>
      <c r="E372" s="7">
        <v>16.0803503</v>
      </c>
      <c r="F372" s="7">
        <v>0.180606904</v>
      </c>
      <c r="J372" s="6">
        <v>855.0</v>
      </c>
      <c r="K372" s="6">
        <v>0.803802733</v>
      </c>
      <c r="L372" s="6">
        <v>0.0067947594</v>
      </c>
      <c r="M372" s="6">
        <v>856.0</v>
      </c>
      <c r="N372" s="6">
        <v>1.850267379</v>
      </c>
      <c r="O372" s="6">
        <v>0.0121006606</v>
      </c>
    </row>
    <row r="373" ht="15.75" customHeight="1">
      <c r="A373" s="7">
        <v>857.0</v>
      </c>
      <c r="B373" s="7">
        <v>4.2465484</v>
      </c>
      <c r="C373" s="7">
        <v>0.015234612</v>
      </c>
      <c r="D373" s="7">
        <v>858.0</v>
      </c>
      <c r="E373" s="7">
        <v>15.8915826</v>
      </c>
      <c r="F373" s="7">
        <v>0.164724149</v>
      </c>
      <c r="J373" s="6">
        <v>857.0</v>
      </c>
      <c r="K373" s="6">
        <v>0.825965538</v>
      </c>
      <c r="L373" s="6">
        <v>0.0112728168</v>
      </c>
      <c r="M373" s="6">
        <v>858.0</v>
      </c>
      <c r="N373" s="6">
        <v>1.815210933</v>
      </c>
      <c r="O373" s="6">
        <v>0.0031440895</v>
      </c>
    </row>
    <row r="374" ht="15.75" customHeight="1">
      <c r="A374" s="7">
        <v>859.0</v>
      </c>
      <c r="B374" s="7">
        <v>13.4362255</v>
      </c>
      <c r="C374" s="7">
        <v>0.093245493</v>
      </c>
      <c r="D374" s="7">
        <v>860.0</v>
      </c>
      <c r="E374" s="7">
        <v>16.3008088</v>
      </c>
      <c r="F374" s="7">
        <v>0.115508814</v>
      </c>
      <c r="J374" s="6">
        <v>859.0</v>
      </c>
      <c r="K374" s="6">
        <v>0.934343434</v>
      </c>
      <c r="L374" s="6">
        <v>0.0097813891</v>
      </c>
      <c r="M374" s="6">
        <v>860.0</v>
      </c>
      <c r="N374" s="6">
        <v>1.027629233</v>
      </c>
      <c r="O374" s="6">
        <v>0.0059343389</v>
      </c>
    </row>
    <row r="375" ht="15.75" customHeight="1">
      <c r="A375" s="7">
        <v>861.0</v>
      </c>
      <c r="B375" s="7">
        <v>13.8144497</v>
      </c>
      <c r="C375" s="7">
        <v>0.128437508</v>
      </c>
      <c r="D375" s="7">
        <v>862.0</v>
      </c>
      <c r="E375" s="7">
        <v>18.7816565</v>
      </c>
      <c r="F375" s="7">
        <v>0.124748244</v>
      </c>
      <c r="J375" s="6">
        <v>861.0</v>
      </c>
      <c r="K375" s="6">
        <v>0.899584076</v>
      </c>
      <c r="L375" s="6">
        <v>0.0043763873</v>
      </c>
      <c r="M375" s="6">
        <v>862.0</v>
      </c>
      <c r="N375" s="6">
        <v>1.218062983</v>
      </c>
      <c r="O375" s="6">
        <v>0.0063925832</v>
      </c>
    </row>
    <row r="376" ht="15.75" customHeight="1">
      <c r="A376" s="7">
        <v>863.0</v>
      </c>
      <c r="B376" s="7">
        <v>13.9687707</v>
      </c>
      <c r="C376" s="7">
        <v>0.14783513</v>
      </c>
      <c r="D376" s="7">
        <v>864.0</v>
      </c>
      <c r="E376" s="7">
        <v>15.9067391</v>
      </c>
      <c r="F376" s="7">
        <v>0.11771887</v>
      </c>
      <c r="J376" s="6">
        <v>863.0</v>
      </c>
      <c r="K376" s="6">
        <v>0.934343434</v>
      </c>
      <c r="L376" s="6">
        <v>0.012754063</v>
      </c>
      <c r="M376" s="6">
        <v>864.0</v>
      </c>
      <c r="N376" s="6">
        <v>1.053773024</v>
      </c>
      <c r="O376" s="6">
        <v>0.0086768165</v>
      </c>
    </row>
    <row r="377" ht="15.75" customHeight="1">
      <c r="A377" s="7">
        <v>865.0</v>
      </c>
      <c r="B377" s="7">
        <v>2.8569706</v>
      </c>
      <c r="C377" s="7">
        <v>0.009645062</v>
      </c>
      <c r="D377" s="7">
        <v>866.0</v>
      </c>
      <c r="E377" s="7">
        <v>5.8717413</v>
      </c>
      <c r="F377" s="7">
        <v>0.017591415</v>
      </c>
      <c r="J377" s="6">
        <v>865.0</v>
      </c>
      <c r="K377" s="6">
        <v>1.051693405</v>
      </c>
      <c r="L377" s="6">
        <v>0.0165064697</v>
      </c>
      <c r="M377" s="6">
        <v>866.0</v>
      </c>
      <c r="N377" s="6">
        <v>1.715092097</v>
      </c>
      <c r="O377" s="6">
        <v>0.0114639222</v>
      </c>
    </row>
    <row r="378" ht="15.75" customHeight="1">
      <c r="A378" s="7">
        <v>867.0</v>
      </c>
      <c r="B378" s="7">
        <v>3.3295786</v>
      </c>
      <c r="C378" s="7">
        <v>0.029237069</v>
      </c>
      <c r="D378" s="7">
        <v>868.0</v>
      </c>
      <c r="E378" s="7">
        <v>4.8183628</v>
      </c>
      <c r="F378" s="7">
        <v>0.035203059</v>
      </c>
      <c r="J378" s="6">
        <v>867.0</v>
      </c>
      <c r="K378" s="6">
        <v>1.266488414</v>
      </c>
      <c r="L378" s="6">
        <v>0.0082812596</v>
      </c>
      <c r="M378" s="6">
        <v>868.0</v>
      </c>
      <c r="N378" s="6">
        <v>1.61942959</v>
      </c>
      <c r="O378" s="6">
        <v>0.0090453579</v>
      </c>
    </row>
    <row r="379" ht="15.75" customHeight="1">
      <c r="A379" s="7">
        <v>869.0</v>
      </c>
      <c r="B379" s="7">
        <v>3.0223145</v>
      </c>
      <c r="C379" s="7">
        <v>0.007192671</v>
      </c>
      <c r="D379" s="7">
        <v>870.0</v>
      </c>
      <c r="E379" s="7">
        <v>5.2393009</v>
      </c>
      <c r="F379" s="7">
        <v>0.054478005</v>
      </c>
      <c r="J379" s="6">
        <v>869.0</v>
      </c>
      <c r="K379" s="6">
        <v>1.196969697</v>
      </c>
      <c r="L379" s="6">
        <v>0.0043965087</v>
      </c>
      <c r="M379" s="6">
        <v>870.0</v>
      </c>
      <c r="N379" s="6">
        <v>1.793820558</v>
      </c>
      <c r="O379" s="6">
        <v>0.0165971214</v>
      </c>
    </row>
    <row r="380" ht="15.75" customHeight="1">
      <c r="A380" s="7">
        <v>871.0</v>
      </c>
      <c r="B380" s="7">
        <v>3.8104539</v>
      </c>
      <c r="C380" s="7">
        <v>0.031276343</v>
      </c>
      <c r="D380" s="7">
        <v>872.0</v>
      </c>
      <c r="E380" s="7">
        <v>8.5923377</v>
      </c>
      <c r="F380" s="7">
        <v>0.08435421</v>
      </c>
      <c r="J380" s="6">
        <v>871.0</v>
      </c>
      <c r="K380" s="6">
        <v>1.337789661</v>
      </c>
      <c r="L380" s="6">
        <v>0.0096130063</v>
      </c>
      <c r="M380" s="6">
        <v>872.0</v>
      </c>
      <c r="N380" s="6">
        <v>2.639928699</v>
      </c>
      <c r="O380" s="6">
        <v>0.0121006604</v>
      </c>
    </row>
    <row r="381" ht="15.75" customHeight="1">
      <c r="A381" s="7">
        <v>873.0</v>
      </c>
      <c r="B381" s="7">
        <v>3.6271977</v>
      </c>
      <c r="C381" s="7">
        <v>0.024753698</v>
      </c>
      <c r="D381" s="7">
        <v>874.0</v>
      </c>
      <c r="E381" s="7">
        <v>8.1142182</v>
      </c>
      <c r="F381" s="7">
        <v>0.014434749</v>
      </c>
      <c r="J381" s="6">
        <v>873.0</v>
      </c>
      <c r="K381" s="6">
        <v>1.522875817</v>
      </c>
      <c r="L381" s="6">
        <v>0.0097949145</v>
      </c>
      <c r="M381" s="6">
        <v>874.0</v>
      </c>
      <c r="N381" s="6">
        <v>2.419489008</v>
      </c>
      <c r="O381" s="6">
        <v>0.0199845872</v>
      </c>
    </row>
    <row r="382" ht="15.75" customHeight="1">
      <c r="A382" s="7">
        <v>875.0</v>
      </c>
      <c r="B382" s="7">
        <v>3.6058408</v>
      </c>
      <c r="C382" s="7">
        <v>0.019931487</v>
      </c>
      <c r="D382" s="7">
        <v>876.0</v>
      </c>
      <c r="E382" s="7">
        <v>9.205488</v>
      </c>
      <c r="F382" s="7">
        <v>0.085461018</v>
      </c>
      <c r="J382" s="6">
        <v>875.0</v>
      </c>
      <c r="K382" s="6">
        <v>1.445632799</v>
      </c>
      <c r="L382" s="6">
        <v>0.012166129</v>
      </c>
      <c r="M382" s="6">
        <v>876.0</v>
      </c>
      <c r="N382" s="6">
        <v>2.651515151</v>
      </c>
      <c r="O382" s="6">
        <v>0.0113789173</v>
      </c>
    </row>
    <row r="383" ht="15.75" customHeight="1">
      <c r="A383" s="7">
        <v>877.0</v>
      </c>
      <c r="B383" s="7">
        <v>4.4174038</v>
      </c>
      <c r="C383" s="7">
        <v>0.037151314</v>
      </c>
      <c r="D383" s="7">
        <v>878.0</v>
      </c>
      <c r="E383" s="7">
        <v>24.7009686</v>
      </c>
      <c r="F383" s="7">
        <v>0.236956895</v>
      </c>
      <c r="J383" s="6">
        <v>877.0</v>
      </c>
      <c r="K383" s="6">
        <v>3.487225193</v>
      </c>
      <c r="L383" s="6">
        <v>0.0110043132</v>
      </c>
      <c r="M383" s="6">
        <v>878.0</v>
      </c>
      <c r="N383" s="6">
        <v>7.770647653</v>
      </c>
      <c r="O383" s="6">
        <v>0.0604668224</v>
      </c>
    </row>
    <row r="384" ht="15.75" customHeight="1">
      <c r="A384" s="7">
        <v>879.0</v>
      </c>
      <c r="B384" s="7">
        <v>4.6034157</v>
      </c>
      <c r="C384" s="7">
        <v>0.044236794</v>
      </c>
      <c r="D384" s="7">
        <v>880.0</v>
      </c>
      <c r="E384" s="7">
        <v>25.0040991</v>
      </c>
      <c r="F384" s="7">
        <v>0.130897267</v>
      </c>
      <c r="J384" s="6">
        <v>879.0</v>
      </c>
      <c r="K384" s="6">
        <v>3.50802139</v>
      </c>
      <c r="L384" s="6">
        <v>0.0345300725</v>
      </c>
      <c r="M384" s="6">
        <v>880.0</v>
      </c>
      <c r="N384" s="6">
        <v>8.096553773</v>
      </c>
      <c r="O384" s="6">
        <v>0.0110403469</v>
      </c>
    </row>
    <row r="385" ht="15.75" customHeight="1">
      <c r="A385" s="7">
        <v>881.0</v>
      </c>
      <c r="B385" s="7">
        <v>4.5469232</v>
      </c>
      <c r="C385" s="7">
        <v>0.04092633</v>
      </c>
      <c r="D385" s="7">
        <v>882.0</v>
      </c>
      <c r="E385" s="7">
        <v>26.9468902</v>
      </c>
      <c r="F385" s="7">
        <v>0.288448266</v>
      </c>
      <c r="J385" s="6">
        <v>881.0</v>
      </c>
      <c r="K385" s="6">
        <v>3.466428996</v>
      </c>
      <c r="L385" s="6">
        <v>0.0067157781</v>
      </c>
      <c r="M385" s="6">
        <v>882.0</v>
      </c>
      <c r="N385" s="6">
        <v>8.035947712</v>
      </c>
      <c r="O385" s="6">
        <v>0.0489150651</v>
      </c>
    </row>
    <row r="386" ht="15.75" customHeight="1">
      <c r="A386" s="7">
        <v>883.0</v>
      </c>
      <c r="B386" s="7">
        <v>2.585531</v>
      </c>
      <c r="C386" s="7">
        <v>0.013305506</v>
      </c>
      <c r="D386" s="7">
        <v>884.0</v>
      </c>
      <c r="E386" s="7">
        <v>21.2273686</v>
      </c>
      <c r="F386" s="7">
        <v>0.210813493</v>
      </c>
      <c r="J386" s="6">
        <v>883.0</v>
      </c>
      <c r="K386" s="6">
        <v>1.328282828</v>
      </c>
      <c r="L386" s="6">
        <v>0.0052054116</v>
      </c>
      <c r="M386" s="6">
        <v>884.0</v>
      </c>
      <c r="N386" s="6">
        <v>3.789067142</v>
      </c>
      <c r="O386" s="6">
        <v>0.030383022</v>
      </c>
    </row>
    <row r="387" ht="15.75" customHeight="1">
      <c r="A387" s="7">
        <v>885.0</v>
      </c>
      <c r="B387" s="7">
        <v>2.6840484</v>
      </c>
      <c r="C387" s="7">
        <v>0.023835488</v>
      </c>
      <c r="D387" s="7">
        <v>886.0</v>
      </c>
      <c r="E387" s="7">
        <v>22.6686163</v>
      </c>
      <c r="F387" s="7">
        <v>0.126471284</v>
      </c>
      <c r="J387" s="6">
        <v>885.0</v>
      </c>
      <c r="K387" s="6">
        <v>1.346702317</v>
      </c>
      <c r="L387" s="6">
        <v>0.0141577568</v>
      </c>
      <c r="M387" s="6">
        <v>886.0</v>
      </c>
      <c r="N387" s="6">
        <v>3.972073678</v>
      </c>
      <c r="O387" s="6">
        <v>0.038976385</v>
      </c>
    </row>
    <row r="388" ht="15.75" customHeight="1">
      <c r="A388" s="7">
        <v>887.0</v>
      </c>
      <c r="B388" s="7">
        <v>2.6998939</v>
      </c>
      <c r="C388" s="7">
        <v>0.013144004</v>
      </c>
      <c r="D388" s="7">
        <v>888.0</v>
      </c>
      <c r="E388" s="7">
        <v>23.0061935</v>
      </c>
      <c r="F388" s="7">
        <v>0.216548634</v>
      </c>
      <c r="J388" s="6">
        <v>887.0</v>
      </c>
      <c r="K388" s="6">
        <v>0.686669638</v>
      </c>
      <c r="L388" s="6">
        <v>0.0022788626</v>
      </c>
      <c r="M388" s="6">
        <v>888.0</v>
      </c>
      <c r="N388" s="6">
        <v>3.885323826</v>
      </c>
      <c r="O388" s="6">
        <v>0.0259353355</v>
      </c>
    </row>
    <row r="389" ht="15.75" customHeight="1">
      <c r="A389" s="7">
        <v>889.0</v>
      </c>
      <c r="B389" s="7">
        <v>2.9858011</v>
      </c>
      <c r="C389" s="7">
        <v>0.01720954</v>
      </c>
      <c r="D389" s="7">
        <v>890.0</v>
      </c>
      <c r="E389" s="7">
        <v>20.7898961</v>
      </c>
      <c r="F389" s="7">
        <v>0.154878202</v>
      </c>
      <c r="J389" s="6">
        <v>889.0</v>
      </c>
      <c r="K389" s="6">
        <v>0.490263471</v>
      </c>
      <c r="L389" s="6">
        <v>0.0028404761</v>
      </c>
      <c r="M389" s="6">
        <v>890.0</v>
      </c>
      <c r="N389" s="6">
        <v>2.214378632</v>
      </c>
      <c r="O389" s="6">
        <v>0.0207340476</v>
      </c>
    </row>
    <row r="390" ht="15.75" customHeight="1">
      <c r="A390" s="7">
        <v>891.0</v>
      </c>
      <c r="B390" s="7">
        <v>2.8645489</v>
      </c>
      <c r="C390" s="7">
        <v>0.035243484</v>
      </c>
      <c r="D390" s="7">
        <v>892.0</v>
      </c>
      <c r="E390" s="7">
        <v>20.3503569</v>
      </c>
      <c r="F390" s="7">
        <v>0.170057632</v>
      </c>
      <c r="J390" s="6">
        <v>891.0</v>
      </c>
      <c r="K390" s="6">
        <v>0.479079173</v>
      </c>
      <c r="L390" s="6">
        <v>0.0047120684</v>
      </c>
      <c r="M390" s="6">
        <v>892.0</v>
      </c>
      <c r="N390" s="6">
        <v>2.183013074</v>
      </c>
      <c r="O390" s="6">
        <v>0.0096699803</v>
      </c>
    </row>
    <row r="391" ht="15.75" customHeight="1">
      <c r="A391" s="7">
        <v>893.0</v>
      </c>
      <c r="B391" s="7">
        <v>2.9079517</v>
      </c>
      <c r="C391" s="7">
        <v>0.015573543</v>
      </c>
      <c r="D391" s="7">
        <v>894.0</v>
      </c>
      <c r="E391" s="7">
        <v>20.72927</v>
      </c>
      <c r="F391" s="7">
        <v>0.13651829</v>
      </c>
      <c r="J391" s="6">
        <v>893.0</v>
      </c>
      <c r="K391" s="6">
        <v>0.496412771</v>
      </c>
      <c r="L391" s="6">
        <v>0.0117840743</v>
      </c>
      <c r="M391" s="6">
        <v>894.0</v>
      </c>
      <c r="N391" s="6">
        <v>2.105011886</v>
      </c>
      <c r="O391" s="6">
        <v>0.0176114206</v>
      </c>
    </row>
    <row r="392" ht="15.75" customHeight="1">
      <c r="A392" s="7">
        <v>895.0</v>
      </c>
      <c r="B392" s="7">
        <v>4.5689691</v>
      </c>
      <c r="C392" s="7">
        <v>0.025143694</v>
      </c>
      <c r="D392" s="7">
        <v>896.0</v>
      </c>
      <c r="E392" s="7">
        <v>39.1203359</v>
      </c>
      <c r="F392" s="7">
        <v>0.420418491</v>
      </c>
      <c r="J392" s="6">
        <v>895.0</v>
      </c>
      <c r="K392" s="6">
        <v>2.20901347</v>
      </c>
      <c r="L392" s="6">
        <v>0.0224687295</v>
      </c>
      <c r="M392" s="6">
        <v>896.0</v>
      </c>
      <c r="N392" s="6">
        <v>11.226611203</v>
      </c>
      <c r="O392" s="6">
        <v>0.0813028267</v>
      </c>
    </row>
    <row r="393" ht="15.75" customHeight="1">
      <c r="A393" s="7">
        <v>897.0</v>
      </c>
      <c r="B393" s="7">
        <v>4.8080288</v>
      </c>
      <c r="C393" s="7">
        <v>0.027219392</v>
      </c>
      <c r="D393" s="7">
        <v>898.0</v>
      </c>
      <c r="E393" s="7">
        <v>57.0257041</v>
      </c>
      <c r="F393" s="7">
        <v>0.650558506</v>
      </c>
      <c r="J393" s="6">
        <v>897.0</v>
      </c>
      <c r="K393" s="6">
        <v>2.647718569</v>
      </c>
      <c r="L393" s="6">
        <v>0.0300255079</v>
      </c>
      <c r="M393" s="6">
        <v>898.0</v>
      </c>
      <c r="N393" s="6">
        <v>12.44161384</v>
      </c>
      <c r="O393" s="6">
        <v>0.1327350992</v>
      </c>
    </row>
    <row r="394" ht="15.75" customHeight="1">
      <c r="A394" s="7">
        <v>899.0</v>
      </c>
      <c r="B394" s="7">
        <v>4.9223917</v>
      </c>
      <c r="C394" s="7">
        <v>0.039432011</v>
      </c>
      <c r="D394" s="7">
        <v>900.0</v>
      </c>
      <c r="E394" s="7">
        <v>75.3513214</v>
      </c>
      <c r="F394" s="7">
        <v>0.232712546</v>
      </c>
      <c r="J394" s="6">
        <v>899.0</v>
      </c>
      <c r="K394" s="6">
        <v>2.341904384</v>
      </c>
      <c r="L394" s="6">
        <v>0.0079706517</v>
      </c>
      <c r="M394" s="6">
        <v>900.0</v>
      </c>
      <c r="N394" s="6">
        <v>16.630979263</v>
      </c>
      <c r="O394" s="6">
        <v>0.0288893298</v>
      </c>
    </row>
    <row r="395" ht="15.75" customHeight="1">
      <c r="A395" s="7">
        <v>901.0</v>
      </c>
      <c r="B395" s="7">
        <v>3.0732956</v>
      </c>
      <c r="C395" s="7">
        <v>0.028043888</v>
      </c>
      <c r="D395" s="7">
        <v>902.0</v>
      </c>
      <c r="E395" s="7">
        <v>10.9767347</v>
      </c>
      <c r="F395" s="7">
        <v>0.085285896</v>
      </c>
      <c r="J395" s="6">
        <v>901.0</v>
      </c>
      <c r="K395" s="6">
        <v>0.564426505</v>
      </c>
      <c r="L395" s="6">
        <v>0.0086369738</v>
      </c>
      <c r="M395" s="6">
        <v>902.0</v>
      </c>
      <c r="N395" s="6">
        <v>1.275062731</v>
      </c>
      <c r="O395" s="6">
        <v>0.0048657166</v>
      </c>
    </row>
    <row r="396" ht="15.75" customHeight="1">
      <c r="A396" s="7">
        <v>903.0</v>
      </c>
      <c r="B396" s="7">
        <v>3.1380553</v>
      </c>
      <c r="C396" s="7">
        <v>0.027531472</v>
      </c>
      <c r="D396" s="7">
        <v>904.0</v>
      </c>
      <c r="E396" s="7">
        <v>11.2061494</v>
      </c>
      <c r="F396" s="7">
        <v>0.097966658</v>
      </c>
      <c r="J396" s="6">
        <v>903.0</v>
      </c>
      <c r="K396" s="6">
        <v>0.563559826</v>
      </c>
      <c r="L396" s="6">
        <v>0.0053569006</v>
      </c>
      <c r="M396" s="6">
        <v>904.0</v>
      </c>
      <c r="N396" s="6">
        <v>1.384016772</v>
      </c>
      <c r="O396" s="6">
        <v>0.0097576521</v>
      </c>
    </row>
    <row r="397" ht="15.75" customHeight="1">
      <c r="A397" s="7">
        <v>905.0</v>
      </c>
      <c r="B397" s="7">
        <v>2.9796007</v>
      </c>
      <c r="C397" s="7">
        <v>0.01406841</v>
      </c>
      <c r="D397" s="7">
        <v>906.0</v>
      </c>
      <c r="E397" s="7">
        <v>11.950197</v>
      </c>
      <c r="F397" s="7">
        <v>0.097529651</v>
      </c>
      <c r="J397" s="6">
        <v>905.0</v>
      </c>
      <c r="K397" s="6">
        <v>0.533886357</v>
      </c>
      <c r="L397" s="6">
        <v>0.0090408707</v>
      </c>
      <c r="M397" s="6">
        <v>906.0</v>
      </c>
      <c r="N397" s="6">
        <v>1.410017169</v>
      </c>
      <c r="O397" s="6">
        <v>0.0155354679</v>
      </c>
    </row>
    <row r="398" ht="15.75" customHeight="1">
      <c r="A398" s="7">
        <v>907.0</v>
      </c>
      <c r="B398" s="7">
        <v>2.6385789</v>
      </c>
      <c r="C398" s="7">
        <v>0.010936472</v>
      </c>
      <c r="D398" s="7">
        <v>908.0</v>
      </c>
      <c r="E398" s="7">
        <v>5.6306148</v>
      </c>
      <c r="F398" s="7">
        <v>0.049736953</v>
      </c>
      <c r="J398" s="6">
        <v>907.0</v>
      </c>
      <c r="K398" s="6">
        <v>0.217465663</v>
      </c>
      <c r="L398" s="6">
        <v>0.0040006818</v>
      </c>
      <c r="M398" s="6">
        <v>908.0</v>
      </c>
      <c r="N398" s="6">
        <v>0.572969493</v>
      </c>
      <c r="O398" s="6">
        <v>0.0041919504</v>
      </c>
    </row>
    <row r="399" ht="15.75" customHeight="1">
      <c r="A399" s="7">
        <v>909.0</v>
      </c>
      <c r="B399" s="7">
        <v>2.6819816</v>
      </c>
      <c r="C399" s="7">
        <v>0.027522851</v>
      </c>
      <c r="D399" s="7">
        <v>910.0</v>
      </c>
      <c r="E399" s="7">
        <v>6.3319486</v>
      </c>
      <c r="F399" s="7">
        <v>0.04983229</v>
      </c>
      <c r="J399" s="6">
        <v>909.0</v>
      </c>
      <c r="K399" s="6">
        <v>0.221262546</v>
      </c>
      <c r="L399" s="6">
        <v>0.0066152588</v>
      </c>
      <c r="M399" s="6">
        <v>910.0</v>
      </c>
      <c r="N399" s="6">
        <v>0.68596804</v>
      </c>
      <c r="O399" s="6">
        <v>0.0073569172</v>
      </c>
    </row>
    <row r="400" ht="15.75" customHeight="1">
      <c r="A400" s="7">
        <v>911.0</v>
      </c>
      <c r="B400" s="7">
        <v>3.2097043</v>
      </c>
      <c r="C400" s="7">
        <v>0.01146613</v>
      </c>
      <c r="D400" s="7">
        <v>912.0</v>
      </c>
      <c r="E400" s="7">
        <v>6.1342248</v>
      </c>
      <c r="F400" s="7">
        <v>0.057528998</v>
      </c>
      <c r="J400" s="6">
        <v>911.0</v>
      </c>
      <c r="K400" s="6">
        <v>0.231910328</v>
      </c>
      <c r="L400" s="6">
        <v>9.757653E-4</v>
      </c>
      <c r="M400" s="6">
        <v>912.0</v>
      </c>
      <c r="N400" s="6">
        <v>0.60437632</v>
      </c>
      <c r="O400" s="6">
        <v>0.001397723</v>
      </c>
    </row>
    <row r="401" ht="15.75" customHeight="1">
      <c r="A401" s="7">
        <v>913.0</v>
      </c>
      <c r="B401" s="7">
        <v>3.1242766</v>
      </c>
      <c r="C401" s="7">
        <v>0.023291641</v>
      </c>
      <c r="D401" s="7">
        <v>914.0</v>
      </c>
      <c r="E401" s="7">
        <v>7.3067887</v>
      </c>
      <c r="F401" s="7">
        <v>0.05749186</v>
      </c>
      <c r="J401" s="6">
        <v>913.0</v>
      </c>
      <c r="K401" s="6">
        <v>0.334921421</v>
      </c>
      <c r="L401" s="6">
        <v>0.0045526775</v>
      </c>
      <c r="M401" s="6">
        <v>914.0</v>
      </c>
      <c r="N401" s="6">
        <v>0.803712691</v>
      </c>
      <c r="O401" s="6">
        <v>0.0067657142</v>
      </c>
    </row>
    <row r="402" ht="15.75" customHeight="1">
      <c r="A402" s="7">
        <v>915.0</v>
      </c>
      <c r="B402" s="7">
        <v>3.2689525</v>
      </c>
      <c r="C402" s="7">
        <v>0.032107529</v>
      </c>
      <c r="D402" s="7">
        <v>916.0</v>
      </c>
      <c r="E402" s="7">
        <v>7.8510458</v>
      </c>
      <c r="F402" s="7">
        <v>0.048602745</v>
      </c>
      <c r="J402" s="6">
        <v>915.0</v>
      </c>
      <c r="K402" s="6">
        <v>0.383166601</v>
      </c>
      <c r="L402" s="6">
        <v>0.0036665742</v>
      </c>
      <c r="M402" s="6">
        <v>916.0</v>
      </c>
      <c r="N402" s="6">
        <v>0.832436939</v>
      </c>
      <c r="O402" s="6">
        <v>0.0029380399</v>
      </c>
    </row>
    <row r="403" ht="15.75" customHeight="1">
      <c r="A403" s="7">
        <v>917.0</v>
      </c>
      <c r="B403" s="7">
        <v>3.4639206</v>
      </c>
      <c r="C403" s="7">
        <v>0.01510948</v>
      </c>
      <c r="D403" s="7">
        <v>918.0</v>
      </c>
      <c r="E403" s="7">
        <v>8.0308573</v>
      </c>
      <c r="F403" s="7">
        <v>0.077589882</v>
      </c>
      <c r="J403" s="6">
        <v>917.0</v>
      </c>
      <c r="K403" s="6">
        <v>0.328854662</v>
      </c>
      <c r="L403" s="6">
        <v>0.001582872</v>
      </c>
      <c r="M403" s="6">
        <v>918.0</v>
      </c>
      <c r="N403" s="6">
        <v>0.80181425</v>
      </c>
      <c r="O403" s="6">
        <v>0.0187568271</v>
      </c>
    </row>
    <row r="404" ht="15.75" customHeight="1">
      <c r="A404" s="7">
        <v>919.0</v>
      </c>
      <c r="B404" s="7">
        <v>3.1153205</v>
      </c>
      <c r="C404" s="7">
        <v>0.029839627</v>
      </c>
      <c r="D404" s="7">
        <v>920.0</v>
      </c>
      <c r="E404" s="7">
        <v>11.9922219</v>
      </c>
      <c r="F404" s="7">
        <v>0.069151166</v>
      </c>
      <c r="J404" s="6">
        <v>919.0</v>
      </c>
      <c r="K404" s="6">
        <v>1.268459456</v>
      </c>
      <c r="L404" s="6">
        <v>0.0117964261</v>
      </c>
      <c r="M404" s="6">
        <v>920.0</v>
      </c>
      <c r="N404" s="6">
        <v>3.528017697</v>
      </c>
      <c r="O404" s="6">
        <v>0.0294412091</v>
      </c>
    </row>
    <row r="405" ht="15.75" customHeight="1">
      <c r="A405" s="7">
        <v>921.0</v>
      </c>
      <c r="B405" s="7">
        <v>3.2496624</v>
      </c>
      <c r="C405" s="7">
        <v>0.026691152</v>
      </c>
      <c r="D405" s="7">
        <v>922.0</v>
      </c>
      <c r="E405" s="7">
        <v>18.5935778</v>
      </c>
      <c r="F405" s="7">
        <v>0.1130543</v>
      </c>
      <c r="J405" s="6">
        <v>921.0</v>
      </c>
      <c r="K405" s="6">
        <v>1.400112256</v>
      </c>
      <c r="L405" s="6">
        <v>0.0022978425</v>
      </c>
      <c r="M405" s="6">
        <v>922.0</v>
      </c>
      <c r="N405" s="6">
        <v>4.557715927</v>
      </c>
      <c r="O405" s="6">
        <v>0.0442326264</v>
      </c>
    </row>
    <row r="406" ht="15.75" customHeight="1">
      <c r="A406" s="7">
        <v>923.0</v>
      </c>
      <c r="B406" s="7">
        <v>3.1738798</v>
      </c>
      <c r="C406" s="7">
        <v>0.021872944</v>
      </c>
      <c r="D406" s="7">
        <v>924.0</v>
      </c>
      <c r="E406" s="7">
        <v>23.1784268</v>
      </c>
      <c r="F406" s="7">
        <v>0.165773937</v>
      </c>
      <c r="J406" s="6">
        <v>923.0</v>
      </c>
      <c r="K406" s="6">
        <v>1.393921685</v>
      </c>
      <c r="L406" s="6">
        <v>0.0035978761</v>
      </c>
      <c r="M406" s="6">
        <v>924.0</v>
      </c>
      <c r="N406" s="6">
        <v>4.778100238</v>
      </c>
      <c r="O406" s="6">
        <v>0.0521234766</v>
      </c>
    </row>
    <row r="407" ht="15.75" customHeight="1">
      <c r="A407" s="7">
        <v>925.0</v>
      </c>
      <c r="B407" s="7">
        <v>2.7997892</v>
      </c>
      <c r="C407" s="7">
        <v>0.026894871</v>
      </c>
      <c r="D407" s="7">
        <v>926.0</v>
      </c>
      <c r="E407" s="7">
        <v>14.7934234</v>
      </c>
      <c r="F407" s="7">
        <v>0.114572268</v>
      </c>
      <c r="J407" s="6">
        <v>925.0</v>
      </c>
      <c r="K407" s="6">
        <v>1.743482568</v>
      </c>
      <c r="L407" s="6">
        <v>0.0043481138</v>
      </c>
      <c r="M407" s="6">
        <v>926.0</v>
      </c>
      <c r="N407" s="6">
        <v>4.671622425</v>
      </c>
      <c r="O407" s="6">
        <v>0.0440241992</v>
      </c>
    </row>
    <row r="408" ht="15.75" customHeight="1">
      <c r="A408" s="7">
        <v>927.0</v>
      </c>
      <c r="B408" s="7">
        <v>2.9472208</v>
      </c>
      <c r="C408" s="7">
        <v>0.011772492</v>
      </c>
      <c r="D408" s="7">
        <v>928.0</v>
      </c>
      <c r="E408" s="7">
        <v>13.8654307</v>
      </c>
      <c r="F408" s="7">
        <v>0.126986254</v>
      </c>
      <c r="J408" s="6">
        <v>927.0</v>
      </c>
      <c r="K408" s="6">
        <v>1.903611992</v>
      </c>
      <c r="L408" s="6">
        <v>0.0195283909</v>
      </c>
      <c r="M408" s="6">
        <v>928.0</v>
      </c>
      <c r="N408" s="6">
        <v>4.375300449</v>
      </c>
      <c r="O408" s="6">
        <v>0.009705144</v>
      </c>
    </row>
    <row r="409" ht="15.75" customHeight="1">
      <c r="A409" s="7">
        <v>929.0</v>
      </c>
      <c r="B409" s="7">
        <v>2.9444651</v>
      </c>
      <c r="C409" s="7">
        <v>0.01985992</v>
      </c>
      <c r="D409" s="7">
        <v>930.0</v>
      </c>
      <c r="E409" s="7">
        <v>13.4334697</v>
      </c>
      <c r="F409" s="7">
        <v>0.106735708</v>
      </c>
      <c r="J409" s="6">
        <v>929.0</v>
      </c>
      <c r="K409" s="6">
        <v>1.903199287</v>
      </c>
      <c r="L409" s="6">
        <v>0.01648754</v>
      </c>
      <c r="M409" s="6">
        <v>930.0</v>
      </c>
      <c r="N409" s="6">
        <v>4.371173402</v>
      </c>
      <c r="O409" s="6">
        <v>0.0418055806</v>
      </c>
    </row>
    <row r="410" ht="15.75" customHeight="1">
      <c r="A410" s="7">
        <v>931.0</v>
      </c>
      <c r="B410" s="7">
        <v>2.4916984</v>
      </c>
      <c r="C410" s="7">
        <v>0.019315204</v>
      </c>
      <c r="D410" s="7">
        <v>932.0</v>
      </c>
      <c r="E410" s="7">
        <v>9.5974909</v>
      </c>
      <c r="F410" s="7">
        <v>0.050003437</v>
      </c>
      <c r="J410" s="6">
        <v>931.0</v>
      </c>
      <c r="K410" s="6">
        <v>0.226627707</v>
      </c>
      <c r="L410" s="6">
        <v>0.005208098</v>
      </c>
      <c r="M410" s="6">
        <v>932.0</v>
      </c>
      <c r="N410" s="6">
        <v>0.814071579</v>
      </c>
      <c r="O410" s="6">
        <v>0.0122352851</v>
      </c>
    </row>
    <row r="411" ht="15.75" customHeight="1">
      <c r="A411" s="7">
        <v>933.0</v>
      </c>
      <c r="B411" s="7">
        <v>2.4595252</v>
      </c>
      <c r="C411" s="7">
        <v>0.011133464</v>
      </c>
      <c r="D411" s="7">
        <v>934.0</v>
      </c>
      <c r="E411" s="7">
        <v>9.1972208</v>
      </c>
      <c r="F411" s="7">
        <v>0.018652153</v>
      </c>
      <c r="J411" s="6">
        <v>933.0</v>
      </c>
      <c r="K411" s="6">
        <v>0.222872095</v>
      </c>
      <c r="L411" s="6">
        <v>0.00601148</v>
      </c>
      <c r="M411" s="6">
        <v>934.0</v>
      </c>
      <c r="N411" s="6">
        <v>0.798141178</v>
      </c>
      <c r="O411" s="6">
        <v>0.0018102643</v>
      </c>
    </row>
    <row r="412" ht="15.75" customHeight="1">
      <c r="A412" s="7">
        <v>935.0</v>
      </c>
      <c r="B412" s="7">
        <v>2.5524622</v>
      </c>
      <c r="C412" s="7">
        <v>0.021356922</v>
      </c>
      <c r="D412" s="7">
        <v>936.0</v>
      </c>
      <c r="E412" s="7">
        <v>9.2888489</v>
      </c>
      <c r="F412" s="7">
        <v>0.092594233</v>
      </c>
      <c r="J412" s="6">
        <v>935.0</v>
      </c>
      <c r="K412" s="6">
        <v>0.266082277</v>
      </c>
      <c r="L412" s="6">
        <v>0.0035145384</v>
      </c>
      <c r="M412" s="6">
        <v>936.0</v>
      </c>
      <c r="N412" s="6">
        <v>0.727279781</v>
      </c>
      <c r="O412" s="6">
        <v>0.0082574979</v>
      </c>
    </row>
    <row r="413" ht="15.75" customHeight="1">
      <c r="A413" s="7">
        <v>937.0</v>
      </c>
      <c r="B413" s="7">
        <v>12.9918637</v>
      </c>
      <c r="C413" s="7">
        <v>0.056856801</v>
      </c>
      <c r="D413" s="7">
        <v>938.0</v>
      </c>
      <c r="E413" s="7">
        <v>73.9390088</v>
      </c>
      <c r="F413" s="7">
        <v>0.477306769</v>
      </c>
      <c r="J413" s="6">
        <v>937.0</v>
      </c>
      <c r="K413" s="6">
        <v>4.793370312</v>
      </c>
      <c r="L413" s="6">
        <v>0.0465149509</v>
      </c>
      <c r="M413" s="6">
        <v>938.0</v>
      </c>
      <c r="N413" s="6">
        <v>11.6921421</v>
      </c>
      <c r="O413" s="6">
        <v>0.060512982</v>
      </c>
    </row>
    <row r="414" ht="15.75" customHeight="1">
      <c r="A414" s="7">
        <v>939.0</v>
      </c>
      <c r="B414" s="7">
        <v>13.379733</v>
      </c>
      <c r="C414" s="7">
        <v>0.12504276</v>
      </c>
      <c r="D414" s="7">
        <v>940.0</v>
      </c>
      <c r="E414" s="7">
        <v>80.5045401</v>
      </c>
      <c r="F414" s="7">
        <v>0.658390726</v>
      </c>
      <c r="J414" s="6">
        <v>939.0</v>
      </c>
      <c r="K414" s="6">
        <v>5.025310354</v>
      </c>
      <c r="L414" s="6">
        <v>0.0576768664</v>
      </c>
      <c r="M414" s="6">
        <v>940.0</v>
      </c>
      <c r="N414" s="6">
        <v>12.66901413</v>
      </c>
      <c r="O414" s="6">
        <v>0.0852812093</v>
      </c>
    </row>
    <row r="415" ht="15.75" customHeight="1">
      <c r="A415" s="7">
        <v>941.0</v>
      </c>
      <c r="B415" s="7">
        <v>13.9536141</v>
      </c>
      <c r="C415" s="7">
        <v>0.055998853</v>
      </c>
      <c r="D415" s="7">
        <v>942.0</v>
      </c>
      <c r="E415" s="7">
        <v>82.7504616</v>
      </c>
      <c r="F415" s="7">
        <v>0.753303403</v>
      </c>
      <c r="J415" s="6">
        <v>941.0</v>
      </c>
      <c r="K415" s="6">
        <v>5.000960777</v>
      </c>
      <c r="L415" s="6">
        <v>0.0321035453</v>
      </c>
      <c r="M415" s="6">
        <v>942.0</v>
      </c>
      <c r="N415" s="6">
        <v>12.809333727</v>
      </c>
      <c r="O415" s="6">
        <v>0.1041619574</v>
      </c>
    </row>
    <row r="416" ht="15.75" customHeight="1">
      <c r="A416" s="7">
        <v>943.0</v>
      </c>
      <c r="B416" s="7">
        <v>2.668203</v>
      </c>
      <c r="C416" s="7">
        <v>0.026260911</v>
      </c>
      <c r="D416" s="7">
        <v>944.0</v>
      </c>
      <c r="E416" s="7">
        <v>10.7976122</v>
      </c>
      <c r="F416" s="7">
        <v>0.036591358</v>
      </c>
      <c r="J416" s="6">
        <v>943.0</v>
      </c>
      <c r="K416" s="6">
        <v>0.926038365</v>
      </c>
      <c r="L416" s="6">
        <v>0.0011968437</v>
      </c>
      <c r="M416" s="6">
        <v>944.0</v>
      </c>
      <c r="N416" s="6">
        <v>2.124409007</v>
      </c>
      <c r="O416" s="6">
        <v>0.0257469525</v>
      </c>
    </row>
    <row r="417" ht="15.75" customHeight="1">
      <c r="A417" s="7">
        <v>945.0</v>
      </c>
      <c r="B417" s="7">
        <v>2.5841532</v>
      </c>
      <c r="C417" s="7">
        <v>0.01903002</v>
      </c>
      <c r="D417" s="7">
        <v>946.0</v>
      </c>
      <c r="E417" s="7">
        <v>13.9267458</v>
      </c>
      <c r="F417" s="7">
        <v>0.12890781</v>
      </c>
      <c r="J417" s="6">
        <v>945.0</v>
      </c>
      <c r="K417" s="6">
        <v>0.916917591</v>
      </c>
      <c r="L417" s="6">
        <v>0.0045698544</v>
      </c>
      <c r="M417" s="6">
        <v>946.0</v>
      </c>
      <c r="N417" s="6">
        <v>2.654321843</v>
      </c>
      <c r="O417" s="6">
        <v>0.0167692236</v>
      </c>
    </row>
    <row r="418" ht="15.75" customHeight="1">
      <c r="A418" s="7">
        <v>947.0</v>
      </c>
      <c r="B418" s="7">
        <v>2.4197049</v>
      </c>
      <c r="C418" s="7">
        <v>0.006652396</v>
      </c>
      <c r="D418" s="7">
        <v>948.0</v>
      </c>
      <c r="E418" s="7">
        <v>13.790337</v>
      </c>
      <c r="F418" s="7">
        <v>0.102609392</v>
      </c>
      <c r="J418" s="6">
        <v>947.0</v>
      </c>
      <c r="K418" s="6">
        <v>0.94056557</v>
      </c>
      <c r="L418" s="6">
        <v>0.00872175</v>
      </c>
      <c r="M418" s="6">
        <v>948.0</v>
      </c>
      <c r="N418" s="6">
        <v>2.601082937</v>
      </c>
      <c r="O418" s="6">
        <v>0.0238620421</v>
      </c>
    </row>
    <row r="419" ht="15.75" customHeight="1">
      <c r="A419" s="7">
        <v>949.0</v>
      </c>
      <c r="B419" s="7">
        <v>3.9523741</v>
      </c>
      <c r="C419" s="7">
        <v>0.017712412</v>
      </c>
      <c r="D419" s="7">
        <v>950.0</v>
      </c>
      <c r="E419" s="7">
        <v>10.6922054</v>
      </c>
      <c r="F419" s="7">
        <v>0.069623147</v>
      </c>
      <c r="J419" s="6">
        <v>949.0</v>
      </c>
      <c r="K419" s="6">
        <v>0.578458465</v>
      </c>
      <c r="L419" s="6">
        <v>0.0025377144</v>
      </c>
      <c r="M419" s="6">
        <v>950.0</v>
      </c>
      <c r="N419" s="6">
        <v>1.327476228</v>
      </c>
      <c r="O419" s="6">
        <v>0.0093748488</v>
      </c>
    </row>
    <row r="420" ht="15.75" customHeight="1">
      <c r="A420" s="7">
        <v>951.0</v>
      </c>
      <c r="B420" s="7">
        <v>3.8975968</v>
      </c>
      <c r="C420" s="7">
        <v>0.018879617</v>
      </c>
      <c r="D420" s="7">
        <v>952.0</v>
      </c>
      <c r="E420" s="7">
        <v>10.6522473</v>
      </c>
      <c r="F420" s="7">
        <v>0.084800347</v>
      </c>
      <c r="J420" s="6">
        <v>951.0</v>
      </c>
      <c r="K420" s="6">
        <v>0.593365696</v>
      </c>
      <c r="L420" s="6">
        <v>0.0112328506</v>
      </c>
      <c r="M420" s="6">
        <v>952.0</v>
      </c>
      <c r="N420" s="6">
        <v>1.359667195</v>
      </c>
      <c r="O420" s="6">
        <v>0.0225708348</v>
      </c>
    </row>
    <row r="421" ht="15.75" customHeight="1">
      <c r="A421" s="7">
        <v>953.0</v>
      </c>
      <c r="B421" s="7">
        <v>3.7887479</v>
      </c>
      <c r="C421" s="7">
        <v>0.017149204</v>
      </c>
      <c r="D421" s="7">
        <v>954.0</v>
      </c>
      <c r="E421" s="7">
        <v>10.4265631</v>
      </c>
      <c r="F421" s="7">
        <v>0.109869158</v>
      </c>
      <c r="J421" s="6">
        <v>953.0</v>
      </c>
      <c r="K421" s="6">
        <v>0.480420712</v>
      </c>
      <c r="L421" s="6">
        <v>0.0214057549</v>
      </c>
      <c r="M421" s="6">
        <v>954.0</v>
      </c>
      <c r="N421" s="6">
        <v>1.148274002</v>
      </c>
      <c r="O421" s="6">
        <v>0.0234719569</v>
      </c>
    </row>
    <row r="422" ht="15.75" customHeight="1">
      <c r="A422" s="7">
        <v>955.0</v>
      </c>
      <c r="B422" s="7">
        <v>4.6372447</v>
      </c>
      <c r="C422" s="7">
        <v>0.034097243</v>
      </c>
      <c r="D422" s="7">
        <v>956.0</v>
      </c>
      <c r="E422" s="7">
        <v>85.4011541</v>
      </c>
      <c r="F422" s="7">
        <v>0.909462069</v>
      </c>
      <c r="J422" s="6">
        <v>955.0</v>
      </c>
      <c r="K422" s="6">
        <v>1.390668824</v>
      </c>
      <c r="L422" s="6">
        <v>0.0579117249</v>
      </c>
      <c r="M422" s="6">
        <v>956.0</v>
      </c>
      <c r="N422" s="6">
        <v>11.23193096</v>
      </c>
      <c r="O422" s="6">
        <v>0.1102001287</v>
      </c>
    </row>
    <row r="423" ht="15.75" customHeight="1">
      <c r="A423" s="7">
        <v>957.0</v>
      </c>
      <c r="B423" s="7">
        <v>5.0437887</v>
      </c>
      <c r="C423" s="7">
        <v>0.052391684</v>
      </c>
      <c r="D423" s="7">
        <v>958.0</v>
      </c>
      <c r="E423" s="7">
        <v>76.0768696</v>
      </c>
      <c r="F423" s="7">
        <v>0.095248281</v>
      </c>
      <c r="J423" s="6">
        <v>957.0</v>
      </c>
      <c r="K423" s="6">
        <v>1.432632147</v>
      </c>
      <c r="L423" s="6">
        <v>0.0156956077</v>
      </c>
      <c r="M423" s="6">
        <v>958.0</v>
      </c>
      <c r="N423" s="6">
        <v>11.826321467</v>
      </c>
      <c r="O423" s="6">
        <v>0.120953417</v>
      </c>
    </row>
    <row r="424" ht="15.75" customHeight="1">
      <c r="A424" s="7">
        <v>959.0</v>
      </c>
      <c r="B424" s="7">
        <v>5.5880332</v>
      </c>
      <c r="C424" s="7">
        <v>0.039739865</v>
      </c>
      <c r="D424" s="7">
        <v>960.0</v>
      </c>
      <c r="E424" s="7">
        <v>85.6044261</v>
      </c>
      <c r="F424" s="7">
        <v>0.821583882</v>
      </c>
      <c r="J424" s="6">
        <v>959.0</v>
      </c>
      <c r="K424" s="6">
        <v>1.484627832</v>
      </c>
      <c r="L424" s="6">
        <v>0.0055521507</v>
      </c>
      <c r="M424" s="6">
        <v>960.0</v>
      </c>
      <c r="N424" s="6">
        <v>11.881877023</v>
      </c>
      <c r="O424" s="6">
        <v>0.0835229472</v>
      </c>
    </row>
    <row r="425" ht="15.75" customHeight="1">
      <c r="A425" s="7">
        <v>961.0</v>
      </c>
      <c r="B425" s="7">
        <v>1.9772663</v>
      </c>
      <c r="C425" s="7">
        <v>0.023566499</v>
      </c>
      <c r="D425" s="7">
        <v>962.0</v>
      </c>
      <c r="E425" s="7">
        <v>6.0608046</v>
      </c>
      <c r="F425" s="7">
        <v>0.068718933</v>
      </c>
      <c r="J425" s="6">
        <v>961.0</v>
      </c>
      <c r="K425" s="6">
        <v>0.250118662</v>
      </c>
      <c r="L425" s="6">
        <v>0.0889934498</v>
      </c>
      <c r="M425" s="6">
        <v>962.0</v>
      </c>
      <c r="N425" s="6">
        <v>0.637432578</v>
      </c>
      <c r="O425" s="6">
        <v>0.0119600102</v>
      </c>
    </row>
    <row r="426" ht="15.75" customHeight="1">
      <c r="A426" s="7">
        <v>963.0</v>
      </c>
      <c r="B426" s="7">
        <v>2.0312973</v>
      </c>
      <c r="C426" s="7">
        <v>0.020783928</v>
      </c>
      <c r="D426" s="7">
        <v>964.0</v>
      </c>
      <c r="E426" s="7">
        <v>6.8450411</v>
      </c>
      <c r="F426" s="7">
        <v>0.056288567</v>
      </c>
      <c r="J426" s="6">
        <v>963.0</v>
      </c>
      <c r="K426" s="6">
        <v>0.239697951</v>
      </c>
      <c r="L426" s="6">
        <v>0.014913188</v>
      </c>
      <c r="M426" s="6">
        <v>964.0</v>
      </c>
      <c r="N426" s="6">
        <v>0.866666667</v>
      </c>
      <c r="O426" s="6">
        <v>0.0094670567</v>
      </c>
    </row>
    <row r="427" ht="15.75" customHeight="1">
      <c r="A427" s="7">
        <v>965.0</v>
      </c>
      <c r="B427" s="7">
        <v>1.9903806</v>
      </c>
      <c r="C427" s="7">
        <v>0.015584403</v>
      </c>
      <c r="D427" s="7">
        <v>966.0</v>
      </c>
      <c r="E427" s="7">
        <v>7.2424052</v>
      </c>
      <c r="F427" s="7">
        <v>0.011489076</v>
      </c>
      <c r="J427" s="6">
        <v>965.0</v>
      </c>
      <c r="K427" s="6">
        <v>0.124546925</v>
      </c>
      <c r="L427" s="6">
        <v>0.0086881653</v>
      </c>
      <c r="M427" s="6">
        <v>966.0</v>
      </c>
      <c r="N427" s="6">
        <v>0.941370011</v>
      </c>
      <c r="O427" s="6">
        <v>0.0201725997</v>
      </c>
    </row>
    <row r="428" ht="15.75" customHeight="1">
      <c r="A428" s="7">
        <v>967.0</v>
      </c>
      <c r="B428" s="7">
        <v>10.7052425</v>
      </c>
      <c r="C428" s="7">
        <v>0.09569189</v>
      </c>
      <c r="D428" s="7">
        <v>968.0</v>
      </c>
      <c r="E428" s="7">
        <v>24.8523196</v>
      </c>
      <c r="F428" s="7">
        <v>0.388867906</v>
      </c>
      <c r="J428" s="6">
        <v>967.0</v>
      </c>
      <c r="K428" s="6">
        <v>2.382955771</v>
      </c>
      <c r="L428" s="6">
        <v>0.0256585759</v>
      </c>
      <c r="M428" s="6">
        <v>968.0</v>
      </c>
      <c r="N428" s="6">
        <v>7.021035599</v>
      </c>
      <c r="O428" s="6">
        <v>0.1284583117</v>
      </c>
    </row>
    <row r="429" ht="15.75" customHeight="1">
      <c r="A429" s="7">
        <v>969.0</v>
      </c>
      <c r="B429" s="7">
        <v>9.7787155</v>
      </c>
      <c r="C429" s="7">
        <v>0.095725583</v>
      </c>
      <c r="D429" s="7">
        <v>970.0</v>
      </c>
      <c r="E429" s="7">
        <v>25.3900069</v>
      </c>
      <c r="F429" s="7">
        <v>0.100946228</v>
      </c>
      <c r="J429" s="6">
        <v>969.0</v>
      </c>
      <c r="K429" s="6">
        <v>2.381877022</v>
      </c>
      <c r="L429" s="6">
        <v>0.0238364399</v>
      </c>
      <c r="M429" s="6">
        <v>970.0</v>
      </c>
      <c r="N429" s="6">
        <v>7.5</v>
      </c>
      <c r="O429" s="6">
        <v>0.0520908279</v>
      </c>
    </row>
    <row r="430" ht="15.75" customHeight="1">
      <c r="A430" s="7">
        <v>971.0</v>
      </c>
      <c r="B430" s="7">
        <v>9.4856103</v>
      </c>
      <c r="C430" s="7">
        <v>0.070406335</v>
      </c>
      <c r="D430" s="7">
        <v>972.0</v>
      </c>
      <c r="E430" s="7">
        <v>26.485053</v>
      </c>
      <c r="F430" s="7">
        <v>0.296235718</v>
      </c>
      <c r="J430" s="6">
        <v>971.0</v>
      </c>
      <c r="K430" s="6">
        <v>2.566882416</v>
      </c>
      <c r="L430" s="6">
        <v>0.0508644576</v>
      </c>
      <c r="M430" s="6">
        <v>972.0</v>
      </c>
      <c r="N430" s="6">
        <v>7.832254584</v>
      </c>
      <c r="O430" s="6">
        <v>0.0392966679</v>
      </c>
    </row>
    <row r="431" ht="15.75" customHeight="1">
      <c r="A431" s="7"/>
      <c r="B431" s="7"/>
      <c r="C431" s="7"/>
      <c r="D431" s="7"/>
      <c r="E431" s="7"/>
      <c r="F431" s="7"/>
    </row>
    <row r="432" ht="15.75" customHeight="1">
      <c r="A432" s="7">
        <v>1037.0</v>
      </c>
      <c r="B432" s="7">
        <v>4.9309624</v>
      </c>
      <c r="C432" s="7">
        <v>0.042465377</v>
      </c>
      <c r="D432" s="7">
        <v>1038.0</v>
      </c>
      <c r="E432" s="7">
        <v>10.8555785</v>
      </c>
      <c r="F432" s="7">
        <v>0.086402869</v>
      </c>
      <c r="J432" s="6">
        <v>1037.0</v>
      </c>
      <c r="K432" s="6">
        <v>0.74919071</v>
      </c>
      <c r="L432" s="6">
        <v>0.0106313195</v>
      </c>
      <c r="M432" s="6">
        <v>1038.0</v>
      </c>
      <c r="N432" s="6">
        <v>1.488955398</v>
      </c>
      <c r="O432" s="6">
        <v>0.0200174859</v>
      </c>
    </row>
    <row r="433" ht="15.75" customHeight="1">
      <c r="A433" s="7">
        <v>1039.0</v>
      </c>
      <c r="B433" s="7">
        <v>4.3611619</v>
      </c>
      <c r="C433" s="7">
        <v>0.035590603</v>
      </c>
      <c r="D433" s="7">
        <v>1040.0</v>
      </c>
      <c r="E433" s="7">
        <v>7.6208141</v>
      </c>
      <c r="F433" s="7">
        <v>0.025626613</v>
      </c>
      <c r="J433" s="6">
        <v>1039.0</v>
      </c>
      <c r="K433" s="6">
        <v>0.380375157</v>
      </c>
      <c r="L433" s="6">
        <v>0.0068792607</v>
      </c>
      <c r="M433" s="6">
        <v>1040.0</v>
      </c>
      <c r="N433" s="6">
        <v>0.889124319</v>
      </c>
      <c r="O433" s="6">
        <v>0.008917682</v>
      </c>
    </row>
    <row r="434" ht="15.75" customHeight="1">
      <c r="A434" s="7">
        <v>1041.0</v>
      </c>
      <c r="B434" s="7">
        <v>4.4646429</v>
      </c>
      <c r="C434" s="7">
        <v>0.02265952</v>
      </c>
      <c r="D434" s="7">
        <v>1042.0</v>
      </c>
      <c r="E434" s="7">
        <v>7.6293284</v>
      </c>
      <c r="F434" s="7">
        <v>0.055368852</v>
      </c>
      <c r="J434" s="6">
        <v>1041.0</v>
      </c>
      <c r="K434" s="6">
        <v>0.436069028</v>
      </c>
      <c r="L434" s="6">
        <v>0.0193695204</v>
      </c>
      <c r="M434" s="6">
        <v>1042.0</v>
      </c>
      <c r="N434" s="6">
        <v>0.764493649</v>
      </c>
      <c r="O434" s="6">
        <v>0.0114802697</v>
      </c>
    </row>
    <row r="435" ht="15.75" customHeight="1">
      <c r="A435" s="7">
        <v>1043.0</v>
      </c>
      <c r="B435" s="7">
        <v>4.1856371</v>
      </c>
      <c r="C435" s="7">
        <v>0.011951592</v>
      </c>
      <c r="D435" s="7">
        <v>1044.0</v>
      </c>
      <c r="E435" s="7">
        <v>8.1532829</v>
      </c>
      <c r="F435" s="7">
        <v>0.054051664</v>
      </c>
      <c r="J435" s="6">
        <v>1043.0</v>
      </c>
      <c r="K435" s="6">
        <v>0.426798978</v>
      </c>
      <c r="L435" s="6">
        <v>0.002867414</v>
      </c>
      <c r="M435" s="6">
        <v>1044.0</v>
      </c>
      <c r="N435" s="6">
        <v>0.797748114</v>
      </c>
      <c r="O435" s="6">
        <v>0.0236489642</v>
      </c>
    </row>
    <row r="436" ht="15.75" customHeight="1">
      <c r="A436" s="7">
        <v>1045.0</v>
      </c>
      <c r="B436" s="7">
        <v>24.3188766</v>
      </c>
      <c r="C436" s="7">
        <v>0.254926373</v>
      </c>
      <c r="D436" s="7">
        <v>1046.0</v>
      </c>
      <c r="E436" s="7">
        <v>106.3225592</v>
      </c>
      <c r="F436" s="7">
        <v>0.500250857</v>
      </c>
      <c r="J436" s="6">
        <v>1045.0</v>
      </c>
      <c r="K436" s="6">
        <v>7.90767391</v>
      </c>
      <c r="L436" s="6">
        <v>0.077457285</v>
      </c>
      <c r="M436" s="6">
        <v>1046.0</v>
      </c>
      <c r="N436" s="6">
        <v>20.193301807</v>
      </c>
      <c r="O436" s="6">
        <v>0.0789881386</v>
      </c>
    </row>
    <row r="437" ht="15.75" customHeight="1">
      <c r="A437" s="7">
        <v>1047.0</v>
      </c>
      <c r="B437" s="7">
        <v>24.7911849</v>
      </c>
      <c r="C437" s="7">
        <v>0.267307696</v>
      </c>
      <c r="D437" s="7">
        <v>1048.0</v>
      </c>
      <c r="E437" s="7">
        <v>101.4762648</v>
      </c>
      <c r="F437" s="7">
        <v>1.157359893</v>
      </c>
      <c r="J437" s="6">
        <v>1047.0</v>
      </c>
      <c r="K437" s="6">
        <v>7.635037439</v>
      </c>
      <c r="L437" s="6">
        <v>0.0331022722</v>
      </c>
      <c r="M437" s="6">
        <v>1048.0</v>
      </c>
      <c r="N437" s="6">
        <v>19.6904956</v>
      </c>
      <c r="O437" s="6">
        <v>0.1088242849</v>
      </c>
    </row>
    <row r="438" ht="15.75" customHeight="1">
      <c r="A438" s="7">
        <v>1049.0</v>
      </c>
      <c r="B438" s="7">
        <v>25.5372952</v>
      </c>
      <c r="C438" s="7">
        <v>0.254926373</v>
      </c>
      <c r="D438" s="7">
        <v>1050.0</v>
      </c>
      <c r="E438" s="7">
        <v>107.9243006</v>
      </c>
      <c r="F438" s="7">
        <v>0.493461066</v>
      </c>
      <c r="J438" s="6">
        <v>1049.0</v>
      </c>
      <c r="K438" s="6">
        <v>8.137843641</v>
      </c>
      <c r="L438" s="6">
        <v>0.059453436</v>
      </c>
      <c r="M438" s="6">
        <v>1050.0</v>
      </c>
      <c r="N438" s="6">
        <v>20.539830403</v>
      </c>
      <c r="O438" s="6">
        <v>0.1692522026</v>
      </c>
    </row>
    <row r="439" ht="15.75" customHeight="1">
      <c r="A439" s="7">
        <v>1051.0</v>
      </c>
      <c r="B439" s="7">
        <v>7.7052591</v>
      </c>
      <c r="C439" s="7">
        <v>0.082149139</v>
      </c>
      <c r="D439" s="7">
        <v>1052.0</v>
      </c>
      <c r="E439" s="7">
        <v>25.2771834</v>
      </c>
      <c r="F439" s="7">
        <v>0.237119441</v>
      </c>
      <c r="J439" s="6">
        <v>1051.0</v>
      </c>
      <c r="K439" s="6">
        <v>1.374505687</v>
      </c>
      <c r="L439" s="6">
        <v>0.0344162995</v>
      </c>
      <c r="M439" s="6">
        <v>1052.0</v>
      </c>
      <c r="N439" s="6">
        <v>4.232602226</v>
      </c>
      <c r="O439" s="6">
        <v>0.0256493485</v>
      </c>
    </row>
    <row r="440" ht="15.75" customHeight="1">
      <c r="A440" s="7">
        <v>1053.0</v>
      </c>
      <c r="B440" s="7">
        <v>8.046827</v>
      </c>
      <c r="C440" s="7">
        <v>0.04884507</v>
      </c>
      <c r="D440" s="7">
        <v>1054.0</v>
      </c>
      <c r="E440" s="7">
        <v>27.8030063</v>
      </c>
      <c r="F440" s="7">
        <v>0.197322703</v>
      </c>
      <c r="J440" s="6">
        <v>1053.0</v>
      </c>
      <c r="K440" s="6">
        <v>1.396333591</v>
      </c>
      <c r="L440" s="6">
        <v>0.0420735462</v>
      </c>
      <c r="M440" s="6">
        <v>1054.0</v>
      </c>
      <c r="N440" s="6">
        <v>4.739655102</v>
      </c>
      <c r="O440" s="6">
        <v>0.0375344488</v>
      </c>
    </row>
    <row r="441" ht="15.75" customHeight="1">
      <c r="A441" s="7">
        <v>1055.0</v>
      </c>
      <c r="B441" s="7">
        <v>7.9633174</v>
      </c>
      <c r="C441" s="7">
        <v>0.047488065</v>
      </c>
      <c r="D441" s="7">
        <v>1056.0</v>
      </c>
      <c r="E441" s="7">
        <v>28.603877</v>
      </c>
      <c r="F441" s="7">
        <v>0.177839578</v>
      </c>
      <c r="J441" s="6">
        <v>1055.0</v>
      </c>
      <c r="K441" s="6">
        <v>1.338239091</v>
      </c>
      <c r="L441" s="6">
        <v>0.0120147107</v>
      </c>
      <c r="M441" s="6">
        <v>1056.0</v>
      </c>
      <c r="N441" s="6">
        <v>4.860260644</v>
      </c>
      <c r="O441" s="6">
        <v>0.0331022724</v>
      </c>
    </row>
    <row r="442" ht="15.75" customHeight="1">
      <c r="A442" s="7">
        <v>1057.0</v>
      </c>
      <c r="B442" s="7">
        <v>23.1757535</v>
      </c>
      <c r="C442" s="7">
        <v>0.150123638</v>
      </c>
      <c r="D442" s="7">
        <v>1058.0</v>
      </c>
      <c r="E442" s="7">
        <v>174.9920871</v>
      </c>
      <c r="F442" s="7">
        <v>1.899041523</v>
      </c>
      <c r="J442" s="6">
        <v>1057.0</v>
      </c>
      <c r="K442" s="6">
        <v>1.555583867</v>
      </c>
      <c r="L442" s="6">
        <v>0.015983073</v>
      </c>
      <c r="M442" s="6">
        <v>1058.0</v>
      </c>
      <c r="N442" s="6">
        <v>24.769517713</v>
      </c>
      <c r="O442" s="6">
        <v>0.2262469156</v>
      </c>
    </row>
    <row r="443" ht="15.75" customHeight="1">
      <c r="A443" s="7">
        <v>1059.0</v>
      </c>
      <c r="B443" s="7">
        <v>23.8876385</v>
      </c>
      <c r="C443" s="7">
        <v>0.282891873</v>
      </c>
      <c r="D443" s="7">
        <v>1060.0</v>
      </c>
      <c r="E443" s="7">
        <v>188.6616492</v>
      </c>
      <c r="F443" s="7">
        <v>1.942728024</v>
      </c>
      <c r="J443" s="6">
        <v>1059.0</v>
      </c>
      <c r="K443" s="6">
        <v>1.880794162</v>
      </c>
      <c r="L443" s="6">
        <v>0.0920677355</v>
      </c>
      <c r="M443" s="6">
        <v>1060.0</v>
      </c>
      <c r="N443" s="6">
        <v>26.176016143</v>
      </c>
      <c r="O443" s="6">
        <v>0.2552247525</v>
      </c>
    </row>
    <row r="444" ht="15.75" customHeight="1">
      <c r="A444" s="7">
        <v>1061.0</v>
      </c>
      <c r="B444" s="7">
        <v>23.1689084</v>
      </c>
      <c r="C444" s="7">
        <v>0.151057057</v>
      </c>
      <c r="D444" s="7">
        <v>1062.0</v>
      </c>
      <c r="E444" s="7">
        <v>189.8800679</v>
      </c>
      <c r="F444" s="7">
        <v>1.209328523</v>
      </c>
      <c r="J444" s="6">
        <v>1061.0</v>
      </c>
      <c r="K444" s="6">
        <v>1.639498145</v>
      </c>
      <c r="L444" s="6">
        <v>0.0242703271</v>
      </c>
      <c r="M444" s="6">
        <v>1062.0</v>
      </c>
      <c r="N444" s="6">
        <v>26.082589317</v>
      </c>
      <c r="O444" s="6">
        <v>0.2029536986</v>
      </c>
    </row>
    <row r="445" ht="15.75" customHeight="1">
      <c r="A445" s="7">
        <v>1063.0</v>
      </c>
      <c r="B445" s="7">
        <v>5.4724042</v>
      </c>
      <c r="C445" s="7">
        <v>0.055258666</v>
      </c>
      <c r="D445" s="7">
        <v>1064.0</v>
      </c>
      <c r="E445" s="7">
        <v>16.2588318</v>
      </c>
      <c r="F445" s="7">
        <v>0.168489728</v>
      </c>
      <c r="J445" s="6">
        <v>1063.0</v>
      </c>
      <c r="K445" s="6">
        <v>0.528823026</v>
      </c>
      <c r="L445" s="6">
        <v>0.0075126532</v>
      </c>
      <c r="M445" s="6">
        <v>1064.0</v>
      </c>
      <c r="N445" s="6">
        <v>2.399228125</v>
      </c>
      <c r="O445" s="6">
        <v>0.014611521</v>
      </c>
    </row>
    <row r="446" ht="15.75" customHeight="1">
      <c r="A446" s="7">
        <v>1065.0</v>
      </c>
      <c r="B446" s="7">
        <v>4.6756405</v>
      </c>
      <c r="C446" s="7">
        <v>0.033624451</v>
      </c>
      <c r="D446" s="7">
        <v>1066.0</v>
      </c>
      <c r="E446" s="7">
        <v>17.6209965</v>
      </c>
      <c r="F446" s="7">
        <v>0.077148892</v>
      </c>
      <c r="J446" s="6">
        <v>1065.0</v>
      </c>
      <c r="K446" s="6">
        <v>0.557530542</v>
      </c>
      <c r="L446" s="6">
        <v>0.0033556787</v>
      </c>
      <c r="M446" s="6">
        <v>1066.0</v>
      </c>
      <c r="N446" s="6">
        <v>2.63975974</v>
      </c>
      <c r="O446" s="6">
        <v>0.0428389016</v>
      </c>
    </row>
    <row r="447" ht="15.75" customHeight="1">
      <c r="A447" s="7">
        <v>1067.0</v>
      </c>
      <c r="B447" s="7">
        <v>4.948758</v>
      </c>
      <c r="C447" s="7">
        <v>0.054075884</v>
      </c>
      <c r="D447" s="7">
        <v>1068.0</v>
      </c>
      <c r="E447" s="7">
        <v>17.2096091</v>
      </c>
      <c r="F447" s="7">
        <v>0.182910153</v>
      </c>
      <c r="J447" s="6">
        <v>1067.0</v>
      </c>
      <c r="K447" s="6">
        <v>0.630573335</v>
      </c>
      <c r="L447" s="6">
        <v>0.0098599688</v>
      </c>
      <c r="M447" s="6">
        <v>1068.0</v>
      </c>
      <c r="N447" s="6">
        <v>2.701166646</v>
      </c>
      <c r="O447" s="6">
        <v>0.0443846309</v>
      </c>
    </row>
    <row r="448" ht="15.75" customHeight="1">
      <c r="A448" s="7">
        <v>1069.0</v>
      </c>
      <c r="B448" s="7">
        <v>16.5634365</v>
      </c>
      <c r="C448" s="7">
        <v>0.168698164</v>
      </c>
      <c r="D448" s="7">
        <v>1070.0</v>
      </c>
      <c r="E448" s="7">
        <v>44.929318</v>
      </c>
      <c r="F448" s="7">
        <v>0.260021769</v>
      </c>
      <c r="J448" s="6">
        <v>1069.0</v>
      </c>
      <c r="K448" s="6">
        <v>0.869406281</v>
      </c>
      <c r="L448" s="6">
        <v>0.001390421</v>
      </c>
      <c r="M448" s="6">
        <v>1070.0</v>
      </c>
      <c r="N448" s="6">
        <v>5.274736027</v>
      </c>
      <c r="O448" s="6">
        <v>0.0431157683</v>
      </c>
    </row>
    <row r="449" ht="15.75" customHeight="1">
      <c r="A449" s="7">
        <v>1071.0</v>
      </c>
      <c r="B449" s="7">
        <v>17.5908783</v>
      </c>
      <c r="C449" s="7">
        <v>0.168141762</v>
      </c>
      <c r="D449" s="7">
        <v>1072.0</v>
      </c>
      <c r="E449" s="7">
        <v>48.9062913</v>
      </c>
      <c r="F449" s="7">
        <v>0.446819692</v>
      </c>
      <c r="J449" s="6">
        <v>1071.0</v>
      </c>
      <c r="K449" s="6">
        <v>0.995107832</v>
      </c>
      <c r="L449" s="6">
        <v>0.0074678699</v>
      </c>
      <c r="M449" s="6">
        <v>1072.0</v>
      </c>
      <c r="N449" s="6">
        <v>5.614469947</v>
      </c>
      <c r="O449" s="6">
        <v>0.0421855285</v>
      </c>
    </row>
    <row r="450" ht="15.75" customHeight="1">
      <c r="A450" s="7">
        <v>1073.0</v>
      </c>
      <c r="B450" s="7">
        <v>16.6496841</v>
      </c>
      <c r="C450" s="7">
        <v>0.14963595699999999</v>
      </c>
      <c r="D450" s="7">
        <v>1074.0</v>
      </c>
      <c r="E450" s="7">
        <v>49.9535837</v>
      </c>
      <c r="F450" s="7">
        <v>0.473398338</v>
      </c>
      <c r="J450" s="6">
        <v>1073.0</v>
      </c>
      <c r="K450" s="6">
        <v>1.014047998</v>
      </c>
      <c r="L450" s="6">
        <v>0.012159734</v>
      </c>
      <c r="M450" s="6">
        <v>1074.0</v>
      </c>
      <c r="N450" s="6">
        <v>5.565208529</v>
      </c>
      <c r="O450" s="6">
        <v>0.0280666279</v>
      </c>
    </row>
    <row r="451" ht="15.75" customHeight="1">
      <c r="A451" s="7">
        <v>1075.0</v>
      </c>
      <c r="B451" s="7">
        <v>10.1537329</v>
      </c>
      <c r="C451" s="7">
        <v>0.10310152</v>
      </c>
      <c r="D451" s="7">
        <v>1076.0</v>
      </c>
      <c r="E451" s="7">
        <v>16.9515507</v>
      </c>
      <c r="F451" s="7">
        <v>0.157895258</v>
      </c>
      <c r="J451" s="6">
        <v>1075.0</v>
      </c>
      <c r="K451" s="6">
        <v>0.716441083</v>
      </c>
      <c r="L451" s="6">
        <v>0.0424078403</v>
      </c>
      <c r="M451" s="6">
        <v>1076.0</v>
      </c>
      <c r="N451" s="6">
        <v>1.82168046</v>
      </c>
      <c r="O451" s="6">
        <v>0.0118118625</v>
      </c>
    </row>
    <row r="452" ht="15.75" customHeight="1">
      <c r="A452" s="7">
        <v>1077.0</v>
      </c>
      <c r="B452" s="7">
        <v>9.9312689</v>
      </c>
      <c r="C452" s="7">
        <v>0.064055174</v>
      </c>
      <c r="D452" s="7">
        <v>1078.0</v>
      </c>
      <c r="E452" s="7">
        <v>17.6319486</v>
      </c>
      <c r="F452" s="7">
        <v>0.097392319</v>
      </c>
      <c r="J452" s="6">
        <v>1077.0</v>
      </c>
      <c r="K452" s="6">
        <v>0.775809586</v>
      </c>
      <c r="L452" s="6">
        <v>0.0123889392</v>
      </c>
      <c r="M452" s="6">
        <v>1078.0</v>
      </c>
      <c r="N452" s="6">
        <v>1.851746912</v>
      </c>
      <c r="O452" s="6">
        <v>0.0185240678</v>
      </c>
    </row>
    <row r="453" ht="15.75" customHeight="1">
      <c r="A453" s="7">
        <v>1079.0</v>
      </c>
      <c r="B453" s="7">
        <v>9.7129118</v>
      </c>
      <c r="C453" s="7">
        <v>0.087816932</v>
      </c>
      <c r="D453" s="7">
        <v>1080.0</v>
      </c>
      <c r="E453" s="7">
        <v>18.9345613</v>
      </c>
      <c r="F453" s="7">
        <v>0.109860365</v>
      </c>
      <c r="J453" s="6">
        <v>1079.0</v>
      </c>
      <c r="K453" s="6">
        <v>0.828553277</v>
      </c>
      <c r="L453" s="6">
        <v>0.0208715279</v>
      </c>
      <c r="M453" s="6">
        <v>1080.0</v>
      </c>
      <c r="N453" s="6">
        <v>1.898205525</v>
      </c>
      <c r="O453" s="6">
        <v>0.0019143036</v>
      </c>
    </row>
    <row r="454" ht="15.75" customHeight="1">
      <c r="A454" s="7">
        <v>1081.0</v>
      </c>
      <c r="B454" s="7">
        <v>3.4305262</v>
      </c>
      <c r="C454" s="7">
        <v>0.030466234</v>
      </c>
      <c r="D454" s="7">
        <v>1082.0</v>
      </c>
      <c r="E454" s="7">
        <v>43.6356038</v>
      </c>
      <c r="F454" s="7">
        <v>0.372662451</v>
      </c>
      <c r="J454" s="6">
        <v>1081.0</v>
      </c>
      <c r="K454" s="6">
        <v>0.726718034</v>
      </c>
      <c r="L454" s="6">
        <v>0.0095079987</v>
      </c>
      <c r="M454" s="6">
        <v>1082.0</v>
      </c>
      <c r="N454" s="6">
        <v>8.879312922</v>
      </c>
      <c r="O454" s="6">
        <v>0.0531699866</v>
      </c>
    </row>
    <row r="455" ht="15.75" customHeight="1">
      <c r="A455" s="7">
        <v>1083.0</v>
      </c>
      <c r="B455" s="7">
        <v>3.6564128</v>
      </c>
      <c r="C455" s="7">
        <v>0.024680174</v>
      </c>
      <c r="D455" s="7">
        <v>1084.0</v>
      </c>
      <c r="E455" s="7">
        <v>47.4277608</v>
      </c>
      <c r="F455" s="7">
        <v>0.424558589</v>
      </c>
      <c r="J455" s="6">
        <v>1083.0</v>
      </c>
      <c r="K455" s="6">
        <v>0.781839863</v>
      </c>
      <c r="L455" s="6">
        <v>0.0205936982</v>
      </c>
      <c r="M455" s="6">
        <v>1084.0</v>
      </c>
      <c r="N455" s="6">
        <v>9.727798388</v>
      </c>
      <c r="O455" s="6">
        <v>0.0544369942</v>
      </c>
    </row>
    <row r="456" ht="15.75" customHeight="1">
      <c r="A456" s="7">
        <v>1085.0</v>
      </c>
      <c r="B456" s="7">
        <v>3.6961141</v>
      </c>
      <c r="C456" s="7">
        <v>0.015012364</v>
      </c>
      <c r="D456" s="7">
        <v>1086.0</v>
      </c>
      <c r="E456" s="7">
        <v>43.656139</v>
      </c>
      <c r="F456" s="7">
        <v>0.507319246</v>
      </c>
      <c r="J456" s="6">
        <v>1085.0</v>
      </c>
      <c r="K456" s="6">
        <v>0.792881215</v>
      </c>
      <c r="L456" s="6">
        <v>0.0120677295</v>
      </c>
      <c r="M456" s="6">
        <v>1086.0</v>
      </c>
      <c r="N456" s="6">
        <v>9.57237012</v>
      </c>
      <c r="O456" s="6">
        <v>0.0548922657</v>
      </c>
    </row>
    <row r="457" ht="15.75" customHeight="1">
      <c r="A457" s="7">
        <v>1087.0</v>
      </c>
      <c r="B457" s="7">
        <v>3.2922562</v>
      </c>
      <c r="C457" s="7">
        <v>0.013202252</v>
      </c>
      <c r="D457" s="7">
        <v>1088.0</v>
      </c>
      <c r="E457" s="7">
        <v>6.0378052</v>
      </c>
      <c r="F457" s="7">
        <v>0.040153081</v>
      </c>
      <c r="J457" s="6">
        <v>1087.0</v>
      </c>
      <c r="K457" s="6">
        <v>0.37860118</v>
      </c>
      <c r="L457" s="6">
        <v>0.0186337377</v>
      </c>
      <c r="M457" s="6">
        <v>1088.0</v>
      </c>
      <c r="N457" s="6">
        <v>0.635499477</v>
      </c>
      <c r="O457" s="6">
        <v>0.0067675519</v>
      </c>
    </row>
    <row r="458" ht="15.75" customHeight="1">
      <c r="A458" s="7">
        <v>1089.0</v>
      </c>
      <c r="B458" s="7">
        <v>3.693376</v>
      </c>
      <c r="C458" s="7">
        <v>0.033728799</v>
      </c>
      <c r="D458" s="7">
        <v>1090.0</v>
      </c>
      <c r="E458" s="7">
        <v>6.5682965</v>
      </c>
      <c r="F458" s="7">
        <v>0.045861826</v>
      </c>
      <c r="J458" s="6">
        <v>1089.0</v>
      </c>
      <c r="K458" s="6">
        <v>0.388776211</v>
      </c>
      <c r="L458" s="6">
        <v>0.0042879803</v>
      </c>
      <c r="M458" s="6">
        <v>1090.0</v>
      </c>
      <c r="N458" s="6">
        <v>0.674399011</v>
      </c>
      <c r="O458" s="6">
        <v>0.0102262871</v>
      </c>
    </row>
    <row r="459" ht="15.75" customHeight="1">
      <c r="A459" s="7">
        <v>1091.0</v>
      </c>
      <c r="B459" s="7">
        <v>3.620134</v>
      </c>
      <c r="C459" s="7">
        <v>0.008739173</v>
      </c>
      <c r="D459" s="7">
        <v>1092.0</v>
      </c>
      <c r="E459" s="7">
        <v>6.917394</v>
      </c>
      <c r="F459" s="7">
        <v>0.07147424</v>
      </c>
      <c r="J459" s="6">
        <v>1091.0</v>
      </c>
      <c r="K459" s="6">
        <v>0.376095642</v>
      </c>
      <c r="L459" s="6">
        <v>0.0064006661</v>
      </c>
      <c r="M459" s="6">
        <v>1092.0</v>
      </c>
      <c r="N459" s="6">
        <v>0.808933643</v>
      </c>
      <c r="O459" s="6">
        <v>0.0084537616</v>
      </c>
    </row>
    <row r="460" ht="15.75" customHeight="1">
      <c r="A460" s="7">
        <v>1093.0</v>
      </c>
      <c r="B460" s="7">
        <v>2.6796243</v>
      </c>
      <c r="C460" s="7">
        <v>0.024220254</v>
      </c>
      <c r="D460" s="7">
        <v>1094.0</v>
      </c>
      <c r="E460" s="7">
        <v>3.7953673</v>
      </c>
      <c r="F460" s="7">
        <v>0.037994644</v>
      </c>
      <c r="J460" s="6">
        <v>1093.0</v>
      </c>
      <c r="K460" s="6">
        <v>0.309261486</v>
      </c>
      <c r="L460" s="6">
        <v>0.0250662687</v>
      </c>
      <c r="M460" s="6">
        <v>1094.0</v>
      </c>
      <c r="N460" s="6">
        <v>0.374830133</v>
      </c>
      <c r="O460" s="6">
        <v>0.0139954062</v>
      </c>
    </row>
    <row r="461" ht="15.75" customHeight="1">
      <c r="A461" s="7">
        <v>1095.0</v>
      </c>
      <c r="B461" s="7">
        <v>2.9472657</v>
      </c>
      <c r="C461" s="7">
        <v>0.032490555</v>
      </c>
      <c r="D461" s="7">
        <v>1096.0</v>
      </c>
      <c r="E461" s="7">
        <v>4.243718</v>
      </c>
      <c r="F461" s="7">
        <v>0.042505492</v>
      </c>
      <c r="J461" s="6">
        <v>1095.0</v>
      </c>
      <c r="K461" s="6">
        <v>0.334401796</v>
      </c>
      <c r="L461" s="6">
        <v>0.0102578023</v>
      </c>
      <c r="M461" s="6">
        <v>1096.0</v>
      </c>
      <c r="N461" s="6">
        <v>0.365164703</v>
      </c>
      <c r="O461" s="6">
        <v>0.0073618075</v>
      </c>
    </row>
    <row r="462" ht="15.75" customHeight="1">
      <c r="A462" s="7">
        <v>1097.0</v>
      </c>
      <c r="B462" s="7">
        <v>2.8466435</v>
      </c>
      <c r="C462" s="7">
        <v>0.020840897</v>
      </c>
      <c r="D462" s="7">
        <v>1098.0</v>
      </c>
      <c r="E462" s="7">
        <v>3.9432203</v>
      </c>
      <c r="F462" s="7">
        <v>0.022897685</v>
      </c>
      <c r="J462" s="6">
        <v>1097.0</v>
      </c>
      <c r="K462" s="6">
        <v>0.16089119</v>
      </c>
      <c r="L462" s="6">
        <v>0.0</v>
      </c>
      <c r="M462" s="6">
        <v>1098.0</v>
      </c>
      <c r="N462" s="6">
        <v>0.327641091</v>
      </c>
      <c r="O462" s="6">
        <v>0.0032343044</v>
      </c>
    </row>
    <row r="463" ht="15.75" customHeight="1">
      <c r="A463" s="7">
        <v>1099.0</v>
      </c>
      <c r="B463" s="7">
        <v>4.3409176</v>
      </c>
      <c r="C463" s="7">
        <v>0.045057893</v>
      </c>
      <c r="D463" s="7">
        <v>1100.0</v>
      </c>
      <c r="E463" s="7">
        <v>63.075542</v>
      </c>
      <c r="F463" s="7">
        <v>0.427856607</v>
      </c>
      <c r="J463" s="6">
        <v>1099.0</v>
      </c>
      <c r="K463" s="6">
        <v>3.243976518</v>
      </c>
      <c r="L463" s="6">
        <v>0.0275608815</v>
      </c>
      <c r="M463" s="6">
        <v>1100.0</v>
      </c>
      <c r="N463" s="6">
        <v>11.147036837</v>
      </c>
      <c r="O463" s="6">
        <v>0.1221478107</v>
      </c>
    </row>
    <row r="464" ht="15.75" customHeight="1">
      <c r="A464" s="7">
        <v>1101.0</v>
      </c>
      <c r="B464" s="7">
        <v>4.6284097</v>
      </c>
      <c r="C464" s="7">
        <v>0.102238999</v>
      </c>
      <c r="D464" s="7">
        <v>1102.0</v>
      </c>
      <c r="E464" s="7">
        <v>64.6567482</v>
      </c>
      <c r="F464" s="7">
        <v>0.40246325</v>
      </c>
      <c r="J464" s="6">
        <v>1101.0</v>
      </c>
      <c r="K464" s="6">
        <v>3.503023632</v>
      </c>
      <c r="L464" s="6">
        <v>0.0426700934</v>
      </c>
      <c r="M464" s="6">
        <v>1102.0</v>
      </c>
      <c r="N464" s="6">
        <v>11.61756832</v>
      </c>
      <c r="O464" s="6">
        <v>0.0699400268</v>
      </c>
    </row>
    <row r="465" ht="15.75" customHeight="1">
      <c r="A465" s="7">
        <v>1103.0</v>
      </c>
      <c r="B465" s="7">
        <v>5.0083099</v>
      </c>
      <c r="C465" s="7">
        <v>0.050999058</v>
      </c>
      <c r="D465" s="7">
        <v>1104.0</v>
      </c>
      <c r="E465" s="7">
        <v>65.2659575</v>
      </c>
      <c r="F465" s="7">
        <v>0.522918709</v>
      </c>
      <c r="J465" s="6">
        <v>1103.0</v>
      </c>
      <c r="K465" s="6">
        <v>3.452063544</v>
      </c>
      <c r="L465" s="6">
        <v>0.0389862251</v>
      </c>
      <c r="M465" s="6">
        <v>1104.0</v>
      </c>
      <c r="N465" s="6">
        <v>11.81546333</v>
      </c>
      <c r="O465" s="6">
        <v>0.1046337727</v>
      </c>
    </row>
    <row r="466" ht="15.75" customHeight="1">
      <c r="A466" s="7">
        <v>1105.0</v>
      </c>
      <c r="B466" s="7">
        <v>2.6444967</v>
      </c>
      <c r="C466" s="7">
        <v>0.030010276</v>
      </c>
      <c r="D466" s="7">
        <v>1106.0</v>
      </c>
      <c r="E466" s="7">
        <v>4.5139167</v>
      </c>
      <c r="F466" s="7">
        <v>0.013983701</v>
      </c>
      <c r="J466" s="6">
        <v>1105.0</v>
      </c>
      <c r="K466" s="6">
        <v>0.154401439</v>
      </c>
      <c r="L466" s="6">
        <v>0.0</v>
      </c>
      <c r="M466" s="6">
        <v>1106.0</v>
      </c>
      <c r="N466" s="6">
        <v>0.479682289</v>
      </c>
      <c r="O466" s="6">
        <v>0.0492340745</v>
      </c>
    </row>
    <row r="467" ht="15.75" customHeight="1">
      <c r="A467" s="7">
        <v>1107.0</v>
      </c>
      <c r="B467" s="7">
        <v>2.3643904</v>
      </c>
      <c r="C467" s="7">
        <v>0.005452191</v>
      </c>
      <c r="D467" s="7">
        <v>1108.0</v>
      </c>
      <c r="E467" s="7">
        <v>3.5986301</v>
      </c>
      <c r="F467" s="7">
        <v>0.019857974</v>
      </c>
      <c r="J467" s="6">
        <v>1107.0</v>
      </c>
      <c r="K467" s="6">
        <v>0.154401439</v>
      </c>
      <c r="L467" s="6">
        <v>0.0</v>
      </c>
      <c r="M467" s="6">
        <v>1108.0</v>
      </c>
      <c r="N467" s="6">
        <v>0.513142882</v>
      </c>
      <c r="O467" s="6">
        <v>0.0152959786</v>
      </c>
    </row>
    <row r="468" ht="15.75" customHeight="1">
      <c r="A468" s="7">
        <v>1109.0</v>
      </c>
      <c r="B468" s="7">
        <v>2.081558</v>
      </c>
      <c r="C468" s="7">
        <v>0.01817255</v>
      </c>
      <c r="D468" s="7">
        <v>1110.0</v>
      </c>
      <c r="E468" s="7">
        <v>3.7581067</v>
      </c>
      <c r="F468" s="7">
        <v>0.049465678</v>
      </c>
      <c r="J468" s="6">
        <v>1109.0</v>
      </c>
      <c r="K468" s="6">
        <v>0.764097332</v>
      </c>
      <c r="L468" s="6">
        <v>0.0169210462</v>
      </c>
      <c r="M468" s="6">
        <v>1110.0</v>
      </c>
      <c r="N468" s="6">
        <v>0.382171172</v>
      </c>
      <c r="O468" s="6">
        <v>0.0214518378</v>
      </c>
    </row>
    <row r="469" ht="15.75" customHeight="1">
      <c r="A469" s="7">
        <v>1111.0</v>
      </c>
      <c r="B469" s="7">
        <v>3.3089825</v>
      </c>
      <c r="C469" s="7">
        <v>0.033561159</v>
      </c>
      <c r="D469" s="7">
        <v>1112.0</v>
      </c>
      <c r="E469" s="7">
        <v>22.6424521</v>
      </c>
      <c r="F469" s="7">
        <v>0.06916712</v>
      </c>
      <c r="J469" s="6">
        <v>1111.0</v>
      </c>
      <c r="K469" s="6">
        <v>0.634003276</v>
      </c>
      <c r="L469" s="6">
        <v>0.0100850951</v>
      </c>
      <c r="M469" s="6">
        <v>1112.0</v>
      </c>
      <c r="N469" s="6">
        <v>3.862493418</v>
      </c>
      <c r="O469" s="6">
        <v>0.0333660397</v>
      </c>
    </row>
    <row r="470" ht="15.75" customHeight="1">
      <c r="A470" s="7">
        <v>1113.0</v>
      </c>
      <c r="B470" s="7">
        <v>3.4050774</v>
      </c>
      <c r="C470" s="7">
        <v>0.020251698</v>
      </c>
      <c r="D470" s="7">
        <v>1114.0</v>
      </c>
      <c r="E470" s="7">
        <v>21.8586996</v>
      </c>
      <c r="F470" s="7">
        <v>0.267362438</v>
      </c>
      <c r="J470" s="6">
        <v>1113.0</v>
      </c>
      <c r="K470" s="6">
        <v>0.657681675</v>
      </c>
      <c r="L470" s="6">
        <v>0.0175538126</v>
      </c>
      <c r="M470" s="6">
        <v>1114.0</v>
      </c>
      <c r="N470" s="6">
        <v>3.927403312</v>
      </c>
      <c r="O470" s="6">
        <v>0.0175140094</v>
      </c>
    </row>
    <row r="471" ht="15.75" customHeight="1">
      <c r="A471" s="7">
        <v>1115.0</v>
      </c>
      <c r="B471" s="7">
        <v>3.1931234</v>
      </c>
      <c r="C471" s="7">
        <v>0.039721794</v>
      </c>
      <c r="D471" s="7">
        <v>1116.0</v>
      </c>
      <c r="E471" s="7">
        <v>21.5315682</v>
      </c>
      <c r="F471" s="7">
        <v>0.042561154</v>
      </c>
      <c r="J471" s="6">
        <v>1115.0</v>
      </c>
      <c r="K471" s="6">
        <v>0.631534872</v>
      </c>
      <c r="L471" s="6">
        <v>0.0221315829</v>
      </c>
      <c r="M471" s="6">
        <v>1116.0</v>
      </c>
      <c r="N471" s="6">
        <v>3.788441285</v>
      </c>
      <c r="O471" s="6">
        <v>0.0321411777</v>
      </c>
    </row>
    <row r="472" ht="15.75" customHeight="1">
      <c r="A472" s="7">
        <v>1117.0</v>
      </c>
      <c r="B472" s="7">
        <v>7.2311525</v>
      </c>
      <c r="C472" s="7">
        <v>0.106581707</v>
      </c>
      <c r="D472" s="7">
        <v>1118.0</v>
      </c>
      <c r="E472" s="7">
        <v>54.7285967</v>
      </c>
      <c r="F472" s="7">
        <v>0.430386518</v>
      </c>
      <c r="J472" s="6">
        <v>1117.0</v>
      </c>
      <c r="K472" s="6">
        <v>1.644860599</v>
      </c>
      <c r="L472" s="6">
        <v>0.011603082</v>
      </c>
      <c r="M472" s="6">
        <v>1118.0</v>
      </c>
      <c r="N472" s="6">
        <v>9.528852905</v>
      </c>
      <c r="O472" s="6">
        <v>0.0550587476</v>
      </c>
    </row>
    <row r="473" ht="15.75" customHeight="1">
      <c r="A473" s="7">
        <v>1119.0</v>
      </c>
      <c r="B473" s="7">
        <v>7.3367887</v>
      </c>
      <c r="C473" s="7">
        <v>0.044487382</v>
      </c>
      <c r="D473" s="7">
        <v>1120.0</v>
      </c>
      <c r="E473" s="7">
        <v>55.9076331</v>
      </c>
      <c r="F473" s="7">
        <v>0.627335242</v>
      </c>
      <c r="J473" s="6">
        <v>1119.0</v>
      </c>
      <c r="K473" s="6">
        <v>1.581779153</v>
      </c>
      <c r="L473" s="6">
        <v>0.0172340291</v>
      </c>
      <c r="M473" s="6">
        <v>1120.0</v>
      </c>
      <c r="N473" s="6">
        <v>9.986879061</v>
      </c>
      <c r="O473" s="6">
        <v>0.1129612284</v>
      </c>
    </row>
    <row r="474" ht="15.75" customHeight="1">
      <c r="A474" s="7">
        <v>1121.0</v>
      </c>
      <c r="B474" s="7">
        <v>7.1984393</v>
      </c>
      <c r="C474" s="7">
        <v>0.012511115</v>
      </c>
      <c r="D474" s="7">
        <v>1122.0</v>
      </c>
      <c r="E474" s="7">
        <v>57.1411913</v>
      </c>
      <c r="F474" s="7">
        <v>0.508729164</v>
      </c>
      <c r="J474" s="6">
        <v>1121.0</v>
      </c>
      <c r="K474" s="6">
        <v>1.509006933</v>
      </c>
      <c r="L474" s="6">
        <v>0.0134260238</v>
      </c>
      <c r="M474" s="6">
        <v>1122.0</v>
      </c>
      <c r="N474" s="6">
        <v>9.901856241</v>
      </c>
      <c r="O474" s="6">
        <v>0.1008592387</v>
      </c>
    </row>
    <row r="475" ht="15.75" customHeight="1">
      <c r="A475" s="7">
        <v>1123.0</v>
      </c>
      <c r="B475" s="7">
        <v>3.0731752</v>
      </c>
      <c r="C475" s="7">
        <v>0.023251853</v>
      </c>
      <c r="D475" s="7">
        <v>1124.0</v>
      </c>
      <c r="E475" s="7">
        <v>15.8231241</v>
      </c>
      <c r="F475" s="7">
        <v>0.113916471</v>
      </c>
      <c r="J475" s="6">
        <v>1123.0</v>
      </c>
      <c r="K475" s="6">
        <v>0.558671231</v>
      </c>
      <c r="L475" s="6">
        <v>0.0143940185</v>
      </c>
      <c r="M475" s="6">
        <v>1124.0</v>
      </c>
      <c r="N475" s="6">
        <v>2.451480311</v>
      </c>
      <c r="O475" s="6">
        <v>0.0244658673</v>
      </c>
    </row>
    <row r="476" ht="15.75" customHeight="1">
      <c r="A476" s="7">
        <v>1125.0</v>
      </c>
      <c r="B476" s="7">
        <v>3.2306072</v>
      </c>
      <c r="C476" s="7">
        <v>0.053719475</v>
      </c>
      <c r="D476" s="7">
        <v>1126.0</v>
      </c>
      <c r="E476" s="7">
        <v>15.8033599</v>
      </c>
      <c r="F476" s="7">
        <v>0.071670266</v>
      </c>
      <c r="J476" s="6">
        <v>1125.0</v>
      </c>
      <c r="K476" s="6">
        <v>0.427589813</v>
      </c>
      <c r="L476" s="6">
        <v>0.0153751905</v>
      </c>
      <c r="M476" s="6">
        <v>1126.0</v>
      </c>
      <c r="N476" s="6">
        <v>2.57901454</v>
      </c>
      <c r="O476" s="6">
        <v>0.0087770251</v>
      </c>
    </row>
    <row r="477" ht="15.75" customHeight="1">
      <c r="A477" s="7">
        <v>1127.0</v>
      </c>
      <c r="B477" s="7">
        <v>3.2060724</v>
      </c>
      <c r="C477" s="7">
        <v>0.034028454</v>
      </c>
      <c r="D477" s="7">
        <v>1128.0</v>
      </c>
      <c r="E477" s="7">
        <v>16.404464</v>
      </c>
      <c r="F477" s="7">
        <v>0.07328521</v>
      </c>
      <c r="J477" s="6">
        <v>1127.0</v>
      </c>
      <c r="K477" s="6">
        <v>0.402192674</v>
      </c>
      <c r="L477" s="6">
        <v>0.013681802</v>
      </c>
      <c r="M477" s="6">
        <v>1128.0</v>
      </c>
      <c r="N477" s="6">
        <v>2.514196068</v>
      </c>
      <c r="O477" s="6">
        <v>0.0329170104</v>
      </c>
    </row>
    <row r="478" ht="15.75" customHeight="1">
      <c r="A478" s="7">
        <v>1129.0</v>
      </c>
      <c r="B478" s="7">
        <v>0.9753765</v>
      </c>
      <c r="C478" s="7">
        <v>0.01044823</v>
      </c>
      <c r="D478" s="7">
        <v>1130.0</v>
      </c>
      <c r="E478" s="7">
        <v>2.1013222</v>
      </c>
      <c r="F478" s="7">
        <v>0.01997458</v>
      </c>
      <c r="J478" s="6">
        <v>1129.0</v>
      </c>
      <c r="K478" s="6">
        <v>0.154401439</v>
      </c>
      <c r="L478" s="6">
        <v>0.0</v>
      </c>
      <c r="M478" s="6">
        <v>1130.0</v>
      </c>
      <c r="N478" s="6">
        <v>0.154401439</v>
      </c>
      <c r="O478" s="6">
        <v>0.0</v>
      </c>
    </row>
    <row r="479" ht="15.75" customHeight="1">
      <c r="A479" s="7">
        <v>1131.0</v>
      </c>
      <c r="B479" s="7">
        <v>0.8831664</v>
      </c>
      <c r="C479" s="7">
        <v>0.022913904</v>
      </c>
      <c r="D479" s="7">
        <v>1132.0</v>
      </c>
      <c r="E479" s="7">
        <v>1.7857766</v>
      </c>
      <c r="F479" s="7">
        <v>0.008859811</v>
      </c>
      <c r="J479" s="6">
        <v>1131.0</v>
      </c>
      <c r="K479" s="6">
        <v>0.154401439</v>
      </c>
      <c r="L479" s="6">
        <v>0.0</v>
      </c>
      <c r="M479" s="6">
        <v>1132.0</v>
      </c>
      <c r="N479" s="6">
        <v>0.154401439</v>
      </c>
      <c r="O479" s="6">
        <v>0.0</v>
      </c>
    </row>
    <row r="480" ht="15.75" customHeight="1">
      <c r="A480" s="7">
        <v>1133.0</v>
      </c>
      <c r="B480" s="7">
        <v>0.9145165</v>
      </c>
      <c r="C480" s="7">
        <v>0.012396243</v>
      </c>
      <c r="D480" s="7">
        <v>1134.0</v>
      </c>
      <c r="E480" s="7">
        <v>1.5757991</v>
      </c>
      <c r="F480" s="7">
        <v>0.011361843</v>
      </c>
      <c r="J480" s="6">
        <v>1133.0</v>
      </c>
      <c r="K480" s="6">
        <v>0.154401439</v>
      </c>
      <c r="L480" s="6">
        <v>0.0</v>
      </c>
      <c r="M480" s="6">
        <v>1134.0</v>
      </c>
      <c r="N480" s="6">
        <v>0.154401439</v>
      </c>
      <c r="O480" s="6">
        <v>0.0</v>
      </c>
    </row>
    <row r="481" ht="15.75" customHeight="1">
      <c r="A481" s="7">
        <v>1135.0</v>
      </c>
      <c r="B481" s="7">
        <v>10.4520343</v>
      </c>
      <c r="C481" s="7">
        <v>0.091000668</v>
      </c>
      <c r="D481" s="7">
        <v>1136.0</v>
      </c>
      <c r="E481" s="7">
        <v>56.105275</v>
      </c>
      <c r="F481" s="7">
        <v>0.547217425</v>
      </c>
      <c r="J481" s="6">
        <v>1135.0</v>
      </c>
      <c r="K481" s="6">
        <v>0.696536189</v>
      </c>
      <c r="L481" s="6">
        <v>0.0159800996</v>
      </c>
      <c r="M481" s="6">
        <v>1136.0</v>
      </c>
      <c r="N481" s="6">
        <v>6.934285589</v>
      </c>
      <c r="O481" s="6">
        <v>0.0607322701</v>
      </c>
    </row>
    <row r="482" ht="15.75" customHeight="1">
      <c r="A482" s="7">
        <v>1137.0</v>
      </c>
      <c r="B482" s="7">
        <v>11.2719076</v>
      </c>
      <c r="C482" s="7">
        <v>0.119083501</v>
      </c>
      <c r="D482" s="7">
        <v>1138.0</v>
      </c>
      <c r="E482" s="7">
        <v>57.4138009</v>
      </c>
      <c r="F482" s="7">
        <v>0.430979672</v>
      </c>
      <c r="J482" s="6">
        <v>1137.0</v>
      </c>
      <c r="K482" s="6">
        <v>0.711620882</v>
      </c>
      <c r="L482" s="6">
        <v>0.0050332155</v>
      </c>
      <c r="M482" s="6">
        <v>1138.0</v>
      </c>
      <c r="N482" s="6">
        <v>6.939770932</v>
      </c>
      <c r="O482" s="6">
        <v>0.0372370909</v>
      </c>
    </row>
    <row r="483" ht="15.75" customHeight="1">
      <c r="A483" s="7">
        <v>1139.0</v>
      </c>
      <c r="B483" s="7">
        <v>11.0831255</v>
      </c>
      <c r="C483" s="7">
        <v>0.108280827</v>
      </c>
      <c r="D483" s="7">
        <v>1140.0</v>
      </c>
      <c r="E483" s="7">
        <v>56.2688407</v>
      </c>
      <c r="F483" s="7">
        <v>0.119800966</v>
      </c>
      <c r="J483" s="6">
        <v>1139.0</v>
      </c>
      <c r="K483" s="6">
        <v>0.651830642</v>
      </c>
      <c r="L483" s="6">
        <v>0.0203761201</v>
      </c>
      <c r="M483" s="6">
        <v>1140.0</v>
      </c>
      <c r="N483" s="6">
        <v>7.112559242</v>
      </c>
      <c r="O483" s="6">
        <v>0.0921553977</v>
      </c>
    </row>
    <row r="484" ht="15.75" customHeight="1">
      <c r="A484" s="7">
        <v>1141.0</v>
      </c>
      <c r="B484" s="7">
        <v>5.8456144</v>
      </c>
      <c r="C484" s="7">
        <v>0.049338752</v>
      </c>
      <c r="D484" s="7">
        <v>1142.0</v>
      </c>
      <c r="E484" s="7">
        <v>11.3359708</v>
      </c>
      <c r="F484" s="7">
        <v>0.039298586</v>
      </c>
      <c r="J484" s="6">
        <v>1141.0</v>
      </c>
      <c r="K484" s="6">
        <v>0.591491867</v>
      </c>
      <c r="L484" s="6">
        <v>0.028518656</v>
      </c>
      <c r="M484" s="6">
        <v>1142.0</v>
      </c>
      <c r="N484" s="6">
        <v>1.097971886</v>
      </c>
      <c r="O484" s="6">
        <v>0.0096128368</v>
      </c>
    </row>
    <row r="485" ht="15.75" customHeight="1">
      <c r="A485" s="7">
        <v>1143.0</v>
      </c>
      <c r="B485" s="7">
        <v>5.4694132</v>
      </c>
      <c r="C485" s="7">
        <v>0.102228583</v>
      </c>
      <c r="D485" s="7">
        <v>1144.0</v>
      </c>
      <c r="E485" s="7">
        <v>10.9529544</v>
      </c>
      <c r="F485" s="7">
        <v>0.039487239</v>
      </c>
      <c r="J485" s="6">
        <v>1143.0</v>
      </c>
      <c r="K485" s="6">
        <v>0.429610248</v>
      </c>
      <c r="L485" s="6">
        <v>0.0165435342</v>
      </c>
      <c r="M485" s="6">
        <v>1144.0</v>
      </c>
      <c r="N485" s="6">
        <v>1.025656779</v>
      </c>
      <c r="O485" s="6">
        <v>0.0180519283</v>
      </c>
    </row>
    <row r="486" ht="15.75" customHeight="1">
      <c r="A486" s="7">
        <v>1145.0</v>
      </c>
      <c r="B486" s="7">
        <v>5.7249847</v>
      </c>
      <c r="C486" s="7">
        <v>0.005409428</v>
      </c>
      <c r="D486" s="7">
        <v>1146.0</v>
      </c>
      <c r="E486" s="7">
        <v>11.0115655</v>
      </c>
      <c r="F486" s="7">
        <v>0.121202081</v>
      </c>
      <c r="J486" s="6">
        <v>1145.0</v>
      </c>
      <c r="K486" s="6">
        <v>0.525576327</v>
      </c>
      <c r="L486" s="6">
        <v>0.0040721463</v>
      </c>
      <c r="M486" s="6">
        <v>1146.0</v>
      </c>
      <c r="N486" s="6">
        <v>1.184914575</v>
      </c>
      <c r="O486" s="6">
        <v>0.0123291487</v>
      </c>
    </row>
    <row r="487" ht="15.75" customHeight="1">
      <c r="A487" s="7">
        <v>1147.0</v>
      </c>
      <c r="B487" s="7">
        <v>6.3267703</v>
      </c>
      <c r="C487" s="7">
        <v>0.073380218</v>
      </c>
      <c r="D487" s="7">
        <v>1148.0</v>
      </c>
      <c r="E487" s="7">
        <v>8.3468071</v>
      </c>
      <c r="F487" s="7">
        <v>0.087800276</v>
      </c>
      <c r="J487" s="6">
        <v>1147.0</v>
      </c>
      <c r="K487" s="6">
        <v>0.445216049</v>
      </c>
      <c r="L487" s="6">
        <v>0.0100252473</v>
      </c>
      <c r="M487" s="6">
        <v>1148.0</v>
      </c>
      <c r="N487" s="6">
        <v>0.635374613</v>
      </c>
      <c r="O487" s="6">
        <v>0.0121849271</v>
      </c>
    </row>
    <row r="488" ht="15.75" customHeight="1">
      <c r="A488" s="7">
        <v>1149.0</v>
      </c>
      <c r="B488" s="7">
        <v>5.7174879</v>
      </c>
      <c r="C488" s="7">
        <v>0.025654645</v>
      </c>
      <c r="D488" s="7">
        <v>1150.0</v>
      </c>
      <c r="E488" s="7">
        <v>9.0664963</v>
      </c>
      <c r="F488" s="7">
        <v>0.074976921</v>
      </c>
      <c r="J488" s="6">
        <v>1149.0</v>
      </c>
      <c r="K488" s="6">
        <v>0.460309885</v>
      </c>
      <c r="L488" s="6">
        <v>0.0311343376</v>
      </c>
      <c r="M488" s="6">
        <v>1150.0</v>
      </c>
      <c r="N488" s="6">
        <v>0.788689954</v>
      </c>
      <c r="O488" s="6">
        <v>0.0110303298</v>
      </c>
    </row>
    <row r="489" ht="15.75" customHeight="1">
      <c r="A489" s="7">
        <v>1151.0</v>
      </c>
      <c r="B489" s="7">
        <v>6.2565733</v>
      </c>
      <c r="C489" s="7">
        <v>0.029581591</v>
      </c>
      <c r="D489" s="7">
        <v>1152.0</v>
      </c>
      <c r="E489" s="7">
        <v>8.3543038</v>
      </c>
      <c r="F489" s="7">
        <v>0.083059282</v>
      </c>
      <c r="J489" s="6">
        <v>1151.0</v>
      </c>
      <c r="K489" s="6">
        <v>0.423274677</v>
      </c>
      <c r="L489" s="6">
        <v>0.012751047</v>
      </c>
      <c r="M489" s="6">
        <v>1152.0</v>
      </c>
      <c r="N489" s="6">
        <v>0.679074513</v>
      </c>
      <c r="O489" s="6">
        <v>0.0182430617</v>
      </c>
    </row>
    <row r="490" ht="15.75" customHeight="1">
      <c r="A490" s="7">
        <v>1153.0</v>
      </c>
      <c r="B490" s="7">
        <v>8.2629796</v>
      </c>
      <c r="C490" s="7">
        <v>0.108460838</v>
      </c>
      <c r="D490" s="7">
        <v>1154.0</v>
      </c>
      <c r="E490" s="7">
        <v>37.5950862</v>
      </c>
      <c r="F490" s="7">
        <v>0.149469855</v>
      </c>
      <c r="J490" s="6">
        <v>1153.0</v>
      </c>
      <c r="K490" s="6">
        <v>0.994207478</v>
      </c>
      <c r="L490" s="6">
        <v>0.0120344645</v>
      </c>
      <c r="M490" s="6">
        <v>1154.0</v>
      </c>
      <c r="N490" s="6">
        <v>6.372952139</v>
      </c>
      <c r="O490" s="6">
        <v>0.0794954316</v>
      </c>
    </row>
    <row r="491" ht="15.75" customHeight="1">
      <c r="A491" s="7">
        <v>1155.0</v>
      </c>
      <c r="B491" s="7">
        <v>11.4381994</v>
      </c>
      <c r="C491" s="7">
        <v>0.071961306</v>
      </c>
      <c r="D491" s="7">
        <v>1156.0</v>
      </c>
      <c r="E491" s="7">
        <v>41.1799019</v>
      </c>
      <c r="F491" s="7">
        <v>0.249850785</v>
      </c>
      <c r="J491" s="6">
        <v>1155.0</v>
      </c>
      <c r="K491" s="6">
        <v>1.989888684</v>
      </c>
      <c r="L491" s="6">
        <v>0.0086184695</v>
      </c>
      <c r="M491" s="6">
        <v>1156.0</v>
      </c>
      <c r="N491" s="6">
        <v>6.732242116</v>
      </c>
      <c r="O491" s="6">
        <v>0.0494273084</v>
      </c>
    </row>
    <row r="492" ht="15.75" customHeight="1">
      <c r="A492" s="7">
        <v>1157.0</v>
      </c>
      <c r="B492" s="7">
        <v>9.1332856</v>
      </c>
      <c r="C492" s="7">
        <v>0.084950251</v>
      </c>
      <c r="D492" s="7">
        <v>1158.0</v>
      </c>
      <c r="E492" s="7">
        <v>40.7778028</v>
      </c>
      <c r="F492" s="7">
        <v>0.175219247</v>
      </c>
      <c r="J492" s="6">
        <v>1157.0</v>
      </c>
      <c r="K492" s="6">
        <v>1.101080247</v>
      </c>
      <c r="L492" s="6">
        <v>0.0230391669</v>
      </c>
      <c r="M492" s="6">
        <v>1158.0</v>
      </c>
      <c r="N492" s="6">
        <v>6.492715464</v>
      </c>
      <c r="O492" s="6">
        <v>0.0079174109</v>
      </c>
    </row>
    <row r="493" ht="15.75" customHeight="1">
      <c r="A493" s="7"/>
      <c r="B493" s="7"/>
      <c r="C493" s="7"/>
      <c r="D493" s="7">
        <v>1160.0</v>
      </c>
      <c r="E493" s="7">
        <v>22.9763988</v>
      </c>
      <c r="F493" s="7">
        <v>0.247984808</v>
      </c>
      <c r="M493" s="6">
        <v>1160.0</v>
      </c>
      <c r="N493" s="6">
        <v>3.052491077</v>
      </c>
      <c r="O493" s="6">
        <v>0.0311239184</v>
      </c>
    </row>
    <row r="494" ht="15.75" customHeight="1">
      <c r="A494" s="7"/>
      <c r="B494" s="7"/>
      <c r="C494" s="7"/>
      <c r="D494" s="7">
        <v>1162.0</v>
      </c>
      <c r="E494" s="7">
        <v>23.2421931</v>
      </c>
      <c r="F494" s="7">
        <v>0.207948562</v>
      </c>
      <c r="M494" s="6">
        <v>1162.0</v>
      </c>
      <c r="N494" s="6">
        <v>3.288360833</v>
      </c>
      <c r="O494" s="6">
        <v>0.0187583053</v>
      </c>
    </row>
    <row r="495" ht="15.75" customHeight="1">
      <c r="A495" s="7"/>
      <c r="B495" s="7"/>
      <c r="C495" s="7"/>
      <c r="D495" s="7">
        <v>1164.0</v>
      </c>
      <c r="E495" s="7">
        <v>24.4757514</v>
      </c>
      <c r="F495" s="7">
        <v>0.249850785</v>
      </c>
      <c r="M495" s="6">
        <v>1164.0</v>
      </c>
      <c r="N495" s="6">
        <v>3.354184951</v>
      </c>
      <c r="O495" s="6">
        <v>0.0214988445</v>
      </c>
    </row>
    <row r="496" ht="15.75" customHeight="1">
      <c r="A496" s="7"/>
      <c r="B496" s="7"/>
      <c r="C496" s="7"/>
      <c r="D496" s="7">
        <v>1166.0</v>
      </c>
      <c r="E496" s="7">
        <v>22.240353</v>
      </c>
      <c r="F496" s="7">
        <v>0.203203862</v>
      </c>
      <c r="M496" s="6">
        <v>1166.0</v>
      </c>
      <c r="N496" s="6">
        <v>3.136599672</v>
      </c>
      <c r="O496" s="6">
        <v>0.0214988446</v>
      </c>
    </row>
    <row r="497" ht="15.75" customHeight="1">
      <c r="A497" s="7"/>
      <c r="B497" s="7"/>
      <c r="C497" s="7"/>
      <c r="D497" s="7">
        <v>1168.0</v>
      </c>
      <c r="E497" s="7">
        <v>24.57798</v>
      </c>
      <c r="F497" s="7">
        <v>0.131447565</v>
      </c>
      <c r="M497" s="6">
        <v>1168.0</v>
      </c>
      <c r="N497" s="6">
        <v>3.713474928</v>
      </c>
      <c r="O497" s="6">
        <v>0.0443751867</v>
      </c>
    </row>
    <row r="498" ht="15.75" customHeight="1">
      <c r="A498" s="7"/>
      <c r="B498" s="7"/>
      <c r="C498" s="7"/>
      <c r="D498" s="7">
        <v>1170.0</v>
      </c>
      <c r="E498" s="7">
        <v>23.9782389</v>
      </c>
      <c r="F498" s="7">
        <v>0.278925672</v>
      </c>
      <c r="M498" s="6">
        <v>1170.0</v>
      </c>
      <c r="N498" s="6">
        <v>3.283789714</v>
      </c>
      <c r="O498" s="6">
        <v>0.0395553721</v>
      </c>
    </row>
    <row r="499" ht="15.75" customHeight="1">
      <c r="A499" s="7"/>
      <c r="B499" s="7"/>
      <c r="C499" s="7"/>
      <c r="D499" s="7">
        <v>1172.0</v>
      </c>
      <c r="E499" s="7">
        <v>96.0562053</v>
      </c>
      <c r="F499" s="7">
        <v>1.019487753</v>
      </c>
      <c r="M499" s="6">
        <v>1172.0</v>
      </c>
      <c r="N499" s="6">
        <v>12.678354103</v>
      </c>
      <c r="O499" s="6">
        <v>0.0942182991</v>
      </c>
    </row>
    <row r="500" ht="15.75" customHeight="1">
      <c r="A500" s="7"/>
      <c r="B500" s="7"/>
      <c r="C500" s="7"/>
      <c r="D500" s="7">
        <v>1174.0</v>
      </c>
      <c r="E500" s="7">
        <v>98.5369522</v>
      </c>
      <c r="F500" s="7">
        <v>0.950548707</v>
      </c>
      <c r="M500" s="6">
        <v>1174.0</v>
      </c>
      <c r="N500" s="6">
        <v>13.294540987</v>
      </c>
      <c r="O500" s="6">
        <v>0.0405878328</v>
      </c>
    </row>
    <row r="501" ht="15.75" customHeight="1">
      <c r="A501" s="7"/>
      <c r="B501" s="7"/>
      <c r="C501" s="7"/>
      <c r="D501" s="7">
        <v>1176.0</v>
      </c>
      <c r="E501" s="7">
        <v>98.3256798</v>
      </c>
      <c r="F501" s="7">
        <v>1.130693095</v>
      </c>
      <c r="M501" s="6">
        <v>1176.0</v>
      </c>
      <c r="N501" s="6">
        <v>12.863941547</v>
      </c>
      <c r="O501" s="6">
        <v>0.118792827</v>
      </c>
    </row>
    <row r="502" ht="15.75" customHeight="1">
      <c r="A502" s="7"/>
      <c r="B502" s="7"/>
      <c r="C502" s="7"/>
      <c r="D502" s="7"/>
      <c r="E502" s="7"/>
      <c r="F502" s="7"/>
    </row>
    <row r="503" ht="15.75" customHeight="1">
      <c r="A503" s="7"/>
      <c r="B503" s="7"/>
      <c r="C503" s="7"/>
      <c r="D503" s="7"/>
      <c r="E503" s="7"/>
      <c r="F503" s="7"/>
    </row>
    <row r="504" ht="15.75" customHeight="1">
      <c r="A504" s="7"/>
      <c r="B504" s="7"/>
      <c r="C504" s="7"/>
      <c r="D504" s="7"/>
      <c r="E504" s="7"/>
      <c r="F504" s="7"/>
    </row>
    <row r="505" ht="15.75" customHeight="1">
      <c r="A505" s="7"/>
      <c r="B505" s="7"/>
      <c r="C505" s="7"/>
      <c r="D505" s="7"/>
      <c r="E505" s="7"/>
      <c r="F505" s="7"/>
    </row>
    <row r="506" ht="15.75" customHeight="1">
      <c r="A506" s="7"/>
      <c r="B506" s="7"/>
      <c r="C506" s="7"/>
      <c r="D506" s="7"/>
      <c r="E506" s="7"/>
      <c r="F506" s="7"/>
    </row>
    <row r="507" ht="15.75" customHeight="1">
      <c r="A507" s="7"/>
      <c r="B507" s="7"/>
      <c r="C507" s="7"/>
      <c r="D507" s="7"/>
      <c r="E507" s="7"/>
      <c r="F507" s="7"/>
    </row>
    <row r="508" ht="15.75" customHeight="1">
      <c r="A508" s="7"/>
      <c r="B508" s="7"/>
      <c r="C508" s="7"/>
      <c r="D508" s="7"/>
      <c r="E508" s="7"/>
      <c r="F508" s="7"/>
    </row>
    <row r="509" ht="15.75" customHeight="1">
      <c r="A509" s="7"/>
      <c r="B509" s="7"/>
      <c r="C509" s="7"/>
      <c r="D509" s="7"/>
      <c r="E509" s="7"/>
      <c r="F509" s="7"/>
    </row>
    <row r="510" ht="15.75" customHeight="1">
      <c r="A510" s="7"/>
      <c r="B510" s="7"/>
      <c r="C510" s="7"/>
      <c r="D510" s="7"/>
      <c r="E510" s="7"/>
      <c r="F510" s="7"/>
    </row>
    <row r="511" ht="15.75" customHeight="1">
      <c r="A511" s="7"/>
      <c r="B511" s="7"/>
      <c r="C511" s="7"/>
      <c r="D511" s="7"/>
      <c r="E511" s="7"/>
      <c r="F511" s="7"/>
    </row>
    <row r="512" ht="15.75" customHeight="1">
      <c r="A512" s="7"/>
      <c r="B512" s="7"/>
      <c r="C512" s="7"/>
      <c r="D512" s="7"/>
      <c r="E512" s="7"/>
      <c r="F512" s="7"/>
    </row>
    <row r="513" ht="15.75" customHeight="1">
      <c r="A513" s="7"/>
      <c r="B513" s="7"/>
      <c r="C513" s="7"/>
      <c r="D513" s="7"/>
      <c r="E513" s="7"/>
      <c r="F513" s="7"/>
    </row>
    <row r="514" ht="15.75" customHeight="1">
      <c r="A514" s="7"/>
      <c r="B514" s="7"/>
      <c r="C514" s="7"/>
      <c r="D514" s="7"/>
      <c r="E514" s="7"/>
      <c r="F514" s="7"/>
    </row>
    <row r="515" ht="15.75" customHeight="1">
      <c r="A515" s="7"/>
      <c r="B515" s="7"/>
      <c r="C515" s="7"/>
      <c r="D515" s="7"/>
      <c r="E515" s="7"/>
      <c r="F515" s="7"/>
    </row>
    <row r="516" ht="15.75" customHeight="1">
      <c r="A516" s="7"/>
      <c r="B516" s="7"/>
      <c r="C516" s="7"/>
      <c r="D516" s="7"/>
      <c r="E516" s="7"/>
      <c r="F516" s="7"/>
    </row>
    <row r="517" ht="15.75" customHeight="1">
      <c r="A517" s="7"/>
      <c r="B517" s="7"/>
      <c r="C517" s="7"/>
      <c r="D517" s="7"/>
      <c r="E517" s="7"/>
      <c r="F517" s="7"/>
    </row>
    <row r="518" ht="15.75" customHeight="1">
      <c r="A518" s="7"/>
      <c r="B518" s="7"/>
      <c r="C518" s="7"/>
      <c r="D518" s="7"/>
      <c r="E518" s="7"/>
      <c r="F518" s="7"/>
    </row>
    <row r="519" ht="15.75" customHeight="1">
      <c r="A519" s="7"/>
      <c r="B519" s="7"/>
      <c r="C519" s="7"/>
      <c r="D519" s="7"/>
      <c r="E519" s="7"/>
      <c r="F519" s="7"/>
    </row>
    <row r="520" ht="15.75" customHeight="1">
      <c r="A520" s="7"/>
      <c r="B520" s="7"/>
      <c r="C520" s="7"/>
      <c r="D520" s="7"/>
      <c r="E520" s="7"/>
      <c r="F520" s="7"/>
    </row>
    <row r="521" ht="15.75" customHeight="1">
      <c r="A521" s="7"/>
      <c r="B521" s="7"/>
      <c r="C521" s="7"/>
      <c r="D521" s="7"/>
      <c r="E521" s="7"/>
      <c r="F521" s="7"/>
    </row>
    <row r="522" ht="15.75" customHeight="1">
      <c r="A522" s="7"/>
      <c r="B522" s="7"/>
      <c r="C522" s="7"/>
      <c r="D522" s="7"/>
      <c r="E522" s="7"/>
      <c r="F522" s="7"/>
    </row>
    <row r="523" ht="15.75" customHeight="1">
      <c r="A523" s="7"/>
      <c r="B523" s="7"/>
      <c r="C523" s="7"/>
      <c r="D523" s="7"/>
      <c r="E523" s="7"/>
      <c r="F523" s="7"/>
    </row>
    <row r="524" ht="15.75" customHeight="1">
      <c r="A524" s="7"/>
      <c r="B524" s="7"/>
      <c r="C524" s="7"/>
      <c r="D524" s="7"/>
      <c r="E524" s="7"/>
      <c r="F524" s="7"/>
    </row>
    <row r="525" ht="15.75" customHeight="1">
      <c r="A525" s="7"/>
      <c r="B525" s="7"/>
      <c r="C525" s="7"/>
      <c r="D525" s="7"/>
      <c r="E525" s="7"/>
      <c r="F525" s="7"/>
    </row>
    <row r="526" ht="15.75" customHeight="1">
      <c r="A526" s="7"/>
      <c r="B526" s="7"/>
      <c r="C526" s="7"/>
      <c r="D526" s="7"/>
      <c r="E526" s="7"/>
      <c r="F526" s="7"/>
    </row>
    <row r="527" ht="15.75" customHeight="1">
      <c r="A527" s="7"/>
      <c r="B527" s="7"/>
      <c r="C527" s="7"/>
      <c r="D527" s="7"/>
      <c r="E527" s="7"/>
      <c r="F527" s="7"/>
    </row>
    <row r="528" ht="15.75" customHeight="1">
      <c r="A528" s="7"/>
      <c r="B528" s="7"/>
      <c r="C528" s="7"/>
      <c r="D528" s="7"/>
      <c r="E528" s="7"/>
      <c r="F528" s="7"/>
    </row>
    <row r="529" ht="15.75" customHeight="1">
      <c r="A529" s="7"/>
      <c r="B529" s="7"/>
      <c r="C529" s="7"/>
      <c r="D529" s="7"/>
      <c r="E529" s="7"/>
      <c r="F529" s="7"/>
    </row>
    <row r="530" ht="15.75" customHeight="1">
      <c r="A530" s="7"/>
      <c r="B530" s="7"/>
      <c r="C530" s="7"/>
      <c r="D530" s="7"/>
      <c r="E530" s="7"/>
      <c r="F530" s="7"/>
    </row>
    <row r="531" ht="15.75" customHeight="1">
      <c r="A531" s="7"/>
      <c r="B531" s="7"/>
      <c r="C531" s="7"/>
      <c r="D531" s="7"/>
      <c r="E531" s="7"/>
      <c r="F531" s="7"/>
    </row>
    <row r="532" ht="15.75" customHeight="1">
      <c r="A532" s="7"/>
      <c r="B532" s="7"/>
      <c r="C532" s="7"/>
      <c r="D532" s="7"/>
      <c r="E532" s="7"/>
      <c r="F532" s="7"/>
    </row>
    <row r="533" ht="15.75" customHeight="1">
      <c r="A533" s="7"/>
      <c r="B533" s="7"/>
      <c r="C533" s="7"/>
      <c r="D533" s="7"/>
      <c r="E533" s="7"/>
      <c r="F533" s="7"/>
    </row>
    <row r="534" ht="15.75" customHeight="1">
      <c r="A534" s="7"/>
      <c r="B534" s="7"/>
      <c r="C534" s="7"/>
      <c r="D534" s="7"/>
      <c r="E534" s="7"/>
      <c r="F534" s="7"/>
    </row>
    <row r="535" ht="15.75" customHeight="1">
      <c r="A535" s="7"/>
      <c r="B535" s="7"/>
      <c r="C535" s="7"/>
      <c r="D535" s="7"/>
      <c r="E535" s="7"/>
      <c r="F535" s="7"/>
    </row>
    <row r="536" ht="15.75" customHeight="1">
      <c r="A536" s="7"/>
      <c r="B536" s="7"/>
      <c r="C536" s="7"/>
      <c r="D536" s="7"/>
      <c r="E536" s="7"/>
      <c r="F536" s="7"/>
    </row>
    <row r="537" ht="15.75" customHeight="1">
      <c r="A537" s="7"/>
      <c r="B537" s="7"/>
      <c r="C537" s="7"/>
      <c r="D537" s="7"/>
      <c r="E537" s="7"/>
      <c r="F537" s="7"/>
    </row>
    <row r="538" ht="15.75" customHeight="1">
      <c r="A538" s="7"/>
      <c r="B538" s="7"/>
      <c r="C538" s="7"/>
      <c r="D538" s="7"/>
      <c r="E538" s="7"/>
      <c r="F538" s="7"/>
    </row>
    <row r="539" ht="15.75" customHeight="1">
      <c r="A539" s="7"/>
      <c r="B539" s="7"/>
      <c r="C539" s="7"/>
      <c r="D539" s="7"/>
      <c r="E539" s="7"/>
      <c r="F539" s="7"/>
    </row>
    <row r="540" ht="15.75" customHeight="1">
      <c r="A540" s="7"/>
      <c r="B540" s="7"/>
      <c r="C540" s="7"/>
      <c r="D540" s="7"/>
      <c r="E540" s="7"/>
      <c r="F540" s="7"/>
    </row>
    <row r="541" ht="15.75" customHeight="1">
      <c r="A541" s="7"/>
      <c r="B541" s="7"/>
      <c r="C541" s="7"/>
      <c r="D541" s="7"/>
      <c r="E541" s="7"/>
      <c r="F541" s="7"/>
    </row>
    <row r="542" ht="15.75" customHeight="1">
      <c r="A542" s="7"/>
      <c r="B542" s="7"/>
      <c r="C542" s="7"/>
      <c r="D542" s="7"/>
      <c r="E542" s="7"/>
      <c r="F542" s="7"/>
    </row>
    <row r="543" ht="15.75" customHeight="1">
      <c r="A543" s="7"/>
      <c r="B543" s="7"/>
      <c r="C543" s="7"/>
      <c r="D543" s="7"/>
      <c r="E543" s="7"/>
      <c r="F543" s="7"/>
    </row>
    <row r="544" ht="15.75" customHeight="1">
      <c r="A544" s="7"/>
      <c r="B544" s="7"/>
      <c r="C544" s="7"/>
      <c r="D544" s="7"/>
      <c r="E544" s="7"/>
      <c r="F544" s="7"/>
    </row>
    <row r="545" ht="15.75" customHeight="1">
      <c r="A545" s="7"/>
      <c r="B545" s="7"/>
      <c r="C545" s="7"/>
      <c r="D545" s="7"/>
      <c r="E545" s="7"/>
      <c r="F545" s="7"/>
    </row>
    <row r="546" ht="15.75" customHeight="1">
      <c r="A546" s="7"/>
      <c r="B546" s="7"/>
      <c r="C546" s="7"/>
      <c r="D546" s="7"/>
      <c r="E546" s="7"/>
      <c r="F546" s="7"/>
    </row>
    <row r="547" ht="15.75" customHeight="1">
      <c r="A547" s="7"/>
      <c r="B547" s="7"/>
      <c r="C547" s="7"/>
      <c r="D547" s="7"/>
      <c r="E547" s="7"/>
      <c r="F547" s="7"/>
    </row>
    <row r="548" ht="15.75" customHeight="1">
      <c r="A548" s="7"/>
      <c r="B548" s="7"/>
      <c r="C548" s="7"/>
      <c r="D548" s="7"/>
      <c r="E548" s="7"/>
      <c r="F548" s="7"/>
    </row>
    <row r="549" ht="15.75" customHeight="1">
      <c r="A549" s="7"/>
      <c r="B549" s="7"/>
      <c r="C549" s="7"/>
      <c r="D549" s="7"/>
      <c r="E549" s="7"/>
      <c r="F549" s="7"/>
    </row>
    <row r="550" ht="15.75" customHeight="1">
      <c r="A550" s="7"/>
      <c r="B550" s="7"/>
      <c r="C550" s="7"/>
      <c r="D550" s="7"/>
      <c r="E550" s="7"/>
      <c r="F550" s="7"/>
    </row>
    <row r="551" ht="15.75" customHeight="1">
      <c r="A551" s="7"/>
      <c r="B551" s="7"/>
      <c r="C551" s="7"/>
      <c r="D551" s="7"/>
      <c r="E551" s="7"/>
      <c r="F551" s="7"/>
    </row>
    <row r="552" ht="15.75" customHeight="1">
      <c r="A552" s="7"/>
      <c r="B552" s="7"/>
      <c r="C552" s="7"/>
      <c r="D552" s="7"/>
      <c r="E552" s="7"/>
      <c r="F552" s="7"/>
    </row>
    <row r="553" ht="15.75" customHeight="1">
      <c r="A553" s="7"/>
      <c r="B553" s="7"/>
      <c r="C553" s="7"/>
      <c r="D553" s="7"/>
      <c r="E553" s="7"/>
      <c r="F553" s="7"/>
    </row>
    <row r="554" ht="15.75" customHeight="1">
      <c r="A554" s="7"/>
      <c r="B554" s="7"/>
      <c r="C554" s="7"/>
      <c r="D554" s="7"/>
      <c r="E554" s="7"/>
      <c r="F554" s="7"/>
    </row>
    <row r="555" ht="15.75" customHeight="1">
      <c r="A555" s="7"/>
      <c r="B555" s="7"/>
      <c r="C555" s="7"/>
      <c r="D555" s="7"/>
      <c r="E555" s="7"/>
      <c r="F555" s="7"/>
    </row>
    <row r="556" ht="15.75" customHeight="1">
      <c r="A556" s="7"/>
      <c r="B556" s="7"/>
      <c r="C556" s="7"/>
      <c r="D556" s="7"/>
      <c r="E556" s="7"/>
      <c r="F556" s="7"/>
    </row>
    <row r="557" ht="15.75" customHeight="1">
      <c r="A557" s="7"/>
      <c r="B557" s="7"/>
      <c r="C557" s="7"/>
      <c r="D557" s="7"/>
      <c r="E557" s="7"/>
      <c r="F557" s="7"/>
    </row>
    <row r="558" ht="15.75" customHeight="1">
      <c r="A558" s="7"/>
      <c r="B558" s="7"/>
      <c r="C558" s="7"/>
      <c r="D558" s="7"/>
      <c r="E558" s="7"/>
      <c r="F558" s="7"/>
    </row>
    <row r="559" ht="15.75" customHeight="1">
      <c r="A559" s="7"/>
      <c r="B559" s="7"/>
      <c r="C559" s="7"/>
      <c r="D559" s="7"/>
      <c r="E559" s="7"/>
      <c r="F559" s="7"/>
    </row>
    <row r="560" ht="15.75" customHeight="1">
      <c r="A560" s="7"/>
      <c r="B560" s="7"/>
      <c r="C560" s="7"/>
      <c r="D560" s="7"/>
      <c r="E560" s="7"/>
      <c r="F560" s="7"/>
    </row>
    <row r="561" ht="15.75" customHeight="1">
      <c r="A561" s="7"/>
      <c r="B561" s="7"/>
      <c r="C561" s="7"/>
      <c r="D561" s="7"/>
      <c r="E561" s="7"/>
      <c r="F561" s="7"/>
    </row>
    <row r="562" ht="15.75" customHeight="1">
      <c r="A562" s="7"/>
      <c r="B562" s="7"/>
      <c r="C562" s="7"/>
      <c r="D562" s="7"/>
      <c r="E562" s="7"/>
      <c r="F562" s="7"/>
    </row>
    <row r="563" ht="15.75" customHeight="1">
      <c r="A563" s="7"/>
      <c r="B563" s="7"/>
      <c r="C563" s="7"/>
      <c r="D563" s="7"/>
      <c r="E563" s="7"/>
      <c r="F563" s="7"/>
    </row>
    <row r="564" ht="15.75" customHeight="1">
      <c r="A564" s="7"/>
      <c r="B564" s="7"/>
      <c r="C564" s="7"/>
      <c r="D564" s="7"/>
      <c r="E564" s="7"/>
      <c r="F564" s="7"/>
    </row>
    <row r="565" ht="15.75" customHeight="1">
      <c r="A565" s="7"/>
      <c r="B565" s="7"/>
      <c r="C565" s="7"/>
      <c r="D565" s="7"/>
      <c r="E565" s="7"/>
      <c r="F565" s="7"/>
    </row>
    <row r="566" ht="15.75" customHeight="1">
      <c r="A566" s="7"/>
      <c r="B566" s="7"/>
      <c r="C566" s="7"/>
      <c r="D566" s="7"/>
      <c r="E566" s="7"/>
      <c r="F566" s="7"/>
    </row>
    <row r="567" ht="15.75" customHeight="1">
      <c r="A567" s="7"/>
      <c r="B567" s="7"/>
      <c r="C567" s="7"/>
      <c r="D567" s="7"/>
      <c r="E567" s="7"/>
      <c r="F567" s="7"/>
    </row>
    <row r="568" ht="15.75" customHeight="1">
      <c r="A568" s="7"/>
      <c r="B568" s="7"/>
      <c r="C568" s="7"/>
      <c r="D568" s="7"/>
      <c r="E568" s="7"/>
      <c r="F568" s="7"/>
    </row>
    <row r="569" ht="15.75" customHeight="1">
      <c r="A569" s="7"/>
      <c r="B569" s="7"/>
      <c r="C569" s="7"/>
      <c r="D569" s="7"/>
      <c r="E569" s="7"/>
      <c r="F569" s="7"/>
    </row>
    <row r="570" ht="15.75" customHeight="1">
      <c r="A570" s="7"/>
      <c r="B570" s="7"/>
      <c r="C570" s="7"/>
      <c r="D570" s="7"/>
      <c r="E570" s="7"/>
      <c r="F570" s="7"/>
    </row>
    <row r="571" ht="15.75" customHeight="1">
      <c r="A571" s="7"/>
      <c r="B571" s="7"/>
      <c r="C571" s="7"/>
      <c r="D571" s="7"/>
      <c r="E571" s="7"/>
      <c r="F571" s="7"/>
    </row>
    <row r="572" ht="15.75" customHeight="1">
      <c r="A572" s="7"/>
      <c r="B572" s="7"/>
      <c r="C572" s="7"/>
      <c r="D572" s="7"/>
      <c r="E572" s="7"/>
      <c r="F572" s="7"/>
    </row>
    <row r="573" ht="15.75" customHeight="1">
      <c r="A573" s="7"/>
      <c r="B573" s="7"/>
      <c r="C573" s="7"/>
      <c r="D573" s="7"/>
      <c r="E573" s="7"/>
      <c r="F573" s="7"/>
    </row>
    <row r="574" ht="15.75" customHeight="1">
      <c r="A574" s="7"/>
      <c r="B574" s="7"/>
      <c r="C574" s="7"/>
      <c r="D574" s="7"/>
      <c r="E574" s="7"/>
      <c r="F574" s="7"/>
    </row>
    <row r="575" ht="15.75" customHeight="1">
      <c r="A575" s="7"/>
      <c r="B575" s="7"/>
      <c r="C575" s="7"/>
      <c r="D575" s="7"/>
      <c r="E575" s="7"/>
      <c r="F575" s="7"/>
    </row>
    <row r="576" ht="15.75" customHeight="1">
      <c r="A576" s="7"/>
      <c r="B576" s="7"/>
      <c r="C576" s="7"/>
      <c r="D576" s="7"/>
      <c r="E576" s="7"/>
      <c r="F576" s="7"/>
    </row>
    <row r="577" ht="15.75" customHeight="1">
      <c r="A577" s="7"/>
      <c r="B577" s="7"/>
      <c r="C577" s="7"/>
      <c r="D577" s="7"/>
      <c r="E577" s="7"/>
      <c r="F577" s="7"/>
    </row>
    <row r="578" ht="15.75" customHeight="1">
      <c r="A578" s="7"/>
      <c r="B578" s="7"/>
      <c r="C578" s="7"/>
      <c r="D578" s="7"/>
      <c r="E578" s="7"/>
      <c r="F578" s="7"/>
    </row>
    <row r="579" ht="15.75" customHeight="1">
      <c r="A579" s="7"/>
      <c r="B579" s="7"/>
      <c r="C579" s="7"/>
      <c r="D579" s="7"/>
      <c r="E579" s="7"/>
      <c r="F579" s="7"/>
    </row>
    <row r="580" ht="15.75" customHeight="1">
      <c r="A580" s="7"/>
      <c r="B580" s="7"/>
      <c r="C580" s="7"/>
      <c r="D580" s="7"/>
      <c r="E580" s="7"/>
      <c r="F580" s="7"/>
    </row>
    <row r="581" ht="15.75" customHeight="1">
      <c r="A581" s="7"/>
      <c r="B581" s="7"/>
      <c r="C581" s="7"/>
      <c r="D581" s="7"/>
      <c r="E581" s="7"/>
      <c r="F581" s="7"/>
    </row>
    <row r="582" ht="15.75" customHeight="1">
      <c r="A582" s="7"/>
      <c r="B582" s="7"/>
      <c r="C582" s="7"/>
      <c r="D582" s="7"/>
      <c r="E582" s="7"/>
      <c r="F582" s="7"/>
    </row>
    <row r="583" ht="15.75" customHeight="1">
      <c r="A583" s="7"/>
      <c r="B583" s="7"/>
      <c r="C583" s="7"/>
      <c r="D583" s="7"/>
      <c r="E583" s="7"/>
      <c r="F583" s="7"/>
    </row>
    <row r="584" ht="15.75" customHeight="1">
      <c r="A584" s="7"/>
      <c r="B584" s="7"/>
      <c r="C584" s="7"/>
      <c r="D584" s="7"/>
      <c r="E584" s="7"/>
      <c r="F584" s="7"/>
    </row>
    <row r="585" ht="15.75" customHeight="1">
      <c r="A585" s="7"/>
      <c r="B585" s="7"/>
      <c r="C585" s="7"/>
      <c r="D585" s="7"/>
      <c r="E585" s="7"/>
      <c r="F585" s="7"/>
    </row>
    <row r="586" ht="15.75" customHeight="1">
      <c r="A586" s="7"/>
      <c r="B586" s="7"/>
      <c r="C586" s="7"/>
      <c r="D586" s="7"/>
      <c r="E586" s="7"/>
      <c r="F586" s="7"/>
    </row>
    <row r="587" ht="15.75" customHeight="1">
      <c r="A587" s="7"/>
      <c r="B587" s="7"/>
      <c r="C587" s="7"/>
      <c r="D587" s="7"/>
      <c r="E587" s="7"/>
      <c r="F587" s="7"/>
    </row>
    <row r="588" ht="15.75" customHeight="1">
      <c r="A588" s="7"/>
      <c r="B588" s="7"/>
      <c r="C588" s="7"/>
      <c r="D588" s="7"/>
      <c r="E588" s="7"/>
      <c r="F588" s="7"/>
    </row>
    <row r="589" ht="15.75" customHeight="1">
      <c r="A589" s="7"/>
      <c r="B589" s="7"/>
      <c r="C589" s="7"/>
      <c r="D589" s="7"/>
      <c r="E589" s="7"/>
      <c r="F589" s="7"/>
    </row>
    <row r="590" ht="15.75" customHeight="1">
      <c r="A590" s="7"/>
      <c r="B590" s="7"/>
      <c r="C590" s="7"/>
      <c r="D590" s="7"/>
      <c r="E590" s="7"/>
      <c r="F590" s="7"/>
    </row>
    <row r="591" ht="15.75" customHeight="1">
      <c r="A591" s="7"/>
      <c r="B591" s="7"/>
      <c r="C591" s="7"/>
      <c r="D591" s="7"/>
      <c r="E591" s="7"/>
      <c r="F591" s="7"/>
    </row>
    <row r="592" ht="15.75" customHeight="1">
      <c r="A592" s="7"/>
      <c r="B592" s="7"/>
      <c r="C592" s="7"/>
      <c r="D592" s="7"/>
      <c r="E592" s="7"/>
      <c r="F592" s="7"/>
    </row>
    <row r="593" ht="15.75" customHeight="1">
      <c r="A593" s="7"/>
      <c r="B593" s="7"/>
      <c r="C593" s="7"/>
      <c r="D593" s="7"/>
      <c r="E593" s="7"/>
      <c r="F593" s="7"/>
    </row>
    <row r="594" ht="15.75" customHeight="1">
      <c r="A594" s="7"/>
      <c r="B594" s="7"/>
      <c r="C594" s="7"/>
      <c r="D594" s="7"/>
      <c r="E594" s="7"/>
      <c r="F594" s="7"/>
    </row>
    <row r="595" ht="15.75" customHeight="1">
      <c r="A595" s="7"/>
      <c r="B595" s="7"/>
      <c r="C595" s="7"/>
      <c r="D595" s="7"/>
      <c r="E595" s="7"/>
      <c r="F595" s="7"/>
    </row>
    <row r="596" ht="15.75" customHeight="1">
      <c r="A596" s="7"/>
      <c r="B596" s="7"/>
      <c r="C596" s="7"/>
      <c r="D596" s="7"/>
      <c r="E596" s="7"/>
      <c r="F596" s="7"/>
    </row>
    <row r="597" ht="15.75" customHeight="1">
      <c r="A597" s="7"/>
      <c r="B597" s="7"/>
      <c r="C597" s="7"/>
      <c r="D597" s="7"/>
      <c r="E597" s="7"/>
      <c r="F597" s="7"/>
    </row>
    <row r="598" ht="15.75" customHeight="1">
      <c r="A598" s="7"/>
      <c r="B598" s="7"/>
      <c r="C598" s="7"/>
      <c r="D598" s="7"/>
      <c r="E598" s="7"/>
      <c r="F598" s="7"/>
    </row>
    <row r="599" ht="15.75" customHeight="1">
      <c r="A599" s="7"/>
      <c r="B599" s="7"/>
      <c r="C599" s="7"/>
      <c r="D599" s="7"/>
      <c r="E599" s="7"/>
      <c r="F599" s="7"/>
    </row>
    <row r="600" ht="15.75" customHeight="1">
      <c r="A600" s="7"/>
      <c r="B600" s="7"/>
      <c r="C600" s="7"/>
      <c r="D600" s="7"/>
      <c r="E600" s="7"/>
      <c r="F600" s="7"/>
    </row>
    <row r="601" ht="15.75" customHeight="1">
      <c r="A601" s="7"/>
      <c r="B601" s="7"/>
      <c r="C601" s="7"/>
      <c r="D601" s="7"/>
      <c r="E601" s="7"/>
      <c r="F601" s="7"/>
    </row>
    <row r="602" ht="15.75" customHeight="1">
      <c r="A602" s="7"/>
      <c r="B602" s="7"/>
      <c r="C602" s="7"/>
      <c r="D602" s="7"/>
      <c r="E602" s="7"/>
      <c r="F602" s="7"/>
    </row>
    <row r="603" ht="15.75" customHeight="1">
      <c r="A603" s="7"/>
      <c r="B603" s="7"/>
      <c r="C603" s="7"/>
      <c r="D603" s="7"/>
      <c r="E603" s="7"/>
      <c r="F603" s="7"/>
    </row>
    <row r="604" ht="15.75" customHeight="1">
      <c r="A604" s="7"/>
      <c r="B604" s="7"/>
      <c r="C604" s="7"/>
      <c r="D604" s="7"/>
      <c r="E604" s="7"/>
      <c r="F604" s="7"/>
    </row>
    <row r="605" ht="15.75" customHeight="1">
      <c r="A605" s="7"/>
      <c r="B605" s="7"/>
      <c r="C605" s="7"/>
      <c r="D605" s="7"/>
      <c r="E605" s="7"/>
      <c r="F605" s="7"/>
    </row>
    <row r="606" ht="15.75" customHeight="1">
      <c r="A606" s="7"/>
      <c r="B606" s="7"/>
      <c r="C606" s="7"/>
      <c r="D606" s="7"/>
      <c r="E606" s="7"/>
      <c r="F606" s="7"/>
    </row>
    <row r="607" ht="15.75" customHeight="1">
      <c r="A607" s="7"/>
      <c r="B607" s="7"/>
      <c r="C607" s="7"/>
      <c r="D607" s="7"/>
      <c r="E607" s="7"/>
      <c r="F607" s="7"/>
    </row>
    <row r="608" ht="15.75" customHeight="1">
      <c r="A608" s="7"/>
      <c r="B608" s="7"/>
      <c r="C608" s="7"/>
      <c r="D608" s="7"/>
      <c r="E608" s="7"/>
      <c r="F608" s="7"/>
    </row>
    <row r="609" ht="15.75" customHeight="1">
      <c r="A609" s="7"/>
      <c r="B609" s="7"/>
      <c r="C609" s="7"/>
      <c r="D609" s="7"/>
      <c r="E609" s="7"/>
      <c r="F609" s="7"/>
    </row>
    <row r="610" ht="15.75" customHeight="1">
      <c r="A610" s="7"/>
      <c r="B610" s="7"/>
      <c r="C610" s="7"/>
      <c r="D610" s="7"/>
      <c r="E610" s="7"/>
      <c r="F610" s="7"/>
    </row>
    <row r="611" ht="15.75" customHeight="1">
      <c r="A611" s="7"/>
      <c r="B611" s="7"/>
      <c r="C611" s="7"/>
      <c r="D611" s="7"/>
      <c r="E611" s="7"/>
      <c r="F611" s="7"/>
    </row>
    <row r="612" ht="15.75" customHeight="1">
      <c r="A612" s="7"/>
      <c r="B612" s="7"/>
      <c r="C612" s="7"/>
      <c r="D612" s="7"/>
      <c r="E612" s="7"/>
      <c r="F612" s="7"/>
    </row>
    <row r="613" ht="15.75" customHeight="1">
      <c r="A613" s="7"/>
      <c r="B613" s="7"/>
      <c r="C613" s="7"/>
      <c r="D613" s="7"/>
      <c r="E613" s="7"/>
      <c r="F613" s="7"/>
    </row>
    <row r="614" ht="15.75" customHeight="1">
      <c r="A614" s="7"/>
      <c r="B614" s="7"/>
      <c r="C614" s="7"/>
      <c r="D614" s="7"/>
      <c r="E614" s="7"/>
      <c r="F614" s="7"/>
    </row>
    <row r="615" ht="15.75" customHeight="1">
      <c r="A615" s="7"/>
      <c r="B615" s="7"/>
      <c r="C615" s="7"/>
      <c r="D615" s="7"/>
      <c r="E615" s="7"/>
      <c r="F615" s="7"/>
    </row>
    <row r="616" ht="15.75" customHeight="1">
      <c r="A616" s="7"/>
      <c r="B616" s="7"/>
      <c r="C616" s="7"/>
      <c r="D616" s="7"/>
      <c r="E616" s="7"/>
      <c r="F616" s="7"/>
    </row>
    <row r="617" ht="15.75" customHeight="1">
      <c r="A617" s="7"/>
      <c r="B617" s="7"/>
      <c r="C617" s="7"/>
      <c r="D617" s="7"/>
      <c r="E617" s="7"/>
      <c r="F617" s="7"/>
    </row>
    <row r="618" ht="15.75" customHeight="1">
      <c r="A618" s="7"/>
      <c r="B618" s="7"/>
      <c r="C618" s="7"/>
      <c r="D618" s="7"/>
      <c r="E618" s="7"/>
      <c r="F618" s="7"/>
    </row>
    <row r="619" ht="15.75" customHeight="1">
      <c r="A619" s="7"/>
      <c r="B619" s="7"/>
      <c r="C619" s="7"/>
      <c r="D619" s="7"/>
      <c r="E619" s="7"/>
      <c r="F619" s="7"/>
    </row>
    <row r="620" ht="15.75" customHeight="1">
      <c r="A620" s="7"/>
      <c r="B620" s="7"/>
      <c r="C620" s="7"/>
      <c r="D620" s="7"/>
      <c r="E620" s="7"/>
      <c r="F620" s="7"/>
    </row>
    <row r="621" ht="15.75" customHeight="1">
      <c r="A621" s="7"/>
      <c r="B621" s="7"/>
      <c r="C621" s="7"/>
      <c r="D621" s="7"/>
      <c r="E621" s="7"/>
      <c r="F621" s="7"/>
    </row>
    <row r="622" ht="15.75" customHeight="1">
      <c r="A622" s="7"/>
      <c r="B622" s="7"/>
      <c r="C622" s="7"/>
      <c r="D622" s="7"/>
      <c r="E622" s="7"/>
      <c r="F622" s="7"/>
    </row>
    <row r="623" ht="15.75" customHeight="1">
      <c r="A623" s="7"/>
      <c r="B623" s="7"/>
      <c r="C623" s="7"/>
      <c r="D623" s="7"/>
      <c r="E623" s="7"/>
      <c r="F623" s="7"/>
    </row>
    <row r="624" ht="15.75" customHeight="1">
      <c r="A624" s="7"/>
      <c r="B624" s="7"/>
      <c r="C624" s="7"/>
      <c r="D624" s="7"/>
      <c r="E624" s="7"/>
      <c r="F624" s="7"/>
    </row>
    <row r="625" ht="15.75" customHeight="1">
      <c r="A625" s="7"/>
      <c r="B625" s="7"/>
      <c r="C625" s="7"/>
      <c r="D625" s="7"/>
      <c r="E625" s="7"/>
      <c r="F625" s="7"/>
    </row>
    <row r="626" ht="15.75" customHeight="1">
      <c r="A626" s="7"/>
      <c r="B626" s="7"/>
      <c r="C626" s="7"/>
      <c r="D626" s="7"/>
      <c r="E626" s="7"/>
      <c r="F626" s="7"/>
    </row>
    <row r="627" ht="15.75" customHeight="1">
      <c r="A627" s="7"/>
      <c r="B627" s="7"/>
      <c r="C627" s="7"/>
      <c r="D627" s="7"/>
      <c r="E627" s="7"/>
      <c r="F627" s="7"/>
    </row>
    <row r="628" ht="15.75" customHeight="1">
      <c r="A628" s="7"/>
      <c r="B628" s="7"/>
      <c r="C628" s="7"/>
      <c r="D628" s="7"/>
      <c r="E628" s="7"/>
      <c r="F628" s="7"/>
    </row>
    <row r="629" ht="15.75" customHeight="1">
      <c r="A629" s="7"/>
      <c r="B629" s="7"/>
      <c r="C629" s="7"/>
      <c r="D629" s="7"/>
      <c r="E629" s="7"/>
      <c r="F629" s="7"/>
    </row>
    <row r="630" ht="15.75" customHeight="1">
      <c r="A630" s="7"/>
      <c r="B630" s="7"/>
      <c r="C630" s="7"/>
      <c r="D630" s="7"/>
      <c r="E630" s="7"/>
      <c r="F630" s="7"/>
    </row>
    <row r="631" ht="15.75" customHeight="1">
      <c r="A631" s="7"/>
      <c r="B631" s="7"/>
      <c r="C631" s="7"/>
      <c r="D631" s="7"/>
      <c r="E631" s="7"/>
      <c r="F631" s="7"/>
    </row>
    <row r="632" ht="15.75" customHeight="1">
      <c r="A632" s="7"/>
      <c r="B632" s="7"/>
      <c r="C632" s="7"/>
      <c r="D632" s="7"/>
      <c r="E632" s="7"/>
      <c r="F632" s="7"/>
    </row>
    <row r="633" ht="15.75" customHeight="1">
      <c r="A633" s="7"/>
      <c r="B633" s="7"/>
      <c r="C633" s="7"/>
      <c r="D633" s="7"/>
      <c r="E633" s="7"/>
      <c r="F633" s="7"/>
    </row>
    <row r="634" ht="15.75" customHeight="1">
      <c r="A634" s="7"/>
      <c r="B634" s="7"/>
      <c r="C634" s="7"/>
      <c r="D634" s="7"/>
      <c r="E634" s="7"/>
      <c r="F634" s="7"/>
    </row>
    <row r="635" ht="15.75" customHeight="1">
      <c r="A635" s="7"/>
      <c r="B635" s="7"/>
      <c r="C635" s="7"/>
      <c r="D635" s="7"/>
      <c r="E635" s="7"/>
      <c r="F635" s="7"/>
    </row>
    <row r="636" ht="15.75" customHeight="1">
      <c r="A636" s="7"/>
      <c r="B636" s="7"/>
      <c r="C636" s="7"/>
      <c r="D636" s="7"/>
      <c r="E636" s="7"/>
      <c r="F636" s="7"/>
    </row>
    <row r="637" ht="15.75" customHeight="1">
      <c r="A637" s="7"/>
      <c r="B637" s="7"/>
      <c r="C637" s="7"/>
      <c r="D637" s="7"/>
      <c r="E637" s="7"/>
      <c r="F637" s="7"/>
    </row>
    <row r="638" ht="15.75" customHeight="1">
      <c r="A638" s="7"/>
      <c r="B638" s="7"/>
      <c r="C638" s="7"/>
      <c r="D638" s="7"/>
      <c r="E638" s="7"/>
      <c r="F638" s="7"/>
    </row>
    <row r="639" ht="15.75" customHeight="1">
      <c r="A639" s="7"/>
      <c r="B639" s="7"/>
      <c r="C639" s="7"/>
      <c r="D639" s="7"/>
      <c r="E639" s="7"/>
      <c r="F639" s="7"/>
    </row>
    <row r="640" ht="15.75" customHeight="1">
      <c r="A640" s="7"/>
      <c r="B640" s="7"/>
      <c r="C640" s="7"/>
      <c r="D640" s="7"/>
      <c r="E640" s="7"/>
      <c r="F640" s="7"/>
    </row>
    <row r="641" ht="15.75" customHeight="1">
      <c r="A641" s="7"/>
      <c r="B641" s="7"/>
      <c r="C641" s="7"/>
      <c r="D641" s="7"/>
      <c r="E641" s="7"/>
      <c r="F641" s="7"/>
    </row>
    <row r="642" ht="15.75" customHeight="1">
      <c r="A642" s="7"/>
      <c r="B642" s="7"/>
      <c r="C642" s="7"/>
      <c r="D642" s="7"/>
      <c r="E642" s="7"/>
      <c r="F642" s="7"/>
    </row>
    <row r="643" ht="15.75" customHeight="1">
      <c r="A643" s="7"/>
      <c r="B643" s="7"/>
      <c r="C643" s="7"/>
      <c r="D643" s="7"/>
      <c r="E643" s="7"/>
      <c r="F643" s="7"/>
    </row>
    <row r="644" ht="15.75" customHeight="1">
      <c r="A644" s="7"/>
      <c r="B644" s="7"/>
      <c r="C644" s="7"/>
      <c r="D644" s="7"/>
      <c r="E644" s="7"/>
      <c r="F644" s="7"/>
    </row>
    <row r="645" ht="15.75" customHeight="1">
      <c r="A645" s="7"/>
      <c r="B645" s="7"/>
      <c r="C645" s="7"/>
      <c r="D645" s="7"/>
      <c r="E645" s="7"/>
      <c r="F645" s="7"/>
    </row>
    <row r="646" ht="15.75" customHeight="1">
      <c r="A646" s="7"/>
      <c r="B646" s="7"/>
      <c r="C646" s="7"/>
      <c r="D646" s="7"/>
      <c r="E646" s="7"/>
      <c r="F646" s="7"/>
    </row>
    <row r="647" ht="15.75" customHeight="1">
      <c r="A647" s="7"/>
      <c r="B647" s="7"/>
      <c r="C647" s="7"/>
      <c r="D647" s="7"/>
      <c r="E647" s="7"/>
      <c r="F647" s="7"/>
    </row>
    <row r="648" ht="15.75" customHeight="1">
      <c r="A648" s="7"/>
      <c r="B648" s="7"/>
      <c r="C648" s="7"/>
      <c r="D648" s="7"/>
      <c r="E648" s="7"/>
      <c r="F648" s="7"/>
    </row>
    <row r="649" ht="15.75" customHeight="1">
      <c r="A649" s="7"/>
      <c r="B649" s="7"/>
      <c r="C649" s="7"/>
      <c r="D649" s="7"/>
      <c r="E649" s="7"/>
      <c r="F649" s="7"/>
    </row>
    <row r="650" ht="15.75" customHeight="1">
      <c r="A650" s="7"/>
      <c r="B650" s="7"/>
      <c r="C650" s="7"/>
      <c r="D650" s="7"/>
      <c r="E650" s="7"/>
      <c r="F650" s="7"/>
    </row>
    <row r="651" ht="15.75" customHeight="1">
      <c r="A651" s="7"/>
      <c r="B651" s="7"/>
      <c r="C651" s="7"/>
      <c r="D651" s="7"/>
      <c r="E651" s="7"/>
      <c r="F651" s="7"/>
    </row>
    <row r="652" ht="15.75" customHeight="1">
      <c r="A652" s="7"/>
      <c r="B652" s="7"/>
      <c r="C652" s="7"/>
      <c r="D652" s="7"/>
      <c r="E652" s="7"/>
      <c r="F652" s="7"/>
    </row>
    <row r="653" ht="15.75" customHeight="1">
      <c r="A653" s="7"/>
      <c r="B653" s="7"/>
      <c r="C653" s="7"/>
      <c r="D653" s="7"/>
      <c r="E653" s="7"/>
      <c r="F653" s="7"/>
    </row>
    <row r="654" ht="15.75" customHeight="1">
      <c r="A654" s="7"/>
      <c r="B654" s="7"/>
      <c r="C654" s="7"/>
      <c r="D654" s="7"/>
      <c r="E654" s="7"/>
      <c r="F654" s="7"/>
    </row>
    <row r="655" ht="15.75" customHeight="1">
      <c r="A655" s="7"/>
      <c r="B655" s="7"/>
      <c r="C655" s="7"/>
      <c r="D655" s="7"/>
      <c r="E655" s="7"/>
      <c r="F655" s="7"/>
    </row>
    <row r="656" ht="15.75" customHeight="1">
      <c r="A656" s="7"/>
      <c r="B656" s="7"/>
      <c r="C656" s="7"/>
      <c r="D656" s="7"/>
      <c r="E656" s="7"/>
      <c r="F656" s="7"/>
    </row>
    <row r="657" ht="15.75" customHeight="1">
      <c r="A657" s="7"/>
      <c r="B657" s="7"/>
      <c r="C657" s="7"/>
      <c r="D657" s="7"/>
      <c r="E657" s="7"/>
      <c r="F657" s="7"/>
    </row>
    <row r="658" ht="15.75" customHeight="1">
      <c r="A658" s="7"/>
      <c r="B658" s="7"/>
      <c r="C658" s="7"/>
      <c r="D658" s="7"/>
      <c r="E658" s="7"/>
      <c r="F658" s="7"/>
    </row>
    <row r="659" ht="15.75" customHeight="1">
      <c r="A659" s="7"/>
      <c r="B659" s="7"/>
      <c r="C659" s="7"/>
      <c r="D659" s="7"/>
      <c r="E659" s="7"/>
      <c r="F659" s="7"/>
    </row>
    <row r="660" ht="15.75" customHeight="1">
      <c r="A660" s="7"/>
      <c r="B660" s="7"/>
      <c r="C660" s="7"/>
      <c r="D660" s="7"/>
      <c r="E660" s="7"/>
      <c r="F660" s="7"/>
    </row>
    <row r="661" ht="15.75" customHeight="1">
      <c r="A661" s="7"/>
      <c r="B661" s="7"/>
      <c r="C661" s="7"/>
      <c r="D661" s="7"/>
      <c r="E661" s="7"/>
      <c r="F661" s="7"/>
    </row>
    <row r="662" ht="15.75" customHeight="1">
      <c r="A662" s="7"/>
      <c r="B662" s="7"/>
      <c r="C662" s="7"/>
      <c r="D662" s="7"/>
      <c r="E662" s="7"/>
      <c r="F662" s="7"/>
    </row>
    <row r="663" ht="15.75" customHeight="1">
      <c r="A663" s="7"/>
      <c r="B663" s="7"/>
      <c r="C663" s="7"/>
      <c r="D663" s="7"/>
      <c r="E663" s="7"/>
      <c r="F663" s="7"/>
    </row>
    <row r="664" ht="15.75" customHeight="1">
      <c r="A664" s="7"/>
      <c r="B664" s="7"/>
      <c r="C664" s="7"/>
      <c r="D664" s="7"/>
      <c r="E664" s="7"/>
      <c r="F664" s="7"/>
    </row>
    <row r="665" ht="15.75" customHeight="1">
      <c r="A665" s="7"/>
      <c r="B665" s="7"/>
      <c r="C665" s="7"/>
      <c r="D665" s="7"/>
      <c r="E665" s="7"/>
      <c r="F665" s="7"/>
    </row>
    <row r="666" ht="15.75" customHeight="1">
      <c r="A666" s="7"/>
      <c r="B666" s="7"/>
      <c r="C666" s="7"/>
      <c r="D666" s="7"/>
      <c r="E666" s="7"/>
      <c r="F666" s="7"/>
    </row>
    <row r="667" ht="15.75" customHeight="1">
      <c r="A667" s="7"/>
      <c r="B667" s="7"/>
      <c r="C667" s="7"/>
      <c r="D667" s="7"/>
      <c r="E667" s="7"/>
      <c r="F667" s="7"/>
    </row>
    <row r="668" ht="15.75" customHeight="1">
      <c r="A668" s="7"/>
      <c r="B668" s="7"/>
      <c r="C668" s="7"/>
      <c r="D668" s="7"/>
      <c r="E668" s="7"/>
      <c r="F668" s="7"/>
    </row>
    <row r="669" ht="15.75" customHeight="1">
      <c r="A669" s="7"/>
      <c r="B669" s="7"/>
      <c r="C669" s="7"/>
      <c r="D669" s="7"/>
      <c r="E669" s="7"/>
      <c r="F669" s="7"/>
    </row>
    <row r="670" ht="15.75" customHeight="1">
      <c r="A670" s="7"/>
      <c r="B670" s="7"/>
      <c r="C670" s="7"/>
      <c r="D670" s="7"/>
      <c r="E670" s="7"/>
      <c r="F670" s="7"/>
    </row>
    <row r="671" ht="15.75" customHeight="1">
      <c r="A671" s="7"/>
      <c r="B671" s="7"/>
      <c r="C671" s="7"/>
      <c r="D671" s="7"/>
      <c r="E671" s="7"/>
      <c r="F671" s="7"/>
    </row>
    <row r="672" ht="15.75" customHeight="1">
      <c r="A672" s="7"/>
      <c r="B672" s="7"/>
      <c r="C672" s="7"/>
      <c r="D672" s="7"/>
      <c r="E672" s="7"/>
      <c r="F672" s="7"/>
    </row>
    <row r="673" ht="15.75" customHeight="1">
      <c r="A673" s="7"/>
      <c r="B673" s="7"/>
      <c r="C673" s="7"/>
      <c r="D673" s="7"/>
      <c r="E673" s="7"/>
      <c r="F673" s="7"/>
    </row>
    <row r="674" ht="15.75" customHeight="1">
      <c r="A674" s="7"/>
      <c r="B674" s="7"/>
      <c r="C674" s="7"/>
      <c r="D674" s="7"/>
      <c r="E674" s="7"/>
      <c r="F674" s="7"/>
    </row>
    <row r="675" ht="15.75" customHeight="1">
      <c r="A675" s="7"/>
      <c r="B675" s="7"/>
      <c r="C675" s="7"/>
      <c r="D675" s="7"/>
      <c r="E675" s="7"/>
      <c r="F675" s="7"/>
    </row>
    <row r="676" ht="15.75" customHeight="1">
      <c r="A676" s="7"/>
      <c r="B676" s="7"/>
      <c r="C676" s="7"/>
      <c r="D676" s="7"/>
      <c r="E676" s="7"/>
      <c r="F676" s="7"/>
    </row>
    <row r="677" ht="15.75" customHeight="1">
      <c r="A677" s="7"/>
      <c r="B677" s="7"/>
      <c r="C677" s="7"/>
      <c r="D677" s="7"/>
      <c r="E677" s="7"/>
      <c r="F677" s="7"/>
    </row>
    <row r="678" ht="15.75" customHeight="1">
      <c r="A678" s="7"/>
      <c r="B678" s="7"/>
      <c r="C678" s="7"/>
      <c r="D678" s="7"/>
      <c r="E678" s="7"/>
      <c r="F678" s="7"/>
    </row>
    <row r="679" ht="15.75" customHeight="1">
      <c r="A679" s="7"/>
      <c r="B679" s="7"/>
      <c r="C679" s="7"/>
      <c r="D679" s="7"/>
      <c r="E679" s="7"/>
      <c r="F679" s="7"/>
    </row>
    <row r="680" ht="15.75" customHeight="1">
      <c r="A680" s="7"/>
      <c r="B680" s="7"/>
      <c r="C680" s="7"/>
      <c r="D680" s="7"/>
      <c r="E680" s="7"/>
      <c r="F680" s="7"/>
    </row>
    <row r="681" ht="15.75" customHeight="1">
      <c r="A681" s="7"/>
      <c r="B681" s="7"/>
      <c r="C681" s="7"/>
      <c r="D681" s="7"/>
      <c r="E681" s="7"/>
      <c r="F681" s="7"/>
    </row>
    <row r="682" ht="15.75" customHeight="1">
      <c r="A682" s="7"/>
      <c r="B682" s="7"/>
      <c r="C682" s="7"/>
      <c r="D682" s="7"/>
      <c r="E682" s="7"/>
      <c r="F682" s="7"/>
    </row>
    <row r="683" ht="15.75" customHeight="1">
      <c r="A683" s="7"/>
      <c r="B683" s="7"/>
      <c r="C683" s="7"/>
      <c r="D683" s="7"/>
      <c r="E683" s="7"/>
      <c r="F683" s="7"/>
    </row>
    <row r="684" ht="15.75" customHeight="1">
      <c r="A684" s="7"/>
      <c r="B684" s="7"/>
      <c r="C684" s="7"/>
      <c r="D684" s="7"/>
      <c r="E684" s="7"/>
      <c r="F684" s="7"/>
    </row>
    <row r="685" ht="15.75" customHeight="1">
      <c r="A685" s="7"/>
      <c r="B685" s="7"/>
      <c r="C685" s="7"/>
      <c r="D685" s="7"/>
      <c r="E685" s="7"/>
      <c r="F685" s="7"/>
    </row>
    <row r="686" ht="15.75" customHeight="1">
      <c r="A686" s="7"/>
      <c r="B686" s="7"/>
      <c r="C686" s="7"/>
      <c r="D686" s="7"/>
      <c r="E686" s="7"/>
      <c r="F686" s="7"/>
    </row>
    <row r="687" ht="15.75" customHeight="1">
      <c r="A687" s="7"/>
      <c r="B687" s="7"/>
      <c r="C687" s="7"/>
      <c r="D687" s="7"/>
      <c r="E687" s="7"/>
      <c r="F687" s="7"/>
    </row>
    <row r="688" ht="15.75" customHeight="1">
      <c r="A688" s="7"/>
      <c r="B688" s="7"/>
      <c r="C688" s="7"/>
      <c r="D688" s="7"/>
      <c r="E688" s="7"/>
      <c r="F688" s="7"/>
    </row>
    <row r="689" ht="15.75" customHeight="1">
      <c r="A689" s="7"/>
      <c r="B689" s="7"/>
      <c r="C689" s="7"/>
      <c r="D689" s="7"/>
      <c r="E689" s="7"/>
      <c r="F689" s="7"/>
    </row>
    <row r="690" ht="15.75" customHeight="1">
      <c r="A690" s="7"/>
      <c r="B690" s="7"/>
      <c r="C690" s="7"/>
      <c r="D690" s="7"/>
      <c r="E690" s="7"/>
      <c r="F690" s="7"/>
    </row>
    <row r="691" ht="15.75" customHeight="1">
      <c r="A691" s="7"/>
      <c r="B691" s="7"/>
      <c r="C691" s="7"/>
      <c r="D691" s="7"/>
      <c r="E691" s="7"/>
      <c r="F691" s="7"/>
    </row>
    <row r="692" ht="15.75" customHeight="1">
      <c r="A692" s="7"/>
      <c r="B692" s="7"/>
      <c r="C692" s="7"/>
      <c r="D692" s="7"/>
      <c r="E692" s="7"/>
      <c r="F692" s="7"/>
    </row>
    <row r="693" ht="15.75" customHeight="1">
      <c r="A693" s="7"/>
      <c r="B693" s="7"/>
      <c r="C693" s="7"/>
      <c r="D693" s="7"/>
      <c r="E693" s="7"/>
      <c r="F693" s="7"/>
    </row>
    <row r="694" ht="15.75" customHeight="1">
      <c r="A694" s="7"/>
      <c r="B694" s="7"/>
      <c r="C694" s="7"/>
      <c r="D694" s="7"/>
      <c r="E694" s="7"/>
      <c r="F694" s="7"/>
    </row>
    <row r="695" ht="15.75" customHeight="1">
      <c r="A695" s="7"/>
      <c r="B695" s="7"/>
      <c r="C695" s="7"/>
      <c r="D695" s="7"/>
      <c r="E695" s="7"/>
      <c r="F695" s="7"/>
    </row>
    <row r="696" ht="15.75" customHeight="1">
      <c r="A696" s="7"/>
      <c r="B696" s="7"/>
      <c r="C696" s="7"/>
      <c r="D696" s="7"/>
      <c r="E696" s="7"/>
      <c r="F696" s="7"/>
    </row>
    <row r="697" ht="15.75" customHeight="1">
      <c r="A697" s="7"/>
      <c r="B697" s="7"/>
      <c r="C697" s="7"/>
      <c r="D697" s="7"/>
      <c r="E697" s="7"/>
      <c r="F697" s="7"/>
    </row>
    <row r="698" ht="15.75" customHeight="1">
      <c r="A698" s="7"/>
      <c r="B698" s="7"/>
      <c r="C698" s="7"/>
      <c r="D698" s="7"/>
      <c r="E698" s="7"/>
      <c r="F698" s="7"/>
    </row>
    <row r="699" ht="15.75" customHeight="1">
      <c r="A699" s="7"/>
      <c r="B699" s="7"/>
      <c r="C699" s="7"/>
      <c r="D699" s="7"/>
      <c r="E699" s="7"/>
      <c r="F699" s="7"/>
    </row>
    <row r="700" ht="15.75" customHeight="1">
      <c r="A700" s="7"/>
      <c r="B700" s="7"/>
      <c r="C700" s="7"/>
      <c r="D700" s="7"/>
      <c r="E700" s="7"/>
      <c r="F700" s="7"/>
    </row>
    <row r="701" ht="15.75" customHeight="1">
      <c r="A701" s="7"/>
      <c r="B701" s="7"/>
      <c r="C701" s="7"/>
      <c r="D701" s="7"/>
      <c r="E701" s="7"/>
      <c r="F701" s="7"/>
    </row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2019-08-27T14:56:42Z</dcterms:created>
  <dc:creator>Lynch,Laurel</dc:creator>
</cp:coreProperties>
</file>