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1825cc0ffbc51c/Data/National soils project/"/>
    </mc:Choice>
  </mc:AlternateContent>
  <xr:revisionPtr revIDLastSave="1" documentId="8_{A613FFD4-0541-4C77-968D-E8AA5596C463}" xr6:coauthVersionLast="45" xr6:coauthVersionMax="45" xr10:uidLastSave="{917B26CB-9BC5-4183-AE95-DA75F905BB68}"/>
  <bookViews>
    <workbookView xWindow="-110" yWindow="-110" windowWidth="19420" windowHeight="10420" activeTab="1" xr2:uid="{3AC94194-0CB1-F14B-A31B-828EE07F6EAD}"/>
  </bookViews>
  <sheets>
    <sheet name="Dilutions" sheetId="1" r:id="rId1"/>
    <sheet name="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62" i="2" l="1"/>
  <c r="Q67" i="2" l="1"/>
  <c r="Q66" i="2"/>
  <c r="Q65" i="2"/>
  <c r="Q64" i="2"/>
  <c r="Q63" i="2"/>
  <c r="Q61" i="2"/>
  <c r="Q60" i="2"/>
  <c r="Q59" i="2"/>
  <c r="Q10" i="2"/>
  <c r="Q9" i="2"/>
  <c r="Q8" i="2"/>
  <c r="Q7" i="2"/>
  <c r="Q6" i="2"/>
  <c r="Q5" i="2"/>
  <c r="Q4" i="2"/>
  <c r="Q3" i="2"/>
  <c r="Q2" i="2"/>
  <c r="Q12" i="2" s="1"/>
  <c r="Q69" i="2" l="1"/>
</calcChain>
</file>

<file path=xl/sharedStrings.xml><?xml version="1.0" encoding="utf-8"?>
<sst xmlns="http://schemas.openxmlformats.org/spreadsheetml/2006/main" count="1136" uniqueCount="429">
  <si>
    <t>LC-MS</t>
  </si>
  <si>
    <t>Soil ID</t>
  </si>
  <si>
    <t>1H</t>
  </si>
  <si>
    <t>2a</t>
  </si>
  <si>
    <t>1C</t>
  </si>
  <si>
    <t>2H</t>
  </si>
  <si>
    <t>3a</t>
  </si>
  <si>
    <t>2C</t>
  </si>
  <si>
    <t>3H</t>
  </si>
  <si>
    <t>4a</t>
  </si>
  <si>
    <t>3C</t>
  </si>
  <si>
    <t>4H</t>
  </si>
  <si>
    <t>6a</t>
  </si>
  <si>
    <t>4C</t>
  </si>
  <si>
    <t>5H</t>
  </si>
  <si>
    <t>8a</t>
  </si>
  <si>
    <t>5C</t>
  </si>
  <si>
    <t>6H</t>
  </si>
  <si>
    <t>10a</t>
  </si>
  <si>
    <t>6C</t>
  </si>
  <si>
    <t>7H</t>
  </si>
  <si>
    <t>12a</t>
  </si>
  <si>
    <t>7C</t>
  </si>
  <si>
    <t>8H</t>
  </si>
  <si>
    <t>14a</t>
  </si>
  <si>
    <t>8C</t>
  </si>
  <si>
    <t>9H</t>
  </si>
  <si>
    <t>15a</t>
  </si>
  <si>
    <t>9C</t>
  </si>
  <si>
    <t>10H</t>
  </si>
  <si>
    <t>16a</t>
  </si>
  <si>
    <t>10C</t>
  </si>
  <si>
    <t>11H</t>
  </si>
  <si>
    <t>17a</t>
  </si>
  <si>
    <t>11C</t>
  </si>
  <si>
    <t>12H</t>
  </si>
  <si>
    <t>18a</t>
  </si>
  <si>
    <t>12C</t>
  </si>
  <si>
    <t>13H</t>
  </si>
  <si>
    <t>19a</t>
  </si>
  <si>
    <t>13C</t>
  </si>
  <si>
    <t>14H</t>
  </si>
  <si>
    <t>20a</t>
  </si>
  <si>
    <t>14C</t>
  </si>
  <si>
    <t>15H</t>
  </si>
  <si>
    <t>21a</t>
  </si>
  <si>
    <t>15C</t>
  </si>
  <si>
    <t>16H</t>
  </si>
  <si>
    <t>22a</t>
  </si>
  <si>
    <t>16C</t>
  </si>
  <si>
    <t>17H</t>
  </si>
  <si>
    <t>24a</t>
  </si>
  <si>
    <t>17C</t>
  </si>
  <si>
    <t>18H</t>
  </si>
  <si>
    <t>25a</t>
  </si>
  <si>
    <t>18C</t>
  </si>
  <si>
    <t>19H</t>
  </si>
  <si>
    <t>28a</t>
  </si>
  <si>
    <t>19C</t>
  </si>
  <si>
    <t>20H</t>
  </si>
  <si>
    <t>29a</t>
  </si>
  <si>
    <t>20C</t>
  </si>
  <si>
    <t>21H</t>
  </si>
  <si>
    <t>31a</t>
  </si>
  <si>
    <t>21C</t>
  </si>
  <si>
    <t>22H</t>
  </si>
  <si>
    <t>32a</t>
  </si>
  <si>
    <t>22C</t>
  </si>
  <si>
    <t>23H</t>
  </si>
  <si>
    <t>33a</t>
  </si>
  <si>
    <t>23C</t>
  </si>
  <si>
    <t>24H</t>
  </si>
  <si>
    <t>34a</t>
  </si>
  <si>
    <t>24C</t>
  </si>
  <si>
    <t>25H</t>
  </si>
  <si>
    <t>36a</t>
  </si>
  <si>
    <t>25C</t>
  </si>
  <si>
    <t>26H</t>
  </si>
  <si>
    <t>37a</t>
  </si>
  <si>
    <t>26C</t>
  </si>
  <si>
    <t>27H</t>
  </si>
  <si>
    <t>39a</t>
  </si>
  <si>
    <t>27C</t>
  </si>
  <si>
    <t>28H</t>
  </si>
  <si>
    <t>40a</t>
  </si>
  <si>
    <t>28C</t>
  </si>
  <si>
    <t>29H</t>
  </si>
  <si>
    <t>41a</t>
  </si>
  <si>
    <t>29C</t>
  </si>
  <si>
    <t>30H</t>
  </si>
  <si>
    <t>43a</t>
  </si>
  <si>
    <t>30C</t>
  </si>
  <si>
    <t>31H</t>
  </si>
  <si>
    <t>44a</t>
  </si>
  <si>
    <t>31C</t>
  </si>
  <si>
    <t>32H</t>
  </si>
  <si>
    <t>46a</t>
  </si>
  <si>
    <t>32C</t>
  </si>
  <si>
    <t>33H</t>
  </si>
  <si>
    <t>47a</t>
  </si>
  <si>
    <t>33C</t>
  </si>
  <si>
    <t>34H</t>
  </si>
  <si>
    <t>48a</t>
  </si>
  <si>
    <t>34C</t>
  </si>
  <si>
    <t>35H</t>
  </si>
  <si>
    <t>49a</t>
  </si>
  <si>
    <t>35C</t>
  </si>
  <si>
    <t>36H</t>
  </si>
  <si>
    <t>50a</t>
  </si>
  <si>
    <t>36C</t>
  </si>
  <si>
    <t>37H</t>
  </si>
  <si>
    <t>51a</t>
  </si>
  <si>
    <t>37C</t>
  </si>
  <si>
    <t>38H</t>
  </si>
  <si>
    <t>52a</t>
  </si>
  <si>
    <t>38C</t>
  </si>
  <si>
    <t>39H</t>
  </si>
  <si>
    <t>53a</t>
  </si>
  <si>
    <t>39C</t>
  </si>
  <si>
    <t>40H</t>
  </si>
  <si>
    <t>54a</t>
  </si>
  <si>
    <t>40C</t>
  </si>
  <si>
    <t>41H</t>
  </si>
  <si>
    <t>55a</t>
  </si>
  <si>
    <t>41C</t>
  </si>
  <si>
    <t>42H</t>
  </si>
  <si>
    <t>57a</t>
  </si>
  <si>
    <t>42C</t>
  </si>
  <si>
    <t>43H</t>
  </si>
  <si>
    <t>59a</t>
  </si>
  <si>
    <t>43C</t>
  </si>
  <si>
    <t>44H</t>
  </si>
  <si>
    <t>62a</t>
  </si>
  <si>
    <t>44C</t>
  </si>
  <si>
    <t>45H</t>
  </si>
  <si>
    <t>63a</t>
  </si>
  <si>
    <t>45C</t>
  </si>
  <si>
    <t>46H</t>
  </si>
  <si>
    <t>64a</t>
  </si>
  <si>
    <t>46C</t>
  </si>
  <si>
    <t>47H</t>
  </si>
  <si>
    <t>65a</t>
  </si>
  <si>
    <t>47C</t>
  </si>
  <si>
    <t>48H</t>
  </si>
  <si>
    <t>66a</t>
  </si>
  <si>
    <t>48C</t>
  </si>
  <si>
    <t>49H</t>
  </si>
  <si>
    <t>67a</t>
  </si>
  <si>
    <t>49C</t>
  </si>
  <si>
    <t>50H</t>
  </si>
  <si>
    <t>68a</t>
  </si>
  <si>
    <t>50C</t>
  </si>
  <si>
    <t>51H</t>
  </si>
  <si>
    <t>69a</t>
  </si>
  <si>
    <t>51C</t>
  </si>
  <si>
    <t>52H</t>
  </si>
  <si>
    <t>70a</t>
  </si>
  <si>
    <t>52C</t>
  </si>
  <si>
    <t>53H</t>
  </si>
  <si>
    <t>71a</t>
  </si>
  <si>
    <t>53C</t>
  </si>
  <si>
    <t>54H</t>
  </si>
  <si>
    <t>72a</t>
  </si>
  <si>
    <t>54C</t>
  </si>
  <si>
    <t>55H</t>
  </si>
  <si>
    <t>73a</t>
  </si>
  <si>
    <t>55C</t>
  </si>
  <si>
    <t>ml of HILIC mobile phase</t>
  </si>
  <si>
    <t>ml of C18 mobile phase</t>
  </si>
  <si>
    <t>56H</t>
  </si>
  <si>
    <t>2c</t>
  </si>
  <si>
    <t>56C</t>
  </si>
  <si>
    <t>57H</t>
  </si>
  <si>
    <t>3c</t>
  </si>
  <si>
    <t>57C</t>
  </si>
  <si>
    <t>58H</t>
  </si>
  <si>
    <t>6c</t>
  </si>
  <si>
    <t>58C</t>
  </si>
  <si>
    <t>59H</t>
  </si>
  <si>
    <t>8c</t>
  </si>
  <si>
    <t>59C</t>
  </si>
  <si>
    <t>60H</t>
  </si>
  <si>
    <t>12c</t>
  </si>
  <si>
    <t>60C</t>
  </si>
  <si>
    <t>61H</t>
  </si>
  <si>
    <t>14c</t>
  </si>
  <si>
    <t>61C</t>
  </si>
  <si>
    <t>62H</t>
  </si>
  <si>
    <t>15c</t>
  </si>
  <si>
    <t>62C</t>
  </si>
  <si>
    <t>63H</t>
  </si>
  <si>
    <t>16c</t>
  </si>
  <si>
    <t>63C</t>
  </si>
  <si>
    <t>64H</t>
  </si>
  <si>
    <t>17c</t>
  </si>
  <si>
    <t>64C</t>
  </si>
  <si>
    <t>65H</t>
  </si>
  <si>
    <t>18c</t>
  </si>
  <si>
    <t>65C</t>
  </si>
  <si>
    <t>66H</t>
  </si>
  <si>
    <t>20c</t>
  </si>
  <si>
    <t>66C</t>
  </si>
  <si>
    <t>67H</t>
  </si>
  <si>
    <t>22c</t>
  </si>
  <si>
    <t>67C</t>
  </si>
  <si>
    <t>68H</t>
  </si>
  <si>
    <t>24c</t>
  </si>
  <si>
    <t>68C</t>
  </si>
  <si>
    <t>69H</t>
  </si>
  <si>
    <t>28c</t>
  </si>
  <si>
    <t>69C</t>
  </si>
  <si>
    <t>70H</t>
  </si>
  <si>
    <t>29c</t>
  </si>
  <si>
    <t>70C</t>
  </si>
  <si>
    <t>71H</t>
  </si>
  <si>
    <t>31c</t>
  </si>
  <si>
    <t>71C</t>
  </si>
  <si>
    <t>72H</t>
  </si>
  <si>
    <t>32c</t>
  </si>
  <si>
    <t>72C</t>
  </si>
  <si>
    <t>73H</t>
  </si>
  <si>
    <t>33c</t>
  </si>
  <si>
    <t>73C</t>
  </si>
  <si>
    <t>74H</t>
  </si>
  <si>
    <t>34c</t>
  </si>
  <si>
    <t>74C</t>
  </si>
  <si>
    <t>75H</t>
  </si>
  <si>
    <t>36c</t>
  </si>
  <si>
    <t>75C</t>
  </si>
  <si>
    <t>76H</t>
  </si>
  <si>
    <t>37c</t>
  </si>
  <si>
    <t>76C</t>
  </si>
  <si>
    <t>77H</t>
  </si>
  <si>
    <t>39c</t>
  </si>
  <si>
    <t>77C</t>
  </si>
  <si>
    <t>78H</t>
  </si>
  <si>
    <t>40c</t>
  </si>
  <si>
    <t>78C</t>
  </si>
  <si>
    <t>79H</t>
  </si>
  <si>
    <t>41c</t>
  </si>
  <si>
    <t>79C</t>
  </si>
  <si>
    <t>80H</t>
  </si>
  <si>
    <t>44c</t>
  </si>
  <si>
    <t>80C</t>
  </si>
  <si>
    <t>81H</t>
  </si>
  <si>
    <t>46c</t>
  </si>
  <si>
    <t>81C</t>
  </si>
  <si>
    <t>82H</t>
  </si>
  <si>
    <t>47c</t>
  </si>
  <si>
    <t>82C</t>
  </si>
  <si>
    <t>83H</t>
  </si>
  <si>
    <t>48c</t>
  </si>
  <si>
    <t>83C</t>
  </si>
  <si>
    <t>84H</t>
  </si>
  <si>
    <t>49c</t>
  </si>
  <si>
    <t>84C</t>
  </si>
  <si>
    <t>85H</t>
  </si>
  <si>
    <t>50c</t>
  </si>
  <si>
    <t>85C</t>
  </si>
  <si>
    <t>86H</t>
  </si>
  <si>
    <t>51c</t>
  </si>
  <si>
    <t>86C</t>
  </si>
  <si>
    <t>87H</t>
  </si>
  <si>
    <t>52c</t>
  </si>
  <si>
    <t>87C</t>
  </si>
  <si>
    <t>89H</t>
  </si>
  <si>
    <t>54c</t>
  </si>
  <si>
    <t>89C</t>
  </si>
  <si>
    <t>90H</t>
  </si>
  <si>
    <t>55c</t>
  </si>
  <si>
    <t>90C</t>
  </si>
  <si>
    <t>91H</t>
  </si>
  <si>
    <t>57c</t>
  </si>
  <si>
    <t>91C</t>
  </si>
  <si>
    <t>92H</t>
  </si>
  <si>
    <t>59c</t>
  </si>
  <si>
    <t>92C</t>
  </si>
  <si>
    <t>95H</t>
  </si>
  <si>
    <t>64c</t>
  </si>
  <si>
    <t>95C</t>
  </si>
  <si>
    <t>96H</t>
  </si>
  <si>
    <t>67c</t>
  </si>
  <si>
    <t>96C</t>
  </si>
  <si>
    <t>97H</t>
  </si>
  <si>
    <t>68c</t>
  </si>
  <si>
    <t>97C</t>
  </si>
  <si>
    <t>98H</t>
  </si>
  <si>
    <t>69c</t>
  </si>
  <si>
    <t>98C</t>
  </si>
  <si>
    <t>99H</t>
  </si>
  <si>
    <t>71c</t>
  </si>
  <si>
    <t>99C</t>
  </si>
  <si>
    <t>100H</t>
  </si>
  <si>
    <t>72c</t>
  </si>
  <si>
    <t>100C</t>
  </si>
  <si>
    <t xml:space="preserve">**C concentrations too low for samples 88, 93, 94 </t>
  </si>
  <si>
    <t>QA/QC groups</t>
  </si>
  <si>
    <t>pedon_ID</t>
  </si>
  <si>
    <t>location_name</t>
  </si>
  <si>
    <t>state</t>
  </si>
  <si>
    <t>latitude</t>
  </si>
  <si>
    <t>longitude</t>
  </si>
  <si>
    <t>sampled_depth</t>
  </si>
  <si>
    <t>order</t>
  </si>
  <si>
    <t>elevation_m</t>
  </si>
  <si>
    <t>region</t>
  </si>
  <si>
    <t>biome</t>
  </si>
  <si>
    <t>aridity_value</t>
  </si>
  <si>
    <t>MAT_C</t>
  </si>
  <si>
    <t>MAP_mm</t>
  </si>
  <si>
    <t>Whitlam Woods</t>
  </si>
  <si>
    <t>ohio</t>
  </si>
  <si>
    <t>alfisol</t>
  </si>
  <si>
    <t>midwest</t>
  </si>
  <si>
    <t>temperate deciduous forest</t>
  </si>
  <si>
    <t>Punderson Park</t>
  </si>
  <si>
    <t>Potato Creek</t>
  </si>
  <si>
    <t>indiana</t>
  </si>
  <si>
    <t>mollisol</t>
  </si>
  <si>
    <t>Pecatonica</t>
  </si>
  <si>
    <t>illinois</t>
  </si>
  <si>
    <t>wisconsin</t>
  </si>
  <si>
    <t>spodosol</t>
  </si>
  <si>
    <t>Fox Coulee</t>
  </si>
  <si>
    <t>entisol</t>
  </si>
  <si>
    <t>minnesota</t>
  </si>
  <si>
    <t>great plains</t>
  </si>
  <si>
    <t>Blue Mounds</t>
  </si>
  <si>
    <t>temperate grassland</t>
  </si>
  <si>
    <t>south dakota</t>
  </si>
  <si>
    <t>vertisol</t>
  </si>
  <si>
    <t>Cottonwood</t>
  </si>
  <si>
    <t>inceptisol</t>
  </si>
  <si>
    <t>Spearfish</t>
  </si>
  <si>
    <t>Twisted Cedar</t>
  </si>
  <si>
    <t>wyoming</t>
  </si>
  <si>
    <t>aridisol</t>
  </si>
  <si>
    <t>mountain west</t>
  </si>
  <si>
    <t>Tensleep</t>
  </si>
  <si>
    <t>desert</t>
  </si>
  <si>
    <t>Grab Bag</t>
  </si>
  <si>
    <t>montana</t>
  </si>
  <si>
    <t>Potosi</t>
  </si>
  <si>
    <t>Turah</t>
  </si>
  <si>
    <t>temperate coniferous forest</t>
  </si>
  <si>
    <t>Clearwater</t>
  </si>
  <si>
    <t>idaho</t>
  </si>
  <si>
    <t>andisol</t>
  </si>
  <si>
    <t>Olympic</t>
  </si>
  <si>
    <t>washington</t>
  </si>
  <si>
    <t>pacific coast</t>
  </si>
  <si>
    <t>Disappointment</t>
  </si>
  <si>
    <t>oregon</t>
  </si>
  <si>
    <t>Siuslaw</t>
  </si>
  <si>
    <t>Alsea</t>
  </si>
  <si>
    <t>ultisol</t>
  </si>
  <si>
    <t>california</t>
  </si>
  <si>
    <t>El Dorado</t>
  </si>
  <si>
    <t>Merklee</t>
  </si>
  <si>
    <t>Death Valley</t>
  </si>
  <si>
    <t>Flagstaff</t>
  </si>
  <si>
    <t>arizona</t>
  </si>
  <si>
    <t>southwest</t>
  </si>
  <si>
    <t>Jerome</t>
  </si>
  <si>
    <t>Tonto</t>
  </si>
  <si>
    <t>new mexico</t>
  </si>
  <si>
    <t>El Malpais</t>
  </si>
  <si>
    <t>Vegas</t>
  </si>
  <si>
    <t>Rita</t>
  </si>
  <si>
    <t>texas</t>
  </si>
  <si>
    <t>Silverton</t>
  </si>
  <si>
    <t>Arbuckle</t>
  </si>
  <si>
    <t>oklahoma</t>
  </si>
  <si>
    <t>Gambil</t>
  </si>
  <si>
    <t>Ouachita</t>
  </si>
  <si>
    <t>arkansas</t>
  </si>
  <si>
    <t>southeast</t>
  </si>
  <si>
    <t>Lewis</t>
  </si>
  <si>
    <t>tennessee</t>
  </si>
  <si>
    <t>appalachian highlands</t>
  </si>
  <si>
    <t>Prentice</t>
  </si>
  <si>
    <t>Stone Mountain</t>
  </si>
  <si>
    <t>north carolina</t>
  </si>
  <si>
    <t>Jefferson</t>
  </si>
  <si>
    <t>virginia</t>
  </si>
  <si>
    <t>Monongahela</t>
  </si>
  <si>
    <t>west virginia</t>
  </si>
  <si>
    <t>Finger Lakes</t>
  </si>
  <si>
    <t>new york</t>
  </si>
  <si>
    <t>northeast</t>
  </si>
  <si>
    <t>Waistfield</t>
  </si>
  <si>
    <t>vermont</t>
  </si>
  <si>
    <t>White Mountains</t>
  </si>
  <si>
    <t>new hampshire</t>
  </si>
  <si>
    <t>Bangor</t>
  </si>
  <si>
    <t>maine</t>
  </si>
  <si>
    <t>Aroostook</t>
  </si>
  <si>
    <t>new brunswick</t>
  </si>
  <si>
    <t>Halifax</t>
  </si>
  <si>
    <t>nova scotia</t>
  </si>
  <si>
    <t>Portobello Creek</t>
  </si>
  <si>
    <t>Vermontville</t>
  </si>
  <si>
    <t>Ohio</t>
  </si>
  <si>
    <t>Moscow Mountain</t>
  </si>
  <si>
    <t>Brundage</t>
  </si>
  <si>
    <t>Payette</t>
  </si>
  <si>
    <t>Wallowa National Forest</t>
  </si>
  <si>
    <t>alaska</t>
  </si>
  <si>
    <t>Sagavinirktok</t>
  </si>
  <si>
    <t>Flat</t>
  </si>
  <si>
    <t>Slope mountain</t>
  </si>
  <si>
    <t>Oksrikuyik Creek</t>
  </si>
  <si>
    <t>Kuparuk River</t>
  </si>
  <si>
    <t>Ribdon</t>
  </si>
  <si>
    <t>gelisol</t>
  </si>
  <si>
    <t>arctic</t>
  </si>
  <si>
    <t>tundra</t>
  </si>
  <si>
    <t>QA/QC</t>
  </si>
  <si>
    <t>I</t>
  </si>
  <si>
    <t>G</t>
  </si>
  <si>
    <t>A</t>
  </si>
  <si>
    <t>B</t>
  </si>
  <si>
    <t>C</t>
  </si>
  <si>
    <t>D</t>
  </si>
  <si>
    <t>E</t>
  </si>
  <si>
    <t>F</t>
  </si>
  <si>
    <t>Group</t>
  </si>
  <si>
    <t>H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</si>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</sst>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Font="1"/>
    <xf numFmtId="0" fontId="3" fillId="0" borderId="0" xfId="0" applyFont="1"/>
    <xf numFmtId="0" fontId="3" fillId="3" borderId="0" xfId="0" applyFont="1" applyFill="1"/>
    <xf numFmtId="0" fontId="3" fillId="4" borderId="0" xfId="0" applyFont="1" applyFill="1"/>
    <xf numFmtId="0" fontId="3" fillId="2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3" fillId="9" borderId="0" xfId="0" applyFont="1" applyFill="1"/>
    <xf numFmtId="0" fontId="3" fillId="10" borderId="0" xfId="0" applyFont="1" applyFill="1"/>
    <xf numFmtId="0" fontId="3" fillId="11" borderId="0" xfId="0" applyFont="1" applyFill="1"/>
    <xf numFmtId="0" fontId="3" fillId="0" borderId="0" xfId="0" applyFont="1" applyFill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Metadata!$P$2:$P$10</c:f>
              <c:strCache>
                <c:ptCount val="9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</c:strCache>
            </c:strRef>
          </c:cat>
          <c:val>
            <c:numRef>
              <c:f>Metadata!$Q$2:$Q$10</c:f>
              <c:numCache>
                <c:formatCode>General</c:formatCode>
                <c:ptCount val="9"/>
                <c:pt idx="0">
                  <c:v>6</c:v>
                </c:pt>
                <c:pt idx="1">
                  <c:v>7</c:v>
                </c:pt>
                <c:pt idx="2">
                  <c:v>5</c:v>
                </c:pt>
                <c:pt idx="3">
                  <c:v>4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9</c:v>
                </c:pt>
                <c:pt idx="8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36-B34C-94DC-FC09E38679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72895072"/>
        <c:axId val="1172309120"/>
      </c:barChart>
      <c:catAx>
        <c:axId val="1172895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2309120"/>
        <c:crosses val="autoZero"/>
        <c:auto val="1"/>
        <c:lblAlgn val="ctr"/>
        <c:lblOffset val="100"/>
        <c:noMultiLvlLbl val="0"/>
      </c:catAx>
      <c:valAx>
        <c:axId val="1172309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2895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Metadata!$P$59:$P$67</c:f>
              <c:strCache>
                <c:ptCount val="9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</c:strCache>
            </c:strRef>
          </c:cat>
          <c:val>
            <c:numRef>
              <c:f>Metadata!$Q$59:$Q$67</c:f>
              <c:numCache>
                <c:formatCode>General</c:formatCode>
                <c:ptCount val="9"/>
                <c:pt idx="0">
                  <c:v>4</c:v>
                </c:pt>
                <c:pt idx="1">
                  <c:v>6</c:v>
                </c:pt>
                <c:pt idx="2">
                  <c:v>5</c:v>
                </c:pt>
                <c:pt idx="3">
                  <c:v>0</c:v>
                </c:pt>
                <c:pt idx="4">
                  <c:v>6</c:v>
                </c:pt>
                <c:pt idx="5">
                  <c:v>5</c:v>
                </c:pt>
                <c:pt idx="6">
                  <c:v>6</c:v>
                </c:pt>
                <c:pt idx="7">
                  <c:v>6</c:v>
                </c:pt>
                <c:pt idx="8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7E-0147-837B-61E61A5208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13783664"/>
        <c:axId val="1214846720"/>
      </c:barChart>
      <c:catAx>
        <c:axId val="121378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4846720"/>
        <c:crosses val="autoZero"/>
        <c:auto val="1"/>
        <c:lblAlgn val="ctr"/>
        <c:lblOffset val="100"/>
        <c:noMultiLvlLbl val="0"/>
      </c:catAx>
      <c:valAx>
        <c:axId val="1214846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3783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228600</xdr:colOff>
      <xdr:row>0</xdr:row>
      <xdr:rowOff>139700</xdr:rowOff>
    </xdr:from>
    <xdr:to>
      <xdr:col>22</xdr:col>
      <xdr:colOff>673100</xdr:colOff>
      <xdr:row>14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38C939F-477C-E448-BDD2-FA5927E587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533400</xdr:colOff>
      <xdr:row>56</xdr:row>
      <xdr:rowOff>50800</xdr:rowOff>
    </xdr:from>
    <xdr:to>
      <xdr:col>23</xdr:col>
      <xdr:colOff>152400</xdr:colOff>
      <xdr:row>69</xdr:row>
      <xdr:rowOff>152400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2001DE6-B87B-7041-8A5F-34A8CB62A3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B5605-5998-0040-B2D7-2FECF9582DB8}">
  <dimension ref="A1:F102"/>
  <sheetViews>
    <sheetView view="pageLayout" topLeftCell="A89" zoomScaleNormal="100" workbookViewId="0">
      <selection activeCell="E46" sqref="E46"/>
    </sheetView>
  </sheetViews>
  <sheetFormatPr defaultColWidth="10.6640625" defaultRowHeight="15.5" x14ac:dyDescent="0.35"/>
  <cols>
    <col min="1" max="1" width="6.33203125" style="2" bestFit="1" customWidth="1"/>
    <col min="2" max="4" width="10.83203125" style="2"/>
    <col min="6" max="6" width="6.33203125" bestFit="1" customWidth="1"/>
  </cols>
  <sheetData>
    <row r="1" spans="1:6" s="1" customFormat="1" ht="46.5" x14ac:dyDescent="0.35">
      <c r="A1" s="20" t="s">
        <v>0</v>
      </c>
      <c r="B1" s="20" t="s">
        <v>167</v>
      </c>
      <c r="C1" s="20" t="s">
        <v>0</v>
      </c>
      <c r="D1" s="20" t="s">
        <v>168</v>
      </c>
      <c r="E1" s="21" t="s">
        <v>296</v>
      </c>
      <c r="F1" s="22" t="s">
        <v>1</v>
      </c>
    </row>
    <row r="2" spans="1:6" x14ac:dyDescent="0.35">
      <c r="A2" s="19" t="s">
        <v>2</v>
      </c>
      <c r="B2" s="19">
        <v>0.44999999999983942</v>
      </c>
      <c r="C2" s="19" t="s">
        <v>4</v>
      </c>
      <c r="D2" s="19">
        <v>0.4750000000000032</v>
      </c>
      <c r="E2" s="18" t="s">
        <v>420</v>
      </c>
      <c r="F2" s="18" t="s">
        <v>3</v>
      </c>
    </row>
    <row r="3" spans="1:6" x14ac:dyDescent="0.35">
      <c r="A3" s="19" t="s">
        <v>5</v>
      </c>
      <c r="B3" s="19">
        <v>1.0000000000001119</v>
      </c>
      <c r="C3" s="19" t="s">
        <v>7</v>
      </c>
      <c r="D3" s="19">
        <v>1.0499999999999954</v>
      </c>
      <c r="E3" s="18" t="s">
        <v>420</v>
      </c>
      <c r="F3" s="18" t="s">
        <v>6</v>
      </c>
    </row>
    <row r="4" spans="1:6" x14ac:dyDescent="0.35">
      <c r="A4" s="19" t="s">
        <v>8</v>
      </c>
      <c r="B4" s="19">
        <v>0.19999999999997797</v>
      </c>
      <c r="C4" s="19" t="s">
        <v>10</v>
      </c>
      <c r="D4" s="19">
        <v>0.22500000000014175</v>
      </c>
      <c r="E4" s="18" t="s">
        <v>420</v>
      </c>
      <c r="F4" s="18" t="s">
        <v>9</v>
      </c>
    </row>
    <row r="5" spans="1:6" x14ac:dyDescent="0.35">
      <c r="A5" s="19" t="s">
        <v>11</v>
      </c>
      <c r="B5" s="19">
        <v>0.60000000000015596</v>
      </c>
      <c r="C5" s="19" t="s">
        <v>13</v>
      </c>
      <c r="D5" s="19">
        <v>0.5499999999998284</v>
      </c>
      <c r="E5" s="18" t="s">
        <v>420</v>
      </c>
      <c r="F5" s="18" t="s">
        <v>12</v>
      </c>
    </row>
    <row r="6" spans="1:6" x14ac:dyDescent="0.35">
      <c r="A6" s="19" t="s">
        <v>14</v>
      </c>
      <c r="B6" s="19">
        <v>0.39999999999995595</v>
      </c>
      <c r="C6" s="19" t="s">
        <v>16</v>
      </c>
      <c r="D6" s="19">
        <v>0.37500000000001421</v>
      </c>
      <c r="E6" s="18" t="s">
        <v>420</v>
      </c>
      <c r="F6" s="18" t="s">
        <v>15</v>
      </c>
    </row>
    <row r="7" spans="1:6" x14ac:dyDescent="0.35">
      <c r="A7" s="19" t="s">
        <v>17</v>
      </c>
      <c r="B7" s="19">
        <v>0.67499999999998117</v>
      </c>
      <c r="C7" s="19" t="s">
        <v>19</v>
      </c>
      <c r="D7" s="19">
        <v>0.67499999999998117</v>
      </c>
      <c r="E7" s="18" t="s">
        <v>420</v>
      </c>
      <c r="F7" s="18" t="s">
        <v>18</v>
      </c>
    </row>
    <row r="8" spans="1:6" x14ac:dyDescent="0.35">
      <c r="A8" s="19" t="s">
        <v>20</v>
      </c>
      <c r="B8" s="19">
        <v>1.0250000000000536</v>
      </c>
      <c r="C8" s="19" t="s">
        <v>22</v>
      </c>
      <c r="D8" s="19">
        <v>1.0999999999998789</v>
      </c>
      <c r="E8" s="18" t="s">
        <v>421</v>
      </c>
      <c r="F8" s="18" t="s">
        <v>21</v>
      </c>
    </row>
    <row r="9" spans="1:6" x14ac:dyDescent="0.35">
      <c r="A9" s="19" t="s">
        <v>23</v>
      </c>
      <c r="B9" s="19">
        <v>0.82500000000007567</v>
      </c>
      <c r="C9" s="19" t="s">
        <v>25</v>
      </c>
      <c r="D9" s="19">
        <v>0.79999999999991189</v>
      </c>
      <c r="E9" s="18" t="s">
        <v>421</v>
      </c>
      <c r="F9" s="18" t="s">
        <v>24</v>
      </c>
    </row>
    <row r="10" spans="1:6" x14ac:dyDescent="0.35">
      <c r="A10" s="19" t="s">
        <v>26</v>
      </c>
      <c r="B10" s="19">
        <v>0.42499999999989768</v>
      </c>
      <c r="C10" s="19" t="s">
        <v>28</v>
      </c>
      <c r="D10" s="19">
        <v>0.39999999999995595</v>
      </c>
      <c r="E10" s="18" t="s">
        <v>421</v>
      </c>
      <c r="F10" s="18" t="s">
        <v>27</v>
      </c>
    </row>
    <row r="11" spans="1:6" x14ac:dyDescent="0.35">
      <c r="A11" s="19" t="s">
        <v>29</v>
      </c>
      <c r="B11" s="19">
        <v>0.65000000000003944</v>
      </c>
      <c r="C11" s="19" t="s">
        <v>31</v>
      </c>
      <c r="D11" s="19">
        <v>0.59999999999993392</v>
      </c>
      <c r="E11" s="18" t="s">
        <v>421</v>
      </c>
      <c r="F11" s="18" t="s">
        <v>30</v>
      </c>
    </row>
    <row r="12" spans="1:6" x14ac:dyDescent="0.35">
      <c r="A12" s="19" t="s">
        <v>32</v>
      </c>
      <c r="B12" s="19">
        <v>0.85000000000001741</v>
      </c>
      <c r="C12" s="19" t="s">
        <v>34</v>
      </c>
      <c r="D12" s="19">
        <v>0.77499999999997016</v>
      </c>
      <c r="E12" s="18" t="s">
        <v>421</v>
      </c>
      <c r="F12" s="18" t="s">
        <v>33</v>
      </c>
    </row>
    <row r="13" spans="1:6" x14ac:dyDescent="0.35">
      <c r="A13" s="19" t="s">
        <v>35</v>
      </c>
      <c r="B13" s="19">
        <v>0.37500000000001421</v>
      </c>
      <c r="C13" s="19" t="s">
        <v>37</v>
      </c>
      <c r="D13" s="19">
        <v>0.35000000000007248</v>
      </c>
      <c r="E13" s="18" t="s">
        <v>421</v>
      </c>
      <c r="F13" s="18" t="s">
        <v>36</v>
      </c>
    </row>
    <row r="14" spans="1:6" x14ac:dyDescent="0.35">
      <c r="A14" s="19" t="s">
        <v>38</v>
      </c>
      <c r="B14" s="19">
        <v>0.57499999999999218</v>
      </c>
      <c r="C14" s="19" t="s">
        <v>40</v>
      </c>
      <c r="D14" s="19">
        <v>0.57500000000021423</v>
      </c>
      <c r="E14" s="18" t="s">
        <v>421</v>
      </c>
      <c r="F14" s="18" t="s">
        <v>39</v>
      </c>
    </row>
    <row r="15" spans="1:6" x14ac:dyDescent="0.35">
      <c r="A15" s="19" t="s">
        <v>41</v>
      </c>
      <c r="B15" s="19">
        <v>0.67499999999998117</v>
      </c>
      <c r="C15" s="19" t="s">
        <v>43</v>
      </c>
      <c r="D15" s="19">
        <v>0.75000000000002842</v>
      </c>
      <c r="E15" s="18" t="s">
        <v>422</v>
      </c>
      <c r="F15" s="18" t="s">
        <v>42</v>
      </c>
    </row>
    <row r="16" spans="1:6" x14ac:dyDescent="0.35">
      <c r="A16" s="19" t="s">
        <v>44</v>
      </c>
      <c r="B16" s="19">
        <v>1.0499999999999954</v>
      </c>
      <c r="C16" s="19" t="s">
        <v>46</v>
      </c>
      <c r="D16" s="19">
        <v>1.0749999999999371</v>
      </c>
      <c r="E16" s="18" t="s">
        <v>423</v>
      </c>
      <c r="F16" s="18" t="s">
        <v>45</v>
      </c>
    </row>
    <row r="17" spans="1:6" x14ac:dyDescent="0.35">
      <c r="A17" s="19" t="s">
        <v>47</v>
      </c>
      <c r="B17" s="19">
        <v>0.82499999999985363</v>
      </c>
      <c r="C17" s="19" t="s">
        <v>49</v>
      </c>
      <c r="D17" s="19">
        <v>0.95000000000000639</v>
      </c>
      <c r="E17" s="18" t="s">
        <v>423</v>
      </c>
      <c r="F17" s="18" t="s">
        <v>48</v>
      </c>
    </row>
    <row r="18" spans="1:6" x14ac:dyDescent="0.35">
      <c r="A18" s="19" t="s">
        <v>50</v>
      </c>
      <c r="B18" s="19">
        <v>0.82499999999985363</v>
      </c>
      <c r="C18" s="19" t="s">
        <v>52</v>
      </c>
      <c r="D18" s="19">
        <v>0.89999999999990088</v>
      </c>
      <c r="E18" s="18" t="s">
        <v>423</v>
      </c>
      <c r="F18" s="18" t="s">
        <v>51</v>
      </c>
    </row>
    <row r="19" spans="1:6" x14ac:dyDescent="0.35">
      <c r="A19" s="19" t="s">
        <v>53</v>
      </c>
      <c r="B19" s="19">
        <v>0.57499999999999218</v>
      </c>
      <c r="C19" s="19" t="s">
        <v>55</v>
      </c>
      <c r="D19" s="19">
        <v>0.62499999999987566</v>
      </c>
      <c r="E19" s="18" t="s">
        <v>423</v>
      </c>
      <c r="F19" s="18" t="s">
        <v>54</v>
      </c>
    </row>
    <row r="20" spans="1:6" x14ac:dyDescent="0.35">
      <c r="A20" s="19" t="s">
        <v>56</v>
      </c>
      <c r="B20" s="19">
        <v>0.50000000000016698</v>
      </c>
      <c r="C20" s="19" t="s">
        <v>58</v>
      </c>
      <c r="D20" s="19">
        <v>0.50000000000016698</v>
      </c>
      <c r="E20" s="18" t="s">
        <v>424</v>
      </c>
      <c r="F20" s="18" t="s">
        <v>57</v>
      </c>
    </row>
    <row r="21" spans="1:6" x14ac:dyDescent="0.35">
      <c r="A21" s="19" t="s">
        <v>59</v>
      </c>
      <c r="B21" s="19">
        <v>0.90000000000012292</v>
      </c>
      <c r="C21" s="19" t="s">
        <v>61</v>
      </c>
      <c r="D21" s="19">
        <v>0.95000000000000639</v>
      </c>
      <c r="E21" s="18" t="s">
        <v>424</v>
      </c>
      <c r="F21" s="18" t="s">
        <v>60</v>
      </c>
    </row>
    <row r="22" spans="1:6" x14ac:dyDescent="0.35">
      <c r="A22" s="19" t="s">
        <v>62</v>
      </c>
      <c r="B22" s="19">
        <v>0.82499999999985363</v>
      </c>
      <c r="C22" s="19" t="s">
        <v>64</v>
      </c>
      <c r="D22" s="19">
        <v>0.87499999999995914</v>
      </c>
      <c r="E22" s="18" t="s">
        <v>424</v>
      </c>
      <c r="F22" s="18" t="s">
        <v>63</v>
      </c>
    </row>
    <row r="23" spans="1:6" x14ac:dyDescent="0.35">
      <c r="A23" s="19" t="s">
        <v>65</v>
      </c>
      <c r="B23" s="19">
        <v>0.75000000000002842</v>
      </c>
      <c r="C23" s="19" t="s">
        <v>67</v>
      </c>
      <c r="D23" s="19">
        <v>0.69999999999992291</v>
      </c>
      <c r="E23" s="18" t="s">
        <v>424</v>
      </c>
      <c r="F23" s="18" t="s">
        <v>66</v>
      </c>
    </row>
    <row r="24" spans="1:6" x14ac:dyDescent="0.35">
      <c r="A24" s="19" t="s">
        <v>68</v>
      </c>
      <c r="B24" s="19">
        <v>1.4499999999999513</v>
      </c>
      <c r="C24" s="19" t="s">
        <v>70</v>
      </c>
      <c r="D24" s="19">
        <v>1.4750000000001151</v>
      </c>
      <c r="E24" s="18" t="s">
        <v>424</v>
      </c>
      <c r="F24" s="18" t="s">
        <v>69</v>
      </c>
    </row>
    <row r="25" spans="1:6" x14ac:dyDescent="0.35">
      <c r="A25" s="19" t="s">
        <v>71</v>
      </c>
      <c r="B25" s="19">
        <v>0.52500000000010871</v>
      </c>
      <c r="C25" s="19" t="s">
        <v>73</v>
      </c>
      <c r="D25" s="19">
        <v>0.57499999999999218</v>
      </c>
      <c r="E25" s="18" t="s">
        <v>424</v>
      </c>
      <c r="F25" s="18" t="s">
        <v>72</v>
      </c>
    </row>
    <row r="26" spans="1:6" x14ac:dyDescent="0.35">
      <c r="A26" s="19" t="s">
        <v>74</v>
      </c>
      <c r="B26" s="19">
        <v>0.25000000000008349</v>
      </c>
      <c r="C26" s="19" t="s">
        <v>76</v>
      </c>
      <c r="D26" s="19">
        <v>0.17500000000003624</v>
      </c>
      <c r="E26" s="18" t="s">
        <v>425</v>
      </c>
      <c r="F26" s="18" t="s">
        <v>75</v>
      </c>
    </row>
    <row r="27" spans="1:6" x14ac:dyDescent="0.35">
      <c r="A27" s="19" t="s">
        <v>77</v>
      </c>
      <c r="B27" s="19">
        <v>1.1249999999998206</v>
      </c>
      <c r="C27" s="19" t="s">
        <v>79</v>
      </c>
      <c r="D27" s="19">
        <v>1.2250000000000316</v>
      </c>
      <c r="E27" s="18" t="s">
        <v>425</v>
      </c>
      <c r="F27" s="18" t="s">
        <v>78</v>
      </c>
    </row>
    <row r="28" spans="1:6" x14ac:dyDescent="0.35">
      <c r="A28" s="19" t="s">
        <v>80</v>
      </c>
      <c r="B28" s="19">
        <v>0.62499999999987566</v>
      </c>
      <c r="C28" s="19" t="s">
        <v>82</v>
      </c>
      <c r="D28" s="19">
        <v>0.49999999999994493</v>
      </c>
      <c r="E28" s="18" t="s">
        <v>425</v>
      </c>
      <c r="F28" s="18" t="s">
        <v>81</v>
      </c>
    </row>
    <row r="29" spans="1:6" x14ac:dyDescent="0.35">
      <c r="A29" s="19" t="s">
        <v>83</v>
      </c>
      <c r="B29" s="19">
        <v>0.65000000000003944</v>
      </c>
      <c r="C29" s="19" t="s">
        <v>85</v>
      </c>
      <c r="D29" s="19">
        <v>0.55000000000005045</v>
      </c>
      <c r="E29" s="18" t="s">
        <v>425</v>
      </c>
      <c r="F29" s="18" t="s">
        <v>84</v>
      </c>
    </row>
    <row r="30" spans="1:6" x14ac:dyDescent="0.35">
      <c r="A30" s="19" t="s">
        <v>86</v>
      </c>
      <c r="B30" s="19">
        <v>0.90000000000012292</v>
      </c>
      <c r="C30" s="19" t="s">
        <v>88</v>
      </c>
      <c r="D30" s="19">
        <v>0.90000000000012292</v>
      </c>
      <c r="E30" s="18" t="s">
        <v>425</v>
      </c>
      <c r="F30" s="18" t="s">
        <v>87</v>
      </c>
    </row>
    <row r="31" spans="1:6" x14ac:dyDescent="0.35">
      <c r="A31" s="19" t="s">
        <v>89</v>
      </c>
      <c r="B31" s="19">
        <v>0.19999999999997797</v>
      </c>
      <c r="C31" s="19" t="s">
        <v>91</v>
      </c>
      <c r="D31" s="19">
        <v>0.19999999999997797</v>
      </c>
      <c r="E31" s="18" t="s">
        <v>425</v>
      </c>
      <c r="F31" s="18" t="s">
        <v>90</v>
      </c>
    </row>
    <row r="32" spans="1:6" x14ac:dyDescent="0.35">
      <c r="A32" s="19" t="s">
        <v>92</v>
      </c>
      <c r="B32" s="19">
        <v>0.44999999999983942</v>
      </c>
      <c r="C32" s="19" t="s">
        <v>94</v>
      </c>
      <c r="D32" s="19">
        <v>0.45000000000006146</v>
      </c>
      <c r="E32" s="18" t="s">
        <v>419</v>
      </c>
      <c r="F32" s="18" t="s">
        <v>93</v>
      </c>
    </row>
    <row r="33" spans="1:6" x14ac:dyDescent="0.35">
      <c r="A33" s="19" t="s">
        <v>95</v>
      </c>
      <c r="B33" s="19">
        <v>0.45000000000006146</v>
      </c>
      <c r="C33" s="19" t="s">
        <v>97</v>
      </c>
      <c r="D33" s="19">
        <v>0.4750000000000032</v>
      </c>
      <c r="E33" s="18" t="s">
        <v>419</v>
      </c>
      <c r="F33" s="18" t="s">
        <v>96</v>
      </c>
    </row>
    <row r="34" spans="1:6" x14ac:dyDescent="0.35">
      <c r="A34" s="19" t="s">
        <v>98</v>
      </c>
      <c r="B34" s="19">
        <v>0.59999999999993392</v>
      </c>
      <c r="C34" s="19" t="s">
        <v>100</v>
      </c>
      <c r="D34" s="19">
        <v>0.57499999999999218</v>
      </c>
      <c r="E34" s="18" t="s">
        <v>419</v>
      </c>
      <c r="F34" s="18" t="s">
        <v>99</v>
      </c>
    </row>
    <row r="35" spans="1:6" x14ac:dyDescent="0.35">
      <c r="A35" s="19" t="s">
        <v>101</v>
      </c>
      <c r="B35" s="19">
        <v>0.55000000000005045</v>
      </c>
      <c r="C35" s="19" t="s">
        <v>103</v>
      </c>
      <c r="D35" s="19">
        <v>0.55000000000005045</v>
      </c>
      <c r="E35" s="18" t="s">
        <v>419</v>
      </c>
      <c r="F35" s="18" t="s">
        <v>102</v>
      </c>
    </row>
    <row r="36" spans="1:6" x14ac:dyDescent="0.35">
      <c r="A36" s="19" t="s">
        <v>104</v>
      </c>
      <c r="B36" s="19">
        <v>1.97500000000006</v>
      </c>
      <c r="C36" s="19" t="s">
        <v>106</v>
      </c>
      <c r="D36" s="19">
        <v>1.8250000000001876</v>
      </c>
      <c r="E36" s="18" t="s">
        <v>419</v>
      </c>
      <c r="F36" s="18" t="s">
        <v>105</v>
      </c>
    </row>
    <row r="37" spans="1:6" x14ac:dyDescent="0.35">
      <c r="A37" s="19" t="s">
        <v>107</v>
      </c>
      <c r="B37" s="19">
        <v>0.4750000000000032</v>
      </c>
      <c r="C37" s="19" t="s">
        <v>109</v>
      </c>
      <c r="D37" s="19">
        <v>1.8499999999999073</v>
      </c>
      <c r="E37" s="18" t="s">
        <v>419</v>
      </c>
      <c r="F37" s="18" t="s">
        <v>108</v>
      </c>
    </row>
    <row r="38" spans="1:6" x14ac:dyDescent="0.35">
      <c r="A38" s="19" t="s">
        <v>110</v>
      </c>
      <c r="B38" s="19">
        <v>0.72499999999986464</v>
      </c>
      <c r="C38" s="19" t="s">
        <v>112</v>
      </c>
      <c r="D38" s="19">
        <v>0.69999999999992291</v>
      </c>
      <c r="E38" s="18" t="s">
        <v>427</v>
      </c>
      <c r="F38" s="18" t="s">
        <v>111</v>
      </c>
    </row>
    <row r="39" spans="1:6" x14ac:dyDescent="0.35">
      <c r="A39" s="19" t="s">
        <v>113</v>
      </c>
      <c r="B39" s="19">
        <v>0.17500000000003624</v>
      </c>
      <c r="C39" s="19" t="s">
        <v>115</v>
      </c>
      <c r="D39" s="19">
        <v>0.14999999999987246</v>
      </c>
      <c r="E39" s="18" t="s">
        <v>427</v>
      </c>
      <c r="F39" s="18" t="s">
        <v>114</v>
      </c>
    </row>
    <row r="40" spans="1:6" x14ac:dyDescent="0.35">
      <c r="A40" s="19" t="s">
        <v>116</v>
      </c>
      <c r="B40" s="19">
        <v>0.35000000000007248</v>
      </c>
      <c r="C40" s="19" t="s">
        <v>118</v>
      </c>
      <c r="D40" s="19">
        <v>0.27500000000002522</v>
      </c>
      <c r="E40" s="18" t="s">
        <v>427</v>
      </c>
      <c r="F40" s="18" t="s">
        <v>117</v>
      </c>
    </row>
    <row r="41" spans="1:6" x14ac:dyDescent="0.35">
      <c r="A41" s="19" t="s">
        <v>119</v>
      </c>
      <c r="B41" s="19">
        <v>0.4750000000000032</v>
      </c>
      <c r="C41" s="19" t="s">
        <v>121</v>
      </c>
      <c r="D41" s="19">
        <v>0.4750000000000032</v>
      </c>
      <c r="E41" s="18" t="s">
        <v>427</v>
      </c>
      <c r="F41" s="18" t="s">
        <v>120</v>
      </c>
    </row>
    <row r="42" spans="1:6" x14ac:dyDescent="0.35">
      <c r="A42" s="19" t="s">
        <v>122</v>
      </c>
      <c r="B42" s="19">
        <v>0.59999999999993392</v>
      </c>
      <c r="C42" s="19" t="s">
        <v>124</v>
      </c>
      <c r="D42" s="19">
        <v>0.45000000000006146</v>
      </c>
      <c r="E42" s="18" t="s">
        <v>427</v>
      </c>
      <c r="F42" s="18" t="s">
        <v>123</v>
      </c>
    </row>
    <row r="43" spans="1:6" x14ac:dyDescent="0.35">
      <c r="A43" s="19" t="s">
        <v>125</v>
      </c>
      <c r="B43" s="19">
        <v>0.70000000000014495</v>
      </c>
      <c r="C43" s="19" t="s">
        <v>127</v>
      </c>
      <c r="D43" s="19">
        <v>0.69999999999992291</v>
      </c>
      <c r="E43" s="18" t="s">
        <v>427</v>
      </c>
      <c r="F43" s="18" t="s">
        <v>126</v>
      </c>
    </row>
    <row r="44" spans="1:6" ht="46.5" x14ac:dyDescent="0.35">
      <c r="A44" s="20" t="s">
        <v>0</v>
      </c>
      <c r="B44" s="20" t="s">
        <v>167</v>
      </c>
      <c r="C44" s="20" t="s">
        <v>0</v>
      </c>
      <c r="D44" s="20" t="s">
        <v>168</v>
      </c>
      <c r="E44" s="21" t="s">
        <v>296</v>
      </c>
      <c r="F44" s="22" t="s">
        <v>1</v>
      </c>
    </row>
    <row r="45" spans="1:6" x14ac:dyDescent="0.35">
      <c r="A45" s="19" t="s">
        <v>128</v>
      </c>
      <c r="B45" s="19">
        <v>0.39999999999995595</v>
      </c>
      <c r="C45" s="19" t="s">
        <v>130</v>
      </c>
      <c r="D45" s="19">
        <v>0.39999999999995595</v>
      </c>
      <c r="E45" s="18" t="s">
        <v>427</v>
      </c>
      <c r="F45" s="18" t="s">
        <v>129</v>
      </c>
    </row>
    <row r="46" spans="1:6" x14ac:dyDescent="0.35">
      <c r="A46" s="19" t="s">
        <v>131</v>
      </c>
      <c r="B46" s="19">
        <v>0.42500000000011973</v>
      </c>
      <c r="C46" s="19" t="s">
        <v>133</v>
      </c>
      <c r="D46" s="19">
        <v>0.35000000000007248</v>
      </c>
      <c r="E46" s="18" t="s">
        <v>427</v>
      </c>
      <c r="F46" s="18" t="s">
        <v>132</v>
      </c>
    </row>
    <row r="47" spans="1:6" x14ac:dyDescent="0.35">
      <c r="A47" s="19" t="s">
        <v>134</v>
      </c>
      <c r="B47" s="19">
        <v>0.34999999999985043</v>
      </c>
      <c r="C47" s="19" t="s">
        <v>136</v>
      </c>
      <c r="D47" s="19">
        <v>0.37500000000001421</v>
      </c>
      <c r="E47" s="18" t="s">
        <v>427</v>
      </c>
      <c r="F47" s="18" t="s">
        <v>135</v>
      </c>
    </row>
    <row r="48" spans="1:6" x14ac:dyDescent="0.35">
      <c r="A48" s="19" t="s">
        <v>137</v>
      </c>
      <c r="B48" s="19">
        <v>0.4750000000000032</v>
      </c>
      <c r="C48" s="19" t="s">
        <v>139</v>
      </c>
      <c r="D48" s="19">
        <v>0.57499999999999218</v>
      </c>
      <c r="E48" s="18" t="s">
        <v>422</v>
      </c>
      <c r="F48" s="18" t="s">
        <v>138</v>
      </c>
    </row>
    <row r="49" spans="1:6" x14ac:dyDescent="0.35">
      <c r="A49" s="19" t="s">
        <v>140</v>
      </c>
      <c r="B49" s="19">
        <v>0.55000000000005045</v>
      </c>
      <c r="C49" s="19" t="s">
        <v>142</v>
      </c>
      <c r="D49" s="19">
        <v>0.65000000000003944</v>
      </c>
      <c r="E49" s="18" t="s">
        <v>422</v>
      </c>
      <c r="F49" s="18" t="s">
        <v>141</v>
      </c>
    </row>
    <row r="50" spans="1:6" x14ac:dyDescent="0.35">
      <c r="A50" s="19" t="s">
        <v>143</v>
      </c>
      <c r="B50" s="19">
        <v>0.3249999999999087</v>
      </c>
      <c r="C50" s="19" t="s">
        <v>145</v>
      </c>
      <c r="D50" s="19">
        <v>0.3249999999999087</v>
      </c>
      <c r="E50" s="18" t="s">
        <v>422</v>
      </c>
      <c r="F50" s="18" t="s">
        <v>144</v>
      </c>
    </row>
    <row r="51" spans="1:6" x14ac:dyDescent="0.35">
      <c r="A51" s="19" t="s">
        <v>146</v>
      </c>
      <c r="B51" s="19">
        <v>1.3249999999997986</v>
      </c>
      <c r="C51" s="19" t="s">
        <v>148</v>
      </c>
      <c r="D51" s="19">
        <v>1.2499999999999734</v>
      </c>
      <c r="E51" s="18" t="s">
        <v>422</v>
      </c>
      <c r="F51" s="18" t="s">
        <v>147</v>
      </c>
    </row>
    <row r="52" spans="1:6" x14ac:dyDescent="0.35">
      <c r="A52" s="19" t="s">
        <v>149</v>
      </c>
      <c r="B52" s="19">
        <v>1.3000000000000789</v>
      </c>
      <c r="C52" s="19" t="s">
        <v>151</v>
      </c>
      <c r="D52" s="19">
        <v>1.3499999999999623</v>
      </c>
      <c r="E52" s="18" t="s">
        <v>418</v>
      </c>
      <c r="F52" s="18" t="s">
        <v>150</v>
      </c>
    </row>
    <row r="53" spans="1:6" x14ac:dyDescent="0.35">
      <c r="A53" s="19" t="s">
        <v>152</v>
      </c>
      <c r="B53" s="19">
        <v>1.0499999999999954</v>
      </c>
      <c r="C53" s="19" t="s">
        <v>154</v>
      </c>
      <c r="D53" s="19">
        <v>1.3750000000001261</v>
      </c>
      <c r="E53" s="18" t="s">
        <v>418</v>
      </c>
      <c r="F53" s="18" t="s">
        <v>153</v>
      </c>
    </row>
    <row r="54" spans="1:6" x14ac:dyDescent="0.35">
      <c r="A54" s="19" t="s">
        <v>155</v>
      </c>
      <c r="B54" s="19">
        <v>0.42499999999989768</v>
      </c>
      <c r="C54" s="19" t="s">
        <v>157</v>
      </c>
      <c r="D54" s="19">
        <v>0.39999999999995595</v>
      </c>
      <c r="E54" s="18" t="s">
        <v>418</v>
      </c>
      <c r="F54" s="18" t="s">
        <v>156</v>
      </c>
    </row>
    <row r="55" spans="1:6" x14ac:dyDescent="0.35">
      <c r="A55" s="19" t="s">
        <v>158</v>
      </c>
      <c r="B55" s="19">
        <v>1.4250000000000096</v>
      </c>
      <c r="C55" s="19" t="s">
        <v>160</v>
      </c>
      <c r="D55" s="19">
        <v>1.2999999999998568</v>
      </c>
      <c r="E55" s="18" t="s">
        <v>418</v>
      </c>
      <c r="F55" s="18" t="s">
        <v>159</v>
      </c>
    </row>
    <row r="56" spans="1:6" x14ac:dyDescent="0.35">
      <c r="A56" s="19" t="s">
        <v>161</v>
      </c>
      <c r="B56" s="19">
        <v>0.17500000000003624</v>
      </c>
      <c r="C56" s="19" t="s">
        <v>163</v>
      </c>
      <c r="D56" s="19">
        <v>0.22499999999991971</v>
      </c>
      <c r="E56" s="18" t="s">
        <v>418</v>
      </c>
      <c r="F56" s="18" t="s">
        <v>162</v>
      </c>
    </row>
    <row r="57" spans="1:6" x14ac:dyDescent="0.35">
      <c r="A57" s="19" t="s">
        <v>164</v>
      </c>
      <c r="B57" s="19">
        <v>1.674999999999871</v>
      </c>
      <c r="C57" s="19" t="s">
        <v>166</v>
      </c>
      <c r="D57" s="19">
        <v>1.6249999999999876</v>
      </c>
      <c r="E57" s="18" t="s">
        <v>418</v>
      </c>
      <c r="F57" s="18" t="s">
        <v>165</v>
      </c>
    </row>
    <row r="58" spans="1:6" x14ac:dyDescent="0.35">
      <c r="A58" s="19" t="s">
        <v>169</v>
      </c>
      <c r="B58" s="19">
        <v>0.17500000000003624</v>
      </c>
      <c r="C58" s="19" t="s">
        <v>171</v>
      </c>
      <c r="D58" s="19">
        <v>0.19999999999997797</v>
      </c>
      <c r="E58" s="18" t="s">
        <v>420</v>
      </c>
      <c r="F58" s="18" t="s">
        <v>170</v>
      </c>
    </row>
    <row r="59" spans="1:6" x14ac:dyDescent="0.35">
      <c r="A59" s="19" t="s">
        <v>172</v>
      </c>
      <c r="B59" s="19">
        <v>0.1500000000000945</v>
      </c>
      <c r="C59" s="19" t="s">
        <v>174</v>
      </c>
      <c r="D59" s="19">
        <v>0.14999999999987246</v>
      </c>
      <c r="E59" s="18" t="s">
        <v>420</v>
      </c>
      <c r="F59" s="18" t="s">
        <v>173</v>
      </c>
    </row>
    <row r="60" spans="1:6" x14ac:dyDescent="0.35">
      <c r="A60" s="19" t="s">
        <v>175</v>
      </c>
      <c r="B60" s="19">
        <v>0.24999999999986144</v>
      </c>
      <c r="C60" s="19" t="s">
        <v>177</v>
      </c>
      <c r="D60" s="19">
        <v>0.3249999999999087</v>
      </c>
      <c r="E60" s="18" t="s">
        <v>420</v>
      </c>
      <c r="F60" s="18" t="s">
        <v>176</v>
      </c>
    </row>
    <row r="61" spans="1:6" x14ac:dyDescent="0.35">
      <c r="A61" s="19" t="s">
        <v>178</v>
      </c>
      <c r="B61" s="19">
        <v>0.24999999999986144</v>
      </c>
      <c r="C61" s="19" t="s">
        <v>180</v>
      </c>
      <c r="D61" s="19">
        <v>0.22500000000014175</v>
      </c>
      <c r="E61" s="18" t="s">
        <v>420</v>
      </c>
      <c r="F61" s="18" t="s">
        <v>179</v>
      </c>
    </row>
    <row r="62" spans="1:6" x14ac:dyDescent="0.35">
      <c r="A62" s="19" t="s">
        <v>181</v>
      </c>
      <c r="B62" s="19">
        <v>0.87499999999995914</v>
      </c>
      <c r="C62" s="19" t="s">
        <v>183</v>
      </c>
      <c r="D62" s="19">
        <v>0.69999999999992291</v>
      </c>
      <c r="E62" s="18" t="s">
        <v>421</v>
      </c>
      <c r="F62" s="18" t="s">
        <v>182</v>
      </c>
    </row>
    <row r="63" spans="1:6" x14ac:dyDescent="0.35">
      <c r="A63" s="19" t="s">
        <v>184</v>
      </c>
      <c r="B63" s="19">
        <v>0.49999999999994493</v>
      </c>
      <c r="C63" s="19" t="s">
        <v>186</v>
      </c>
      <c r="D63" s="19">
        <v>0.4750000000000032</v>
      </c>
      <c r="E63" s="18" t="s">
        <v>421</v>
      </c>
      <c r="F63" s="18" t="s">
        <v>185</v>
      </c>
    </row>
    <row r="64" spans="1:6" x14ac:dyDescent="0.35">
      <c r="A64" s="19" t="s">
        <v>187</v>
      </c>
      <c r="B64" s="19">
        <v>0.59999999999993392</v>
      </c>
      <c r="C64" s="19" t="s">
        <v>189</v>
      </c>
      <c r="D64" s="19">
        <v>0.59999999999993392</v>
      </c>
      <c r="E64" s="18" t="s">
        <v>421</v>
      </c>
      <c r="F64" s="18" t="s">
        <v>188</v>
      </c>
    </row>
    <row r="65" spans="1:6" x14ac:dyDescent="0.35">
      <c r="A65" s="19" t="s">
        <v>190</v>
      </c>
      <c r="B65" s="19">
        <v>0.77499999999997016</v>
      </c>
      <c r="C65" s="19" t="s">
        <v>192</v>
      </c>
      <c r="D65" s="19">
        <v>0.77499999999997016</v>
      </c>
      <c r="E65" s="18" t="s">
        <v>421</v>
      </c>
      <c r="F65" s="18" t="s">
        <v>191</v>
      </c>
    </row>
    <row r="66" spans="1:6" x14ac:dyDescent="0.35">
      <c r="A66" s="19" t="s">
        <v>193</v>
      </c>
      <c r="B66" s="19">
        <v>1.6000000000000458</v>
      </c>
      <c r="C66" s="19" t="s">
        <v>195</v>
      </c>
      <c r="D66" s="19">
        <v>1.3499999999999623</v>
      </c>
      <c r="E66" s="18" t="s">
        <v>421</v>
      </c>
      <c r="F66" s="18" t="s">
        <v>194</v>
      </c>
    </row>
    <row r="67" spans="1:6" x14ac:dyDescent="0.35">
      <c r="A67" s="19" t="s">
        <v>196</v>
      </c>
      <c r="B67" s="19">
        <v>0.19999999999997797</v>
      </c>
      <c r="C67" s="19" t="s">
        <v>198</v>
      </c>
      <c r="D67" s="19">
        <v>0.20000000000020002</v>
      </c>
      <c r="E67" s="18" t="s">
        <v>421</v>
      </c>
      <c r="F67" s="18" t="s">
        <v>197</v>
      </c>
    </row>
    <row r="68" spans="1:6" x14ac:dyDescent="0.35">
      <c r="A68" s="19" t="s">
        <v>199</v>
      </c>
      <c r="B68" s="19">
        <v>0.3249999999999087</v>
      </c>
      <c r="C68" s="19" t="s">
        <v>201</v>
      </c>
      <c r="D68" s="19">
        <v>0.32500000000013074</v>
      </c>
      <c r="E68" s="18" t="s">
        <v>422</v>
      </c>
      <c r="F68" s="18" t="s">
        <v>200</v>
      </c>
    </row>
    <row r="69" spans="1:6" x14ac:dyDescent="0.35">
      <c r="A69" s="19" t="s">
        <v>202</v>
      </c>
      <c r="B69" s="19">
        <v>0.39999999999995595</v>
      </c>
      <c r="C69" s="19" t="s">
        <v>204</v>
      </c>
      <c r="D69" s="19">
        <v>0.37500000000001421</v>
      </c>
      <c r="E69" s="18" t="s">
        <v>422</v>
      </c>
      <c r="F69" s="18" t="s">
        <v>203</v>
      </c>
    </row>
    <row r="70" spans="1:6" x14ac:dyDescent="0.35">
      <c r="A70" s="19" t="s">
        <v>205</v>
      </c>
      <c r="B70" s="19">
        <v>0.75000000000002842</v>
      </c>
      <c r="C70" s="19" t="s">
        <v>207</v>
      </c>
      <c r="D70" s="19">
        <v>0.4750000000000032</v>
      </c>
      <c r="E70" s="18" t="s">
        <v>422</v>
      </c>
      <c r="F70" s="18" t="s">
        <v>206</v>
      </c>
    </row>
    <row r="71" spans="1:6" x14ac:dyDescent="0.35">
      <c r="A71" s="19" t="s">
        <v>208</v>
      </c>
      <c r="B71" s="19">
        <v>9.9999999999988987E-2</v>
      </c>
      <c r="C71" s="19" t="s">
        <v>210</v>
      </c>
      <c r="D71" s="19">
        <v>9.9999999999988987E-2</v>
      </c>
      <c r="E71" s="18" t="s">
        <v>424</v>
      </c>
      <c r="F71" s="18" t="s">
        <v>209</v>
      </c>
    </row>
    <row r="72" spans="1:6" x14ac:dyDescent="0.35">
      <c r="A72" s="19" t="s">
        <v>211</v>
      </c>
      <c r="B72" s="19">
        <v>0.4750000000000032</v>
      </c>
      <c r="C72" s="19" t="s">
        <v>213</v>
      </c>
      <c r="D72" s="19">
        <v>0.49999999999994493</v>
      </c>
      <c r="E72" s="18" t="s">
        <v>424</v>
      </c>
      <c r="F72" s="18" t="s">
        <v>212</v>
      </c>
    </row>
    <row r="73" spans="1:6" x14ac:dyDescent="0.35">
      <c r="A73" s="19" t="s">
        <v>214</v>
      </c>
      <c r="B73" s="19">
        <v>0.79999999999991189</v>
      </c>
      <c r="C73" s="19" t="s">
        <v>216</v>
      </c>
      <c r="D73" s="19">
        <v>0.90000000000012292</v>
      </c>
      <c r="E73" s="18" t="s">
        <v>424</v>
      </c>
      <c r="F73" s="18" t="s">
        <v>215</v>
      </c>
    </row>
    <row r="74" spans="1:6" x14ac:dyDescent="0.35">
      <c r="A74" s="19" t="s">
        <v>217</v>
      </c>
      <c r="B74" s="19">
        <v>0.69999999999992291</v>
      </c>
      <c r="C74" s="19" t="s">
        <v>219</v>
      </c>
      <c r="D74" s="19">
        <v>0.70000000000014495</v>
      </c>
      <c r="E74" s="18" t="s">
        <v>424</v>
      </c>
      <c r="F74" s="18" t="s">
        <v>218</v>
      </c>
    </row>
    <row r="75" spans="1:6" x14ac:dyDescent="0.35">
      <c r="A75" s="19" t="s">
        <v>220</v>
      </c>
      <c r="B75" s="19">
        <v>0.72500000000008669</v>
      </c>
      <c r="C75" s="19" t="s">
        <v>222</v>
      </c>
      <c r="D75" s="19">
        <v>0.70000000000014495</v>
      </c>
      <c r="E75" s="18" t="s">
        <v>424</v>
      </c>
      <c r="F75" s="18" t="s">
        <v>221</v>
      </c>
    </row>
    <row r="76" spans="1:6" x14ac:dyDescent="0.35">
      <c r="A76" s="19" t="s">
        <v>223</v>
      </c>
      <c r="B76" s="19">
        <v>0.3249999999999087</v>
      </c>
      <c r="C76" s="19" t="s">
        <v>225</v>
      </c>
      <c r="D76" s="19">
        <v>0.37500000000001421</v>
      </c>
      <c r="E76" s="18" t="s">
        <v>424</v>
      </c>
      <c r="F76" s="18" t="s">
        <v>224</v>
      </c>
    </row>
    <row r="77" spans="1:6" x14ac:dyDescent="0.35">
      <c r="A77" s="19" t="s">
        <v>226</v>
      </c>
      <c r="B77" s="19">
        <v>0.25000000000008349</v>
      </c>
      <c r="C77" s="19" t="s">
        <v>228</v>
      </c>
      <c r="D77" s="19">
        <v>0.20000000000020002</v>
      </c>
      <c r="E77" s="18" t="s">
        <v>425</v>
      </c>
      <c r="F77" s="18" t="s">
        <v>227</v>
      </c>
    </row>
    <row r="78" spans="1:6" x14ac:dyDescent="0.35">
      <c r="A78" s="19" t="s">
        <v>229</v>
      </c>
      <c r="B78" s="19">
        <v>0.92500000000006466</v>
      </c>
      <c r="C78" s="19" t="s">
        <v>231</v>
      </c>
      <c r="D78" s="19">
        <v>1.1499999999999844</v>
      </c>
      <c r="E78" s="18" t="s">
        <v>425</v>
      </c>
      <c r="F78" s="18" t="s">
        <v>230</v>
      </c>
    </row>
    <row r="79" spans="1:6" x14ac:dyDescent="0.35">
      <c r="A79" s="19" t="s">
        <v>232</v>
      </c>
      <c r="B79" s="19">
        <v>0.74999999999980638</v>
      </c>
      <c r="C79" s="19" t="s">
        <v>234</v>
      </c>
      <c r="D79" s="19">
        <v>0.75000000000002842</v>
      </c>
      <c r="E79" s="18" t="s">
        <v>425</v>
      </c>
      <c r="F79" s="18" t="s">
        <v>233</v>
      </c>
    </row>
    <row r="80" spans="1:6" x14ac:dyDescent="0.35">
      <c r="A80" s="19" t="s">
        <v>235</v>
      </c>
      <c r="B80" s="19">
        <v>0.57499999999999218</v>
      </c>
      <c r="C80" s="19" t="s">
        <v>237</v>
      </c>
      <c r="D80" s="19">
        <v>0.6250000000000977</v>
      </c>
      <c r="E80" s="18" t="s">
        <v>425</v>
      </c>
      <c r="F80" s="18" t="s">
        <v>236</v>
      </c>
    </row>
    <row r="81" spans="1:6" x14ac:dyDescent="0.35">
      <c r="A81" s="19" t="s">
        <v>238</v>
      </c>
      <c r="B81" s="19">
        <v>0.37500000000001421</v>
      </c>
      <c r="C81" s="19" t="s">
        <v>240</v>
      </c>
      <c r="D81" s="19">
        <v>0.49999999999994493</v>
      </c>
      <c r="E81" s="18" t="s">
        <v>425</v>
      </c>
      <c r="F81" s="18" t="s">
        <v>239</v>
      </c>
    </row>
    <row r="82" spans="1:6" x14ac:dyDescent="0.35">
      <c r="A82" s="19" t="s">
        <v>241</v>
      </c>
      <c r="B82" s="19">
        <v>7.5000000000047251E-2</v>
      </c>
      <c r="C82" s="19" t="s">
        <v>243</v>
      </c>
      <c r="D82" s="19">
        <v>9.9999999999988987E-2</v>
      </c>
      <c r="E82" s="18" t="s">
        <v>419</v>
      </c>
      <c r="F82" s="18" t="s">
        <v>242</v>
      </c>
    </row>
    <row r="83" spans="1:6" x14ac:dyDescent="0.35">
      <c r="A83" s="19" t="s">
        <v>244</v>
      </c>
      <c r="B83" s="19">
        <v>0.17500000000003624</v>
      </c>
      <c r="C83" s="19" t="s">
        <v>246</v>
      </c>
      <c r="D83" s="19">
        <v>0.1500000000000945</v>
      </c>
      <c r="E83" s="18" t="s">
        <v>419</v>
      </c>
      <c r="F83" s="18" t="s">
        <v>245</v>
      </c>
    </row>
    <row r="84" spans="1:6" x14ac:dyDescent="0.35">
      <c r="A84" s="19" t="s">
        <v>247</v>
      </c>
      <c r="B84" s="19">
        <v>9.9999999999988987E-2</v>
      </c>
      <c r="C84" s="19" t="s">
        <v>249</v>
      </c>
      <c r="D84" s="19">
        <v>0.14999999999987246</v>
      </c>
      <c r="E84" s="18" t="s">
        <v>419</v>
      </c>
      <c r="F84" s="18" t="s">
        <v>248</v>
      </c>
    </row>
    <row r="85" spans="1:6" x14ac:dyDescent="0.35">
      <c r="A85" s="19" t="s">
        <v>250</v>
      </c>
      <c r="B85" s="19">
        <v>9.9999999999988987E-2</v>
      </c>
      <c r="C85" s="19" t="s">
        <v>252</v>
      </c>
      <c r="D85" s="19">
        <v>0.1500000000000945</v>
      </c>
      <c r="E85" s="18" t="s">
        <v>419</v>
      </c>
      <c r="F85" s="18" t="s">
        <v>251</v>
      </c>
    </row>
    <row r="86" spans="1:6" ht="46.5" x14ac:dyDescent="0.35">
      <c r="A86" s="20" t="s">
        <v>0</v>
      </c>
      <c r="B86" s="20" t="s">
        <v>167</v>
      </c>
      <c r="C86" s="20" t="s">
        <v>0</v>
      </c>
      <c r="D86" s="20" t="s">
        <v>168</v>
      </c>
      <c r="E86" s="21" t="s">
        <v>296</v>
      </c>
      <c r="F86" s="22" t="s">
        <v>1</v>
      </c>
    </row>
    <row r="87" spans="1:6" x14ac:dyDescent="0.35">
      <c r="A87" s="19" t="s">
        <v>253</v>
      </c>
      <c r="B87" s="19">
        <v>0.1500000000000945</v>
      </c>
      <c r="C87" s="19" t="s">
        <v>255</v>
      </c>
      <c r="D87" s="19">
        <v>0.1500000000000945</v>
      </c>
      <c r="E87" s="18" t="s">
        <v>419</v>
      </c>
      <c r="F87" s="23" t="s">
        <v>254</v>
      </c>
    </row>
    <row r="88" spans="1:6" x14ac:dyDescent="0.35">
      <c r="A88" s="19" t="s">
        <v>256</v>
      </c>
      <c r="B88" s="19">
        <v>0.12499999999993072</v>
      </c>
      <c r="C88" s="19" t="s">
        <v>258</v>
      </c>
      <c r="D88" s="19">
        <v>0.12499999999993072</v>
      </c>
      <c r="E88" s="18" t="s">
        <v>419</v>
      </c>
      <c r="F88" s="18" t="s">
        <v>257</v>
      </c>
    </row>
    <row r="89" spans="1:6" x14ac:dyDescent="0.35">
      <c r="A89" s="19" t="s">
        <v>259</v>
      </c>
      <c r="B89" s="19">
        <v>0.22500000000014175</v>
      </c>
      <c r="C89" s="19" t="s">
        <v>261</v>
      </c>
      <c r="D89" s="19">
        <v>0.19999999999997797</v>
      </c>
      <c r="E89" s="18" t="s">
        <v>427</v>
      </c>
      <c r="F89" s="18" t="s">
        <v>260</v>
      </c>
    </row>
    <row r="90" spans="1:6" x14ac:dyDescent="0.35">
      <c r="A90" s="19" t="s">
        <v>262</v>
      </c>
      <c r="B90" s="19">
        <v>0.17499999999981419</v>
      </c>
      <c r="C90" s="19" t="s">
        <v>264</v>
      </c>
      <c r="D90" s="19">
        <v>0.19999999999997797</v>
      </c>
      <c r="E90" s="18" t="s">
        <v>427</v>
      </c>
      <c r="F90" s="18" t="s">
        <v>263</v>
      </c>
    </row>
    <row r="91" spans="1:6" x14ac:dyDescent="0.35">
      <c r="A91" s="19" t="s">
        <v>265</v>
      </c>
      <c r="B91" s="19">
        <v>0.22499999999991971</v>
      </c>
      <c r="C91" s="19" t="s">
        <v>267</v>
      </c>
      <c r="D91" s="19">
        <v>0.12499999999993072</v>
      </c>
      <c r="E91" s="18" t="s">
        <v>427</v>
      </c>
      <c r="F91" s="18" t="s">
        <v>266</v>
      </c>
    </row>
    <row r="92" spans="1:6" x14ac:dyDescent="0.35">
      <c r="A92" s="19" t="s">
        <v>268</v>
      </c>
      <c r="B92" s="19">
        <v>0.55000000000005045</v>
      </c>
      <c r="C92" s="19" t="s">
        <v>270</v>
      </c>
      <c r="D92" s="19">
        <v>0.12500000000015277</v>
      </c>
      <c r="E92" s="18" t="s">
        <v>427</v>
      </c>
      <c r="F92" s="18" t="s">
        <v>269</v>
      </c>
    </row>
    <row r="93" spans="1:6" x14ac:dyDescent="0.35">
      <c r="A93" s="19" t="s">
        <v>271</v>
      </c>
      <c r="B93" s="19">
        <v>0.1500000000000945</v>
      </c>
      <c r="C93" s="19" t="s">
        <v>273</v>
      </c>
      <c r="D93" s="19">
        <v>0.12499999999993072</v>
      </c>
      <c r="E93" s="18" t="s">
        <v>427</v>
      </c>
      <c r="F93" s="18" t="s">
        <v>272</v>
      </c>
    </row>
    <row r="94" spans="1:6" x14ac:dyDescent="0.35">
      <c r="A94" s="19" t="s">
        <v>274</v>
      </c>
      <c r="B94" s="19">
        <v>0.24999999999986144</v>
      </c>
      <c r="C94" s="19" t="s">
        <v>276</v>
      </c>
      <c r="D94" s="19">
        <v>0.19999999999997797</v>
      </c>
      <c r="E94" s="18" t="s">
        <v>427</v>
      </c>
      <c r="F94" s="18" t="s">
        <v>275</v>
      </c>
    </row>
    <row r="95" spans="1:6" x14ac:dyDescent="0.35">
      <c r="A95" s="19" t="s">
        <v>277</v>
      </c>
      <c r="B95" s="19">
        <v>0.22499999999991971</v>
      </c>
      <c r="C95" s="19" t="s">
        <v>279</v>
      </c>
      <c r="D95" s="19">
        <v>0.22500000000014175</v>
      </c>
      <c r="E95" s="18" t="s">
        <v>422</v>
      </c>
      <c r="F95" s="18" t="s">
        <v>278</v>
      </c>
    </row>
    <row r="96" spans="1:6" x14ac:dyDescent="0.35">
      <c r="A96" s="19" t="s">
        <v>280</v>
      </c>
      <c r="B96" s="19">
        <v>0.64999999999981739</v>
      </c>
      <c r="C96" s="19" t="s">
        <v>282</v>
      </c>
      <c r="D96" s="19">
        <v>1.6750000000000931</v>
      </c>
      <c r="E96" s="18" t="s">
        <v>422</v>
      </c>
      <c r="F96" s="18" t="s">
        <v>281</v>
      </c>
    </row>
    <row r="97" spans="1:6" x14ac:dyDescent="0.35">
      <c r="A97" s="19" t="s">
        <v>283</v>
      </c>
      <c r="B97" s="19">
        <v>0.45000000000006146</v>
      </c>
      <c r="C97" s="19" t="s">
        <v>285</v>
      </c>
      <c r="D97" s="19">
        <v>0.42500000000011973</v>
      </c>
      <c r="E97" s="18" t="s">
        <v>418</v>
      </c>
      <c r="F97" s="18" t="s">
        <v>284</v>
      </c>
    </row>
    <row r="98" spans="1:6" x14ac:dyDescent="0.35">
      <c r="A98" s="19" t="s">
        <v>286</v>
      </c>
      <c r="B98" s="19">
        <v>0.49999999999994493</v>
      </c>
      <c r="C98" s="19" t="s">
        <v>288</v>
      </c>
      <c r="D98" s="19">
        <v>0.70000000000014495</v>
      </c>
      <c r="E98" s="18" t="s">
        <v>418</v>
      </c>
      <c r="F98" s="18" t="s">
        <v>287</v>
      </c>
    </row>
    <row r="99" spans="1:6" x14ac:dyDescent="0.35">
      <c r="A99" s="19" t="s">
        <v>289</v>
      </c>
      <c r="B99" s="19">
        <v>0.19999999999997797</v>
      </c>
      <c r="C99" s="19" t="s">
        <v>291</v>
      </c>
      <c r="D99" s="19">
        <v>0.22500000000014175</v>
      </c>
      <c r="E99" s="18" t="s">
        <v>418</v>
      </c>
      <c r="F99" s="18" t="s">
        <v>290</v>
      </c>
    </row>
    <row r="100" spans="1:6" x14ac:dyDescent="0.35">
      <c r="A100" s="19" t="s">
        <v>292</v>
      </c>
      <c r="B100" s="19">
        <v>0.300000000000189</v>
      </c>
      <c r="C100" s="19" t="s">
        <v>294</v>
      </c>
      <c r="D100" s="19">
        <v>0.3249999999999087</v>
      </c>
      <c r="E100" s="18" t="s">
        <v>418</v>
      </c>
      <c r="F100" s="18" t="s">
        <v>293</v>
      </c>
    </row>
    <row r="102" spans="1:6" x14ac:dyDescent="0.35">
      <c r="A102" s="3" t="s">
        <v>295</v>
      </c>
    </row>
  </sheetData>
  <pageMargins left="0.7" right="0.7" top="0.75" bottom="0.75" header="0.3" footer="0.3"/>
  <pageSetup orientation="portrait" horizontalDpi="0" verticalDpi="0" r:id="rId1"/>
  <headerFooter>
    <oddHeader>&amp;CLaurel Lynch &amp; Johannes Lehmann
Mobile phase dilutions to achieve 2 mg C/mL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912D7-145A-1F41-B3DF-18AFA94572E8}">
  <dimension ref="A1:Q901"/>
  <sheetViews>
    <sheetView tabSelected="1" topLeftCell="E1" workbookViewId="0">
      <selection activeCell="P13" sqref="P13"/>
    </sheetView>
  </sheetViews>
  <sheetFormatPr defaultColWidth="10.6640625" defaultRowHeight="15.5" x14ac:dyDescent="0.35"/>
  <cols>
    <col min="1" max="1" width="6.33203125" bestFit="1" customWidth="1"/>
    <col min="7" max="7" width="13.75" bestFit="1" customWidth="1"/>
    <col min="11" max="11" width="24.5" bestFit="1" customWidth="1"/>
  </cols>
  <sheetData>
    <row r="1" spans="1:17" x14ac:dyDescent="0.35">
      <c r="A1" s="5" t="s">
        <v>1</v>
      </c>
      <c r="B1" s="6" t="s">
        <v>297</v>
      </c>
      <c r="C1" s="6" t="s">
        <v>298</v>
      </c>
      <c r="D1" s="6" t="s">
        <v>299</v>
      </c>
      <c r="E1" s="6" t="s">
        <v>300</v>
      </c>
      <c r="F1" s="6" t="s">
        <v>301</v>
      </c>
      <c r="G1" s="6" t="s">
        <v>302</v>
      </c>
      <c r="H1" s="6" t="s">
        <v>303</v>
      </c>
      <c r="I1" s="6" t="s">
        <v>304</v>
      </c>
      <c r="J1" s="6" t="s">
        <v>305</v>
      </c>
      <c r="K1" s="6" t="s">
        <v>306</v>
      </c>
      <c r="L1" s="6" t="s">
        <v>307</v>
      </c>
      <c r="M1" s="6" t="s">
        <v>308</v>
      </c>
      <c r="N1" s="6" t="s">
        <v>309</v>
      </c>
      <c r="O1" s="6" t="s">
        <v>417</v>
      </c>
      <c r="P1" s="6" t="s">
        <v>426</v>
      </c>
    </row>
    <row r="2" spans="1:17" x14ac:dyDescent="0.35">
      <c r="A2" s="5" t="s">
        <v>3</v>
      </c>
      <c r="B2" s="6">
        <v>2</v>
      </c>
      <c r="C2" s="6" t="s">
        <v>310</v>
      </c>
      <c r="D2" s="6" t="s">
        <v>311</v>
      </c>
      <c r="E2" s="6">
        <v>41.631100000000004</v>
      </c>
      <c r="F2" s="6">
        <v>-81.190299999999993</v>
      </c>
      <c r="G2" s="6">
        <v>22</v>
      </c>
      <c r="H2" s="7" t="s">
        <v>312</v>
      </c>
      <c r="I2" s="6">
        <v>332</v>
      </c>
      <c r="J2" s="6" t="s">
        <v>313</v>
      </c>
      <c r="K2" s="6" t="s">
        <v>314</v>
      </c>
      <c r="L2" s="6">
        <v>1046</v>
      </c>
      <c r="M2" s="6">
        <v>8.8000000000000007</v>
      </c>
      <c r="N2" s="6">
        <v>1047</v>
      </c>
      <c r="O2" t="s">
        <v>420</v>
      </c>
      <c r="P2" t="s">
        <v>420</v>
      </c>
      <c r="Q2">
        <f>COUNTIF(O2:O56,"A")</f>
        <v>6</v>
      </c>
    </row>
    <row r="3" spans="1:17" x14ac:dyDescent="0.35">
      <c r="A3" s="5" t="s">
        <v>6</v>
      </c>
      <c r="B3" s="6">
        <v>3</v>
      </c>
      <c r="C3" s="6" t="s">
        <v>315</v>
      </c>
      <c r="D3" s="6" t="s">
        <v>311</v>
      </c>
      <c r="E3" s="6">
        <v>41.46</v>
      </c>
      <c r="F3" s="6">
        <v>-81.205500000000001</v>
      </c>
      <c r="G3" s="6">
        <v>20</v>
      </c>
      <c r="H3" s="7" t="s">
        <v>312</v>
      </c>
      <c r="I3" s="6">
        <v>353</v>
      </c>
      <c r="J3" s="6" t="s">
        <v>313</v>
      </c>
      <c r="K3" s="6" t="s">
        <v>314</v>
      </c>
      <c r="L3" s="6">
        <v>1061</v>
      </c>
      <c r="M3" s="6">
        <v>8.89</v>
      </c>
      <c r="N3" s="6">
        <v>1033</v>
      </c>
      <c r="O3" t="s">
        <v>420</v>
      </c>
      <c r="P3" t="s">
        <v>421</v>
      </c>
      <c r="Q3">
        <f>COUNTIF(O2:O56,"B")</f>
        <v>7</v>
      </c>
    </row>
    <row r="4" spans="1:17" x14ac:dyDescent="0.35">
      <c r="A4" s="5" t="s">
        <v>9</v>
      </c>
      <c r="B4" s="6">
        <v>4</v>
      </c>
      <c r="C4" s="6" t="s">
        <v>316</v>
      </c>
      <c r="D4" s="6" t="s">
        <v>317</v>
      </c>
      <c r="E4" s="6">
        <v>41.562429999999999</v>
      </c>
      <c r="F4" s="6">
        <v>-86.362099999999998</v>
      </c>
      <c r="G4" s="6">
        <v>32</v>
      </c>
      <c r="H4" s="7" t="s">
        <v>312</v>
      </c>
      <c r="I4" s="6">
        <v>245</v>
      </c>
      <c r="J4" s="6" t="s">
        <v>313</v>
      </c>
      <c r="K4" s="6" t="s">
        <v>314</v>
      </c>
      <c r="L4" s="6">
        <v>1131</v>
      </c>
      <c r="M4" s="6">
        <v>9.73</v>
      </c>
      <c r="N4" s="6">
        <v>984</v>
      </c>
      <c r="O4" t="s">
        <v>420</v>
      </c>
      <c r="P4" t="s">
        <v>422</v>
      </c>
      <c r="Q4">
        <f>COUNTIF(O2:O56,"C")</f>
        <v>5</v>
      </c>
    </row>
    <row r="5" spans="1:17" x14ac:dyDescent="0.35">
      <c r="A5" s="5" t="s">
        <v>12</v>
      </c>
      <c r="B5" s="6">
        <v>6</v>
      </c>
      <c r="C5" s="6" t="s">
        <v>319</v>
      </c>
      <c r="D5" s="6" t="s">
        <v>320</v>
      </c>
      <c r="E5" s="6">
        <v>42.316070000000003</v>
      </c>
      <c r="F5" s="6">
        <v>-89.361699999999999</v>
      </c>
      <c r="G5" s="6">
        <v>50</v>
      </c>
      <c r="H5" s="13" t="s">
        <v>318</v>
      </c>
      <c r="I5" s="6">
        <v>228</v>
      </c>
      <c r="J5" s="6" t="s">
        <v>313</v>
      </c>
      <c r="K5" s="6" t="s">
        <v>314</v>
      </c>
      <c r="L5" s="6">
        <v>1107</v>
      </c>
      <c r="M5" s="6">
        <v>8.34</v>
      </c>
      <c r="N5" s="6">
        <v>889</v>
      </c>
      <c r="O5" t="s">
        <v>420</v>
      </c>
      <c r="P5" t="s">
        <v>423</v>
      </c>
      <c r="Q5">
        <f>COUNTIF(O2:O56,"D")</f>
        <v>4</v>
      </c>
    </row>
    <row r="6" spans="1:17" x14ac:dyDescent="0.35">
      <c r="A6" s="5" t="s">
        <v>15</v>
      </c>
      <c r="B6" s="6">
        <v>8</v>
      </c>
      <c r="C6" s="6" t="s">
        <v>323</v>
      </c>
      <c r="D6" s="6" t="s">
        <v>321</v>
      </c>
      <c r="E6" s="6">
        <v>44.465209999999999</v>
      </c>
      <c r="F6" s="6">
        <v>-92.0274</v>
      </c>
      <c r="G6" s="6">
        <v>40</v>
      </c>
      <c r="H6" s="10" t="s">
        <v>324</v>
      </c>
      <c r="I6" s="6">
        <v>211</v>
      </c>
      <c r="J6" s="6" t="s">
        <v>313</v>
      </c>
      <c r="K6" s="6" t="s">
        <v>314</v>
      </c>
      <c r="L6" s="6">
        <v>1051</v>
      </c>
      <c r="M6" s="6">
        <v>7.03</v>
      </c>
      <c r="N6" s="6">
        <v>815</v>
      </c>
      <c r="O6" t="s">
        <v>420</v>
      </c>
      <c r="P6" t="s">
        <v>424</v>
      </c>
      <c r="Q6">
        <f>COUNTIF(O2:O56,"E")</f>
        <v>6</v>
      </c>
    </row>
    <row r="7" spans="1:17" x14ac:dyDescent="0.35">
      <c r="A7" s="5" t="s">
        <v>18</v>
      </c>
      <c r="B7" s="6">
        <v>10</v>
      </c>
      <c r="C7" s="6" t="s">
        <v>327</v>
      </c>
      <c r="D7" s="6" t="s">
        <v>325</v>
      </c>
      <c r="E7" s="6">
        <v>43.692680000000003</v>
      </c>
      <c r="F7" s="6">
        <v>-96.188299999999998</v>
      </c>
      <c r="G7" s="6">
        <v>48</v>
      </c>
      <c r="H7" s="13" t="s">
        <v>318</v>
      </c>
      <c r="I7" s="6">
        <v>489</v>
      </c>
      <c r="J7" s="6" t="s">
        <v>326</v>
      </c>
      <c r="K7" s="6" t="s">
        <v>328</v>
      </c>
      <c r="L7" s="6">
        <v>1160</v>
      </c>
      <c r="M7" s="6">
        <v>6.9</v>
      </c>
      <c r="N7" s="6">
        <v>668</v>
      </c>
      <c r="O7" t="s">
        <v>420</v>
      </c>
      <c r="P7" t="s">
        <v>425</v>
      </c>
      <c r="Q7">
        <f>COUNTIF(O2:O56,"F")</f>
        <v>6</v>
      </c>
    </row>
    <row r="8" spans="1:17" x14ac:dyDescent="0.35">
      <c r="A8" s="5" t="s">
        <v>21</v>
      </c>
      <c r="B8" s="6">
        <v>12</v>
      </c>
      <c r="C8" s="6" t="s">
        <v>331</v>
      </c>
      <c r="D8" s="6" t="s">
        <v>329</v>
      </c>
      <c r="E8" s="6">
        <v>43.980260000000001</v>
      </c>
      <c r="F8" s="6">
        <v>-101.9</v>
      </c>
      <c r="G8" s="6">
        <v>30</v>
      </c>
      <c r="H8" s="12" t="s">
        <v>332</v>
      </c>
      <c r="I8" s="6">
        <v>1087</v>
      </c>
      <c r="J8" s="6" t="s">
        <v>326</v>
      </c>
      <c r="K8" s="6" t="s">
        <v>328</v>
      </c>
      <c r="L8" s="6">
        <v>1502</v>
      </c>
      <c r="M8" s="6">
        <v>8.6999999999999993</v>
      </c>
      <c r="N8" s="6">
        <v>422</v>
      </c>
      <c r="O8" t="s">
        <v>421</v>
      </c>
      <c r="P8" t="s">
        <v>419</v>
      </c>
      <c r="Q8">
        <f>COUNTIF(O2:O56,"G")</f>
        <v>6</v>
      </c>
    </row>
    <row r="9" spans="1:17" x14ac:dyDescent="0.35">
      <c r="A9" s="5" t="s">
        <v>24</v>
      </c>
      <c r="B9" s="6">
        <v>14</v>
      </c>
      <c r="C9" s="6" t="s">
        <v>333</v>
      </c>
      <c r="D9" s="6" t="s">
        <v>329</v>
      </c>
      <c r="E9" s="6">
        <v>44.450690000000002</v>
      </c>
      <c r="F9" s="6">
        <v>-103.86499999999999</v>
      </c>
      <c r="G9" s="6">
        <v>36</v>
      </c>
      <c r="H9" s="7" t="s">
        <v>312</v>
      </c>
      <c r="I9" s="6">
        <v>1306</v>
      </c>
      <c r="J9" s="6" t="s">
        <v>326</v>
      </c>
      <c r="K9" s="6" t="s">
        <v>328</v>
      </c>
      <c r="L9" s="6">
        <v>1415</v>
      </c>
      <c r="M9" s="6">
        <v>6.38</v>
      </c>
      <c r="N9" s="6">
        <v>609</v>
      </c>
      <c r="O9" t="s">
        <v>421</v>
      </c>
      <c r="P9" t="s">
        <v>427</v>
      </c>
      <c r="Q9">
        <f>COUNTIF(O2:O56,"H")</f>
        <v>9</v>
      </c>
    </row>
    <row r="10" spans="1:17" x14ac:dyDescent="0.35">
      <c r="A10" s="5" t="s">
        <v>27</v>
      </c>
      <c r="B10" s="6">
        <v>15</v>
      </c>
      <c r="C10" s="6" t="s">
        <v>334</v>
      </c>
      <c r="D10" s="6" t="s">
        <v>335</v>
      </c>
      <c r="E10" s="6">
        <v>44.138489999999997</v>
      </c>
      <c r="F10" s="6">
        <v>-104.59099999999999</v>
      </c>
      <c r="G10" s="6">
        <v>18</v>
      </c>
      <c r="H10" s="9" t="s">
        <v>336</v>
      </c>
      <c r="I10" s="6">
        <v>1306</v>
      </c>
      <c r="J10" s="6" t="s">
        <v>337</v>
      </c>
      <c r="K10" s="6" t="s">
        <v>328</v>
      </c>
      <c r="L10" s="6">
        <v>1451</v>
      </c>
      <c r="M10" s="6">
        <v>6.88</v>
      </c>
      <c r="N10" s="6">
        <v>373</v>
      </c>
      <c r="O10" t="s">
        <v>421</v>
      </c>
      <c r="P10" t="s">
        <v>418</v>
      </c>
      <c r="Q10">
        <f>COUNTIF(O2:O56,"I")</f>
        <v>6</v>
      </c>
    </row>
    <row r="11" spans="1:17" x14ac:dyDescent="0.35">
      <c r="A11" s="5" t="s">
        <v>30</v>
      </c>
      <c r="B11" s="6">
        <v>16</v>
      </c>
      <c r="C11" s="6" t="s">
        <v>338</v>
      </c>
      <c r="D11" s="6" t="s">
        <v>335</v>
      </c>
      <c r="E11" s="6">
        <v>44.050550000000001</v>
      </c>
      <c r="F11" s="6">
        <v>-107.431</v>
      </c>
      <c r="G11" s="6">
        <v>20</v>
      </c>
      <c r="H11" s="10" t="s">
        <v>324</v>
      </c>
      <c r="I11" s="6">
        <v>1409</v>
      </c>
      <c r="J11" s="6" t="s">
        <v>337</v>
      </c>
      <c r="K11" s="6" t="s">
        <v>339</v>
      </c>
      <c r="L11" s="6">
        <v>1513</v>
      </c>
      <c r="M11" s="6">
        <v>5.78</v>
      </c>
      <c r="N11" s="6">
        <v>321</v>
      </c>
      <c r="O11" t="s">
        <v>421</v>
      </c>
    </row>
    <row r="12" spans="1:17" x14ac:dyDescent="0.35">
      <c r="A12" s="5" t="s">
        <v>33</v>
      </c>
      <c r="B12" s="6">
        <v>17</v>
      </c>
      <c r="C12" s="6" t="s">
        <v>340</v>
      </c>
      <c r="D12" s="6" t="s">
        <v>341</v>
      </c>
      <c r="E12" s="6">
        <v>45.552900000000001</v>
      </c>
      <c r="F12" s="6">
        <v>-107.349</v>
      </c>
      <c r="G12" s="6">
        <v>45</v>
      </c>
      <c r="H12" s="10" t="s">
        <v>324</v>
      </c>
      <c r="I12" s="6">
        <v>972</v>
      </c>
      <c r="J12" s="6" t="s">
        <v>337</v>
      </c>
      <c r="K12" s="6" t="s">
        <v>328</v>
      </c>
      <c r="L12" s="6">
        <v>1484</v>
      </c>
      <c r="M12" s="6">
        <v>7.25</v>
      </c>
      <c r="N12" s="6">
        <v>387</v>
      </c>
      <c r="O12" t="s">
        <v>421</v>
      </c>
      <c r="Q12">
        <f>SUM(Q2:Q10)</f>
        <v>55</v>
      </c>
    </row>
    <row r="13" spans="1:17" x14ac:dyDescent="0.35">
      <c r="A13" s="5" t="s">
        <v>36</v>
      </c>
      <c r="B13" s="6">
        <v>18</v>
      </c>
      <c r="C13" s="6" t="s">
        <v>342</v>
      </c>
      <c r="D13" s="6" t="s">
        <v>341</v>
      </c>
      <c r="E13" s="6">
        <v>45.572029999999998</v>
      </c>
      <c r="F13" s="6">
        <v>-111.914</v>
      </c>
      <c r="G13" s="6">
        <v>25</v>
      </c>
      <c r="H13" s="12" t="s">
        <v>332</v>
      </c>
      <c r="I13" s="6">
        <v>1907</v>
      </c>
      <c r="J13" s="6" t="s">
        <v>337</v>
      </c>
      <c r="K13" s="6" t="s">
        <v>328</v>
      </c>
      <c r="L13" s="6">
        <v>1162</v>
      </c>
      <c r="M13" s="6">
        <v>1.73</v>
      </c>
      <c r="N13" s="6">
        <v>540</v>
      </c>
      <c r="O13" t="s">
        <v>421</v>
      </c>
      <c r="P13" t="s">
        <v>428</v>
      </c>
    </row>
    <row r="14" spans="1:17" x14ac:dyDescent="0.35">
      <c r="A14" s="5" t="s">
        <v>39</v>
      </c>
      <c r="B14" s="6">
        <v>19</v>
      </c>
      <c r="C14" s="6" t="s">
        <v>343</v>
      </c>
      <c r="D14" s="6" t="s">
        <v>341</v>
      </c>
      <c r="E14" s="6">
        <v>46.63344</v>
      </c>
      <c r="F14" s="6">
        <v>-114.584</v>
      </c>
      <c r="G14" s="6">
        <v>35</v>
      </c>
      <c r="H14" s="12" t="s">
        <v>332</v>
      </c>
      <c r="I14" s="6">
        <v>1632</v>
      </c>
      <c r="J14" s="6" t="s">
        <v>337</v>
      </c>
      <c r="K14" s="6" t="s">
        <v>344</v>
      </c>
      <c r="L14" s="6">
        <v>1067</v>
      </c>
      <c r="M14" s="6">
        <v>3.31</v>
      </c>
      <c r="N14" s="6">
        <v>470</v>
      </c>
      <c r="O14" t="s">
        <v>421</v>
      </c>
    </row>
    <row r="15" spans="1:17" x14ac:dyDescent="0.35">
      <c r="A15" s="5" t="s">
        <v>42</v>
      </c>
      <c r="B15" s="6">
        <v>20</v>
      </c>
      <c r="C15" s="6" t="s">
        <v>345</v>
      </c>
      <c r="D15" s="6" t="s">
        <v>346</v>
      </c>
      <c r="E15" s="6">
        <v>46.512689999999999</v>
      </c>
      <c r="F15" s="6">
        <v>-114.765</v>
      </c>
      <c r="G15" s="6">
        <v>16</v>
      </c>
      <c r="H15" s="8" t="s">
        <v>347</v>
      </c>
      <c r="I15" s="6">
        <v>1131</v>
      </c>
      <c r="J15" s="6" t="s">
        <v>337</v>
      </c>
      <c r="K15" s="6" t="s">
        <v>344</v>
      </c>
      <c r="L15" s="6">
        <v>1127</v>
      </c>
      <c r="M15" s="6">
        <v>3.45</v>
      </c>
      <c r="N15" s="6">
        <v>477</v>
      </c>
      <c r="O15" t="s">
        <v>422</v>
      </c>
    </row>
    <row r="16" spans="1:17" x14ac:dyDescent="0.35">
      <c r="A16" s="5" t="s">
        <v>45</v>
      </c>
      <c r="B16" s="6">
        <v>21</v>
      </c>
      <c r="C16" s="6" t="s">
        <v>348</v>
      </c>
      <c r="D16" s="6" t="s">
        <v>349</v>
      </c>
      <c r="E16" s="6">
        <v>47.35765</v>
      </c>
      <c r="F16" s="6">
        <v>-123.88800000000001</v>
      </c>
      <c r="G16" s="6">
        <v>29</v>
      </c>
      <c r="H16" s="8" t="s">
        <v>347</v>
      </c>
      <c r="I16" s="6">
        <v>287</v>
      </c>
      <c r="J16" s="6" t="s">
        <v>350</v>
      </c>
      <c r="K16" s="6" t="s">
        <v>344</v>
      </c>
      <c r="L16" s="6">
        <v>851</v>
      </c>
      <c r="M16" s="6">
        <v>9.0399999999999991</v>
      </c>
      <c r="N16" s="6">
        <v>3269</v>
      </c>
      <c r="O16" t="s">
        <v>423</v>
      </c>
    </row>
    <row r="17" spans="1:15" x14ac:dyDescent="0.35">
      <c r="A17" s="5" t="s">
        <v>48</v>
      </c>
      <c r="B17" s="6">
        <v>22</v>
      </c>
      <c r="C17" s="6" t="s">
        <v>351</v>
      </c>
      <c r="D17" s="6" t="s">
        <v>349</v>
      </c>
      <c r="E17" s="6">
        <v>46.307169999999999</v>
      </c>
      <c r="F17" s="6">
        <v>-124.06699999999999</v>
      </c>
      <c r="G17" s="6">
        <v>40</v>
      </c>
      <c r="H17" s="8" t="s">
        <v>347</v>
      </c>
      <c r="I17" s="6">
        <v>30</v>
      </c>
      <c r="J17" s="6" t="s">
        <v>350</v>
      </c>
      <c r="K17" s="6" t="s">
        <v>344</v>
      </c>
      <c r="L17" s="6">
        <v>855</v>
      </c>
      <c r="M17" s="6">
        <v>10.14</v>
      </c>
      <c r="N17" s="6">
        <v>2066</v>
      </c>
      <c r="O17" t="s">
        <v>423</v>
      </c>
    </row>
    <row r="18" spans="1:15" x14ac:dyDescent="0.35">
      <c r="A18" s="5" t="s">
        <v>51</v>
      </c>
      <c r="B18" s="6">
        <v>24</v>
      </c>
      <c r="C18" s="6" t="s">
        <v>353</v>
      </c>
      <c r="D18" s="6" t="s">
        <v>352</v>
      </c>
      <c r="E18" s="6">
        <v>44.488219999999998</v>
      </c>
      <c r="F18" s="6">
        <v>-123.53700000000001</v>
      </c>
      <c r="G18" s="6">
        <v>15</v>
      </c>
      <c r="H18" s="8" t="s">
        <v>347</v>
      </c>
      <c r="I18" s="6">
        <v>733</v>
      </c>
      <c r="J18" s="6" t="s">
        <v>350</v>
      </c>
      <c r="K18" s="6" t="s">
        <v>314</v>
      </c>
      <c r="L18" s="6">
        <v>984</v>
      </c>
      <c r="M18" s="6">
        <v>9.75</v>
      </c>
      <c r="N18" s="6">
        <v>1915</v>
      </c>
      <c r="O18" t="s">
        <v>423</v>
      </c>
    </row>
    <row r="19" spans="1:15" x14ac:dyDescent="0.35">
      <c r="A19" s="5" t="s">
        <v>54</v>
      </c>
      <c r="B19" s="6">
        <v>25</v>
      </c>
      <c r="C19" s="6" t="s">
        <v>354</v>
      </c>
      <c r="D19" s="6" t="s">
        <v>352</v>
      </c>
      <c r="E19" s="6">
        <v>44.47251</v>
      </c>
      <c r="F19" s="6">
        <v>-123.51</v>
      </c>
      <c r="G19" s="6">
        <v>24</v>
      </c>
      <c r="H19" s="15" t="s">
        <v>355</v>
      </c>
      <c r="I19" s="6">
        <v>502</v>
      </c>
      <c r="J19" s="6" t="s">
        <v>350</v>
      </c>
      <c r="K19" s="6" t="s">
        <v>314</v>
      </c>
      <c r="L19" s="6">
        <v>998</v>
      </c>
      <c r="M19" s="6">
        <v>9.75</v>
      </c>
      <c r="N19" s="6">
        <v>1915</v>
      </c>
      <c r="O19" t="s">
        <v>423</v>
      </c>
    </row>
    <row r="20" spans="1:15" x14ac:dyDescent="0.35">
      <c r="A20" s="5" t="s">
        <v>57</v>
      </c>
      <c r="B20" s="6">
        <v>28</v>
      </c>
      <c r="C20" s="6" t="s">
        <v>357</v>
      </c>
      <c r="D20" s="6" t="s">
        <v>356</v>
      </c>
      <c r="E20" s="6">
        <v>38.805210000000002</v>
      </c>
      <c r="F20" s="6">
        <v>-120.102</v>
      </c>
      <c r="G20" s="6">
        <v>40</v>
      </c>
      <c r="H20" s="12" t="s">
        <v>332</v>
      </c>
      <c r="I20" s="6">
        <v>1997</v>
      </c>
      <c r="J20" s="6" t="s">
        <v>350</v>
      </c>
      <c r="K20" s="6" t="s">
        <v>339</v>
      </c>
      <c r="L20" s="6">
        <v>1474</v>
      </c>
      <c r="M20" s="6">
        <v>4.6900000000000004</v>
      </c>
      <c r="N20" s="6">
        <v>1117</v>
      </c>
      <c r="O20" t="s">
        <v>424</v>
      </c>
    </row>
    <row r="21" spans="1:15" x14ac:dyDescent="0.35">
      <c r="A21" s="5" t="s">
        <v>60</v>
      </c>
      <c r="B21" s="6">
        <v>29</v>
      </c>
      <c r="C21" s="6" t="s">
        <v>358</v>
      </c>
      <c r="D21" s="6" t="s">
        <v>356</v>
      </c>
      <c r="E21" s="6">
        <v>38.666730000000001</v>
      </c>
      <c r="F21" s="6">
        <v>-119.667</v>
      </c>
      <c r="G21" s="6">
        <v>46</v>
      </c>
      <c r="H21" s="13" t="s">
        <v>318</v>
      </c>
      <c r="I21" s="6">
        <v>2202</v>
      </c>
      <c r="J21" s="6" t="s">
        <v>350</v>
      </c>
      <c r="K21" s="6" t="s">
        <v>339</v>
      </c>
      <c r="L21" s="6">
        <v>1590</v>
      </c>
      <c r="M21" s="6">
        <v>7.96</v>
      </c>
      <c r="N21" s="6">
        <v>529</v>
      </c>
      <c r="O21" t="s">
        <v>424</v>
      </c>
    </row>
    <row r="22" spans="1:15" x14ac:dyDescent="0.35">
      <c r="A22" s="5" t="s">
        <v>63</v>
      </c>
      <c r="B22" s="6">
        <v>31</v>
      </c>
      <c r="C22" s="6" t="s">
        <v>359</v>
      </c>
      <c r="D22" s="6" t="s">
        <v>356</v>
      </c>
      <c r="E22" s="6">
        <v>36.864870000000003</v>
      </c>
      <c r="F22" s="6">
        <v>-116.771</v>
      </c>
      <c r="G22" s="6">
        <v>14</v>
      </c>
      <c r="H22" s="9" t="s">
        <v>336</v>
      </c>
      <c r="I22" s="6">
        <v>952</v>
      </c>
      <c r="J22" s="6" t="s">
        <v>350</v>
      </c>
      <c r="K22" s="6" t="s">
        <v>339</v>
      </c>
      <c r="L22" s="6">
        <v>2665</v>
      </c>
      <c r="M22" s="6">
        <v>15.21</v>
      </c>
      <c r="N22" s="6">
        <v>129</v>
      </c>
      <c r="O22" t="s">
        <v>424</v>
      </c>
    </row>
    <row r="23" spans="1:15" x14ac:dyDescent="0.35">
      <c r="A23" s="5" t="s">
        <v>66</v>
      </c>
      <c r="B23" s="6">
        <v>32</v>
      </c>
      <c r="C23" s="6" t="s">
        <v>360</v>
      </c>
      <c r="D23" s="6" t="s">
        <v>361</v>
      </c>
      <c r="E23" s="6">
        <v>35.218649999999997</v>
      </c>
      <c r="F23" s="6">
        <v>-111.52500000000001</v>
      </c>
      <c r="G23" s="6">
        <v>15</v>
      </c>
      <c r="H23" s="13" t="s">
        <v>318</v>
      </c>
      <c r="I23" s="6">
        <v>1915</v>
      </c>
      <c r="J23" s="6" t="s">
        <v>362</v>
      </c>
      <c r="K23" s="6" t="s">
        <v>344</v>
      </c>
      <c r="L23" s="6">
        <v>1866</v>
      </c>
      <c r="M23" s="6">
        <v>7.35</v>
      </c>
      <c r="N23" s="6">
        <v>536</v>
      </c>
      <c r="O23" t="s">
        <v>424</v>
      </c>
    </row>
    <row r="24" spans="1:15" x14ac:dyDescent="0.35">
      <c r="A24" s="5" t="s">
        <v>69</v>
      </c>
      <c r="B24" s="6">
        <v>33</v>
      </c>
      <c r="C24" s="6" t="s">
        <v>363</v>
      </c>
      <c r="D24" s="6" t="s">
        <v>361</v>
      </c>
      <c r="E24" s="6">
        <v>34.550269999999998</v>
      </c>
      <c r="F24" s="6">
        <v>-111.878</v>
      </c>
      <c r="G24" s="6">
        <v>38</v>
      </c>
      <c r="H24" s="13" t="s">
        <v>318</v>
      </c>
      <c r="I24" s="6">
        <v>993</v>
      </c>
      <c r="J24" s="6" t="s">
        <v>362</v>
      </c>
      <c r="K24" s="6" t="s">
        <v>344</v>
      </c>
      <c r="L24" s="6">
        <v>2437</v>
      </c>
      <c r="M24" s="6">
        <v>15.9</v>
      </c>
      <c r="N24" s="6">
        <v>420</v>
      </c>
      <c r="O24" t="s">
        <v>424</v>
      </c>
    </row>
    <row r="25" spans="1:15" x14ac:dyDescent="0.35">
      <c r="A25" s="5" t="s">
        <v>72</v>
      </c>
      <c r="B25" s="6">
        <v>34</v>
      </c>
      <c r="C25" s="6" t="s">
        <v>364</v>
      </c>
      <c r="D25" s="6" t="s">
        <v>361</v>
      </c>
      <c r="E25" s="6">
        <v>34.31288</v>
      </c>
      <c r="F25" s="6">
        <v>-111.038</v>
      </c>
      <c r="G25" s="6">
        <v>15</v>
      </c>
      <c r="H25" s="7" t="s">
        <v>312</v>
      </c>
      <c r="I25" s="6">
        <v>1741</v>
      </c>
      <c r="J25" s="6" t="s">
        <v>362</v>
      </c>
      <c r="K25" s="6" t="s">
        <v>344</v>
      </c>
      <c r="L25" s="6">
        <v>1922</v>
      </c>
      <c r="M25" s="6">
        <v>11.83</v>
      </c>
      <c r="N25" s="6">
        <v>559</v>
      </c>
      <c r="O25" t="s">
        <v>424</v>
      </c>
    </row>
    <row r="26" spans="1:15" x14ac:dyDescent="0.35">
      <c r="A26" s="5" t="s">
        <v>75</v>
      </c>
      <c r="B26" s="6">
        <v>36</v>
      </c>
      <c r="C26" s="6" t="s">
        <v>366</v>
      </c>
      <c r="D26" s="6" t="s">
        <v>365</v>
      </c>
      <c r="E26" s="6">
        <v>34.955939999999998</v>
      </c>
      <c r="F26" s="6">
        <v>-107.83</v>
      </c>
      <c r="G26" s="6">
        <v>14</v>
      </c>
      <c r="H26" s="7" t="s">
        <v>312</v>
      </c>
      <c r="I26" s="6">
        <v>2082</v>
      </c>
      <c r="J26" s="6" t="s">
        <v>362</v>
      </c>
      <c r="K26" s="6" t="s">
        <v>339</v>
      </c>
      <c r="L26" s="6">
        <v>1898</v>
      </c>
      <c r="M26" s="6">
        <v>8.68</v>
      </c>
      <c r="N26" s="6">
        <v>322</v>
      </c>
      <c r="O26" t="s">
        <v>425</v>
      </c>
    </row>
    <row r="27" spans="1:15" x14ac:dyDescent="0.35">
      <c r="A27" s="5" t="s">
        <v>78</v>
      </c>
      <c r="B27" s="6">
        <v>37</v>
      </c>
      <c r="C27" s="6" t="s">
        <v>367</v>
      </c>
      <c r="D27" s="6" t="s">
        <v>365</v>
      </c>
      <c r="E27" s="6">
        <v>35.538260000000001</v>
      </c>
      <c r="F27" s="6">
        <v>-105.16800000000001</v>
      </c>
      <c r="G27" s="6">
        <v>16</v>
      </c>
      <c r="H27" s="10" t="s">
        <v>324</v>
      </c>
      <c r="I27" s="6">
        <v>1989</v>
      </c>
      <c r="J27" s="6" t="s">
        <v>362</v>
      </c>
      <c r="K27" s="6" t="s">
        <v>328</v>
      </c>
      <c r="L27" s="6">
        <v>1829</v>
      </c>
      <c r="M27" s="6">
        <v>8.9600000000000009</v>
      </c>
      <c r="N27" s="6">
        <v>412</v>
      </c>
      <c r="O27" t="s">
        <v>425</v>
      </c>
    </row>
    <row r="28" spans="1:15" x14ac:dyDescent="0.35">
      <c r="A28" s="5" t="s">
        <v>81</v>
      </c>
      <c r="B28" s="6">
        <v>39</v>
      </c>
      <c r="C28" s="6" t="s">
        <v>368</v>
      </c>
      <c r="D28" s="6" t="s">
        <v>369</v>
      </c>
      <c r="E28" s="6">
        <v>36.410550000000001</v>
      </c>
      <c r="F28" s="6">
        <v>-102.595</v>
      </c>
      <c r="G28" s="6">
        <v>17</v>
      </c>
      <c r="H28" s="7" t="s">
        <v>312</v>
      </c>
      <c r="I28" s="6">
        <v>1279</v>
      </c>
      <c r="J28" s="6" t="s">
        <v>362</v>
      </c>
      <c r="K28" s="6" t="s">
        <v>328</v>
      </c>
      <c r="L28" s="6">
        <v>2108</v>
      </c>
      <c r="M28" s="6">
        <v>12.62</v>
      </c>
      <c r="N28" s="6">
        <v>418</v>
      </c>
      <c r="O28" t="s">
        <v>425</v>
      </c>
    </row>
    <row r="29" spans="1:15" x14ac:dyDescent="0.35">
      <c r="A29" s="5" t="s">
        <v>84</v>
      </c>
      <c r="B29" s="6">
        <v>40</v>
      </c>
      <c r="C29" s="6" t="s">
        <v>370</v>
      </c>
      <c r="D29" s="6" t="s">
        <v>369</v>
      </c>
      <c r="E29" s="6">
        <v>34.485750000000003</v>
      </c>
      <c r="F29" s="6">
        <v>-101.36499999999999</v>
      </c>
      <c r="G29" s="6">
        <v>20</v>
      </c>
      <c r="H29" s="13" t="s">
        <v>318</v>
      </c>
      <c r="I29" s="6">
        <v>996</v>
      </c>
      <c r="J29" s="6" t="s">
        <v>362</v>
      </c>
      <c r="K29" s="6" t="s">
        <v>328</v>
      </c>
      <c r="L29" s="6">
        <v>2141</v>
      </c>
      <c r="M29" s="6">
        <v>14.14</v>
      </c>
      <c r="N29" s="6">
        <v>523</v>
      </c>
      <c r="O29" t="s">
        <v>425</v>
      </c>
    </row>
    <row r="30" spans="1:15" x14ac:dyDescent="0.35">
      <c r="A30" s="5" t="s">
        <v>87</v>
      </c>
      <c r="B30" s="6">
        <v>41</v>
      </c>
      <c r="C30" s="6" t="s">
        <v>371</v>
      </c>
      <c r="D30" s="6" t="s">
        <v>372</v>
      </c>
      <c r="E30" s="6">
        <v>34.29457</v>
      </c>
      <c r="F30" s="6">
        <v>-96.968100000000007</v>
      </c>
      <c r="G30" s="6">
        <v>19</v>
      </c>
      <c r="H30" s="16" t="s">
        <v>330</v>
      </c>
      <c r="I30" s="6">
        <v>243</v>
      </c>
      <c r="J30" s="6" t="s">
        <v>362</v>
      </c>
      <c r="K30" s="6" t="s">
        <v>328</v>
      </c>
      <c r="L30" s="6">
        <v>1703</v>
      </c>
      <c r="M30" s="6">
        <v>16.850000000000001</v>
      </c>
      <c r="N30" s="6">
        <v>937</v>
      </c>
      <c r="O30" t="s">
        <v>425</v>
      </c>
    </row>
    <row r="31" spans="1:15" x14ac:dyDescent="0.35">
      <c r="A31" s="5" t="s">
        <v>90</v>
      </c>
      <c r="B31" s="6">
        <v>43</v>
      </c>
      <c r="C31" s="6" t="s">
        <v>373</v>
      </c>
      <c r="D31" s="6" t="s">
        <v>369</v>
      </c>
      <c r="E31" s="6">
        <v>33.699759999999998</v>
      </c>
      <c r="F31" s="6">
        <v>-95.658299999999997</v>
      </c>
      <c r="G31" s="6">
        <v>29</v>
      </c>
      <c r="H31" s="13" t="s">
        <v>318</v>
      </c>
      <c r="I31" s="6">
        <v>166</v>
      </c>
      <c r="J31" s="6" t="s">
        <v>362</v>
      </c>
      <c r="K31" s="6" t="s">
        <v>328</v>
      </c>
      <c r="L31" s="6">
        <v>1595</v>
      </c>
      <c r="M31" s="6">
        <v>17.079999999999998</v>
      </c>
      <c r="N31" s="6">
        <v>1158</v>
      </c>
      <c r="O31" t="s">
        <v>425</v>
      </c>
    </row>
    <row r="32" spans="1:15" x14ac:dyDescent="0.35">
      <c r="A32" s="5" t="s">
        <v>93</v>
      </c>
      <c r="B32" s="6">
        <v>44</v>
      </c>
      <c r="C32" s="6" t="s">
        <v>374</v>
      </c>
      <c r="D32" s="6" t="s">
        <v>375</v>
      </c>
      <c r="E32" s="6">
        <v>34.687359999999998</v>
      </c>
      <c r="F32" s="6">
        <v>-93.817099999999996</v>
      </c>
      <c r="G32" s="6">
        <v>15</v>
      </c>
      <c r="H32" s="15" t="s">
        <v>355</v>
      </c>
      <c r="I32" s="6">
        <v>276</v>
      </c>
      <c r="J32" s="6" t="s">
        <v>376</v>
      </c>
      <c r="K32" s="6" t="s">
        <v>314</v>
      </c>
      <c r="L32" s="6">
        <v>1443</v>
      </c>
      <c r="M32" s="6">
        <v>15.06</v>
      </c>
      <c r="N32" s="6">
        <v>1315</v>
      </c>
      <c r="O32" t="s">
        <v>419</v>
      </c>
    </row>
    <row r="33" spans="1:15" x14ac:dyDescent="0.35">
      <c r="A33" s="5" t="s">
        <v>96</v>
      </c>
      <c r="B33" s="6">
        <v>46</v>
      </c>
      <c r="C33" s="6" t="s">
        <v>377</v>
      </c>
      <c r="D33" s="6" t="s">
        <v>378</v>
      </c>
      <c r="E33" s="6">
        <v>35.554389999999998</v>
      </c>
      <c r="F33" s="6">
        <v>-87.634600000000006</v>
      </c>
      <c r="G33" s="6">
        <v>15</v>
      </c>
      <c r="H33" s="15" t="s">
        <v>355</v>
      </c>
      <c r="I33" s="6">
        <v>276</v>
      </c>
      <c r="J33" s="6" t="s">
        <v>379</v>
      </c>
      <c r="K33" s="6" t="s">
        <v>314</v>
      </c>
      <c r="L33" s="6">
        <v>1373</v>
      </c>
      <c r="M33" s="6">
        <v>13.95</v>
      </c>
      <c r="N33" s="6">
        <v>1421</v>
      </c>
      <c r="O33" t="s">
        <v>419</v>
      </c>
    </row>
    <row r="34" spans="1:15" x14ac:dyDescent="0.35">
      <c r="A34" s="5" t="s">
        <v>99</v>
      </c>
      <c r="B34" s="6">
        <v>47</v>
      </c>
      <c r="C34" s="6" t="s">
        <v>380</v>
      </c>
      <c r="D34" s="6" t="s">
        <v>378</v>
      </c>
      <c r="E34" s="6">
        <v>35.133629999999997</v>
      </c>
      <c r="F34" s="6">
        <v>-85.918300000000002</v>
      </c>
      <c r="G34" s="6">
        <v>22</v>
      </c>
      <c r="H34" s="12" t="s">
        <v>332</v>
      </c>
      <c r="I34" s="6">
        <v>564</v>
      </c>
      <c r="J34" s="6" t="s">
        <v>379</v>
      </c>
      <c r="K34" s="6" t="s">
        <v>314</v>
      </c>
      <c r="L34" s="6">
        <v>1326</v>
      </c>
      <c r="M34" s="6">
        <v>13.8</v>
      </c>
      <c r="N34" s="6">
        <v>1527</v>
      </c>
      <c r="O34" t="s">
        <v>419</v>
      </c>
    </row>
    <row r="35" spans="1:15" x14ac:dyDescent="0.35">
      <c r="A35" s="5" t="s">
        <v>102</v>
      </c>
      <c r="B35" s="6">
        <v>48</v>
      </c>
      <c r="C35" s="6" t="s">
        <v>381</v>
      </c>
      <c r="D35" s="6" t="s">
        <v>382</v>
      </c>
      <c r="E35" s="6">
        <v>36.397530000000003</v>
      </c>
      <c r="F35" s="6">
        <v>-81.038899999999998</v>
      </c>
      <c r="G35" s="6">
        <v>17</v>
      </c>
      <c r="H35" s="15" t="s">
        <v>355</v>
      </c>
      <c r="I35" s="6">
        <v>536</v>
      </c>
      <c r="J35" s="6" t="s">
        <v>379</v>
      </c>
      <c r="K35" s="6" t="s">
        <v>314</v>
      </c>
      <c r="L35" s="6">
        <v>1224</v>
      </c>
      <c r="M35" s="6">
        <v>11.33</v>
      </c>
      <c r="N35" s="6">
        <v>1245</v>
      </c>
      <c r="O35" t="s">
        <v>419</v>
      </c>
    </row>
    <row r="36" spans="1:15" x14ac:dyDescent="0.35">
      <c r="A36" s="5" t="s">
        <v>105</v>
      </c>
      <c r="B36" s="6">
        <v>49</v>
      </c>
      <c r="C36" s="6" t="s">
        <v>383</v>
      </c>
      <c r="D36" s="6" t="s">
        <v>384</v>
      </c>
      <c r="E36" s="6">
        <v>37.801049999999996</v>
      </c>
      <c r="F36" s="6">
        <v>-79.632099999999994</v>
      </c>
      <c r="G36" s="6">
        <v>20</v>
      </c>
      <c r="H36" s="12" t="s">
        <v>332</v>
      </c>
      <c r="I36" s="6">
        <v>520</v>
      </c>
      <c r="J36" s="6" t="s">
        <v>379</v>
      </c>
      <c r="K36" s="6" t="s">
        <v>314</v>
      </c>
      <c r="L36" s="6">
        <v>1236</v>
      </c>
      <c r="M36" s="6">
        <v>11.73</v>
      </c>
      <c r="N36" s="6">
        <v>1070</v>
      </c>
      <c r="O36" t="s">
        <v>419</v>
      </c>
    </row>
    <row r="37" spans="1:15" x14ac:dyDescent="0.35">
      <c r="A37" s="5" t="s">
        <v>108</v>
      </c>
      <c r="B37" s="6">
        <v>50</v>
      </c>
      <c r="C37" s="6" t="s">
        <v>385</v>
      </c>
      <c r="D37" s="6" t="s">
        <v>386</v>
      </c>
      <c r="E37" s="6">
        <v>38.967320000000001</v>
      </c>
      <c r="F37" s="6">
        <v>-79.236500000000007</v>
      </c>
      <c r="G37" s="5"/>
      <c r="H37" s="7" t="s">
        <v>312</v>
      </c>
      <c r="I37" s="6">
        <v>510</v>
      </c>
      <c r="J37" s="6" t="s">
        <v>379</v>
      </c>
      <c r="K37" s="6" t="s">
        <v>314</v>
      </c>
      <c r="L37" s="6">
        <v>1170</v>
      </c>
      <c r="M37" s="6">
        <v>10</v>
      </c>
      <c r="N37" s="6">
        <v>1013</v>
      </c>
      <c r="O37" t="s">
        <v>419</v>
      </c>
    </row>
    <row r="38" spans="1:15" x14ac:dyDescent="0.35">
      <c r="A38" s="5" t="s">
        <v>111</v>
      </c>
      <c r="B38" s="6">
        <v>51</v>
      </c>
      <c r="C38" s="6" t="s">
        <v>387</v>
      </c>
      <c r="D38" s="6" t="s">
        <v>388</v>
      </c>
      <c r="E38" s="6">
        <v>42.49991</v>
      </c>
      <c r="F38" s="6">
        <v>-76.7834</v>
      </c>
      <c r="G38" s="6">
        <v>20</v>
      </c>
      <c r="H38" s="12" t="s">
        <v>332</v>
      </c>
      <c r="I38" s="6">
        <v>547</v>
      </c>
      <c r="J38" s="6" t="s">
        <v>389</v>
      </c>
      <c r="K38" s="6" t="s">
        <v>314</v>
      </c>
      <c r="L38" s="6">
        <v>981</v>
      </c>
      <c r="M38" s="6">
        <v>7.29</v>
      </c>
      <c r="N38" s="6">
        <v>905</v>
      </c>
      <c r="O38" t="s">
        <v>427</v>
      </c>
    </row>
    <row r="39" spans="1:15" x14ac:dyDescent="0.35">
      <c r="A39" s="5" t="s">
        <v>114</v>
      </c>
      <c r="B39" s="6">
        <v>52</v>
      </c>
      <c r="C39" s="6" t="s">
        <v>390</v>
      </c>
      <c r="D39" s="6" t="s">
        <v>391</v>
      </c>
      <c r="E39" s="6">
        <v>44.180970000000002</v>
      </c>
      <c r="F39" s="6">
        <v>-72.811400000000006</v>
      </c>
      <c r="G39" s="6">
        <v>20</v>
      </c>
      <c r="H39" s="14" t="s">
        <v>322</v>
      </c>
      <c r="I39" s="6">
        <v>260</v>
      </c>
      <c r="J39" s="6" t="s">
        <v>389</v>
      </c>
      <c r="K39" s="6" t="s">
        <v>314</v>
      </c>
      <c r="L39" s="6">
        <v>916</v>
      </c>
      <c r="M39" s="6">
        <v>5.28</v>
      </c>
      <c r="N39" s="6">
        <v>1053</v>
      </c>
      <c r="O39" t="s">
        <v>427</v>
      </c>
    </row>
    <row r="40" spans="1:15" x14ac:dyDescent="0.35">
      <c r="A40" s="5" t="s">
        <v>117</v>
      </c>
      <c r="B40" s="6">
        <v>53</v>
      </c>
      <c r="C40" s="6" t="s">
        <v>392</v>
      </c>
      <c r="D40" s="6" t="s">
        <v>393</v>
      </c>
      <c r="E40" s="6">
        <v>44.335560000000001</v>
      </c>
      <c r="F40" s="6">
        <v>-71.459900000000005</v>
      </c>
      <c r="G40" s="6">
        <v>28</v>
      </c>
      <c r="H40" s="12" t="s">
        <v>332</v>
      </c>
      <c r="I40" s="6">
        <v>493</v>
      </c>
      <c r="J40" s="6" t="s">
        <v>389</v>
      </c>
      <c r="K40" s="6" t="s">
        <v>314</v>
      </c>
      <c r="L40" s="6">
        <v>866</v>
      </c>
      <c r="M40" s="6">
        <v>3.83</v>
      </c>
      <c r="N40" s="6">
        <v>1239</v>
      </c>
      <c r="O40" t="s">
        <v>427</v>
      </c>
    </row>
    <row r="41" spans="1:15" x14ac:dyDescent="0.35">
      <c r="A41" s="5" t="s">
        <v>120</v>
      </c>
      <c r="B41" s="6">
        <v>54</v>
      </c>
      <c r="C41" s="6" t="s">
        <v>394</v>
      </c>
      <c r="D41" s="6" t="s">
        <v>395</v>
      </c>
      <c r="E41" s="6">
        <v>44.967109999999998</v>
      </c>
      <c r="F41" s="6">
        <v>-68.541399999999996</v>
      </c>
      <c r="G41" s="6">
        <v>18</v>
      </c>
      <c r="H41" s="14" t="s">
        <v>322</v>
      </c>
      <c r="I41" s="6">
        <v>51</v>
      </c>
      <c r="J41" s="6" t="s">
        <v>389</v>
      </c>
      <c r="K41" s="6" t="s">
        <v>314</v>
      </c>
      <c r="L41" s="6">
        <v>966</v>
      </c>
      <c r="M41" s="6">
        <v>6.11</v>
      </c>
      <c r="N41" s="6">
        <v>1065</v>
      </c>
      <c r="O41" t="s">
        <v>427</v>
      </c>
    </row>
    <row r="42" spans="1:15" x14ac:dyDescent="0.35">
      <c r="A42" s="5" t="s">
        <v>123</v>
      </c>
      <c r="B42" s="6">
        <v>55</v>
      </c>
      <c r="C42" s="6" t="s">
        <v>396</v>
      </c>
      <c r="D42" s="6" t="s">
        <v>395</v>
      </c>
      <c r="E42" s="6">
        <v>46.608989999999999</v>
      </c>
      <c r="F42" s="6">
        <v>-68.005300000000005</v>
      </c>
      <c r="G42" s="6">
        <v>30</v>
      </c>
      <c r="H42" s="14" t="s">
        <v>322</v>
      </c>
      <c r="I42" s="6">
        <v>193</v>
      </c>
      <c r="J42" s="6" t="s">
        <v>389</v>
      </c>
      <c r="K42" s="6" t="s">
        <v>314</v>
      </c>
      <c r="L42" s="6">
        <v>863</v>
      </c>
      <c r="M42" s="6">
        <v>3.78</v>
      </c>
      <c r="N42" s="6">
        <v>948</v>
      </c>
      <c r="O42" t="s">
        <v>427</v>
      </c>
    </row>
    <row r="43" spans="1:15" x14ac:dyDescent="0.35">
      <c r="A43" s="5" t="s">
        <v>126</v>
      </c>
      <c r="B43" s="6">
        <v>57</v>
      </c>
      <c r="C43" s="6" t="s">
        <v>398</v>
      </c>
      <c r="D43" s="6" t="s">
        <v>399</v>
      </c>
      <c r="E43" s="6">
        <v>44.691630000000004</v>
      </c>
      <c r="F43" s="6">
        <v>-63.6935</v>
      </c>
      <c r="G43" s="6">
        <v>14</v>
      </c>
      <c r="H43" s="14" t="s">
        <v>322</v>
      </c>
      <c r="I43" s="6">
        <v>57</v>
      </c>
      <c r="J43" s="6" t="s">
        <v>389</v>
      </c>
      <c r="K43" s="6" t="s">
        <v>314</v>
      </c>
      <c r="L43" s="6">
        <v>848</v>
      </c>
      <c r="M43" s="6">
        <v>6.12</v>
      </c>
      <c r="N43" s="6">
        <v>1424</v>
      </c>
      <c r="O43" t="s">
        <v>427</v>
      </c>
    </row>
    <row r="44" spans="1:15" x14ac:dyDescent="0.35">
      <c r="A44" s="5" t="s">
        <v>129</v>
      </c>
      <c r="B44" s="6">
        <v>59</v>
      </c>
      <c r="C44" s="6" t="s">
        <v>400</v>
      </c>
      <c r="D44" s="6" t="s">
        <v>397</v>
      </c>
      <c r="E44" s="6">
        <v>45.900010000000002</v>
      </c>
      <c r="F44" s="6">
        <v>-66.257999999999996</v>
      </c>
      <c r="G44" s="6">
        <v>18</v>
      </c>
      <c r="H44" s="14" t="s">
        <v>322</v>
      </c>
      <c r="I44" s="6">
        <v>12</v>
      </c>
      <c r="J44" s="6" t="s">
        <v>389</v>
      </c>
      <c r="K44" s="6" t="s">
        <v>314</v>
      </c>
      <c r="L44" s="6">
        <v>855</v>
      </c>
      <c r="M44" s="6">
        <v>5.53</v>
      </c>
      <c r="N44" s="6">
        <v>1101</v>
      </c>
      <c r="O44" t="s">
        <v>427</v>
      </c>
    </row>
    <row r="45" spans="1:15" x14ac:dyDescent="0.35">
      <c r="A45" s="5" t="s">
        <v>132</v>
      </c>
      <c r="B45" s="6">
        <v>62</v>
      </c>
      <c r="C45" s="6" t="s">
        <v>401</v>
      </c>
      <c r="D45" s="6" t="s">
        <v>388</v>
      </c>
      <c r="E45" s="6">
        <v>44.504370000000002</v>
      </c>
      <c r="F45" s="6">
        <v>-74.021699999999996</v>
      </c>
      <c r="G45" s="6">
        <v>23</v>
      </c>
      <c r="H45" s="14" t="s">
        <v>322</v>
      </c>
      <c r="I45" s="6">
        <v>528</v>
      </c>
      <c r="J45" s="6" t="s">
        <v>389</v>
      </c>
      <c r="K45" s="6" t="s">
        <v>314</v>
      </c>
      <c r="L45" s="6">
        <v>840</v>
      </c>
      <c r="M45" s="6">
        <v>4.37</v>
      </c>
      <c r="N45" s="6">
        <v>1015</v>
      </c>
      <c r="O45" t="s">
        <v>427</v>
      </c>
    </row>
    <row r="46" spans="1:15" x14ac:dyDescent="0.35">
      <c r="A46" s="5" t="s">
        <v>135</v>
      </c>
      <c r="B46" s="6">
        <v>63</v>
      </c>
      <c r="C46" s="6" t="s">
        <v>402</v>
      </c>
      <c r="D46" s="6" t="s">
        <v>388</v>
      </c>
      <c r="E46" s="6">
        <v>43.36009</v>
      </c>
      <c r="F46" s="6">
        <v>-74.9666</v>
      </c>
      <c r="G46" s="6">
        <v>16</v>
      </c>
      <c r="H46" s="14" t="s">
        <v>322</v>
      </c>
      <c r="I46" s="6">
        <v>403</v>
      </c>
      <c r="J46" s="6" t="s">
        <v>389</v>
      </c>
      <c r="K46" s="6" t="s">
        <v>314</v>
      </c>
      <c r="L46" s="6">
        <v>892</v>
      </c>
      <c r="M46" s="6">
        <v>4.97</v>
      </c>
      <c r="N46" s="6">
        <v>1300</v>
      </c>
      <c r="O46" t="s">
        <v>427</v>
      </c>
    </row>
    <row r="47" spans="1:15" x14ac:dyDescent="0.35">
      <c r="A47" s="5" t="s">
        <v>138</v>
      </c>
      <c r="B47" s="6">
        <v>64</v>
      </c>
      <c r="C47" s="6" t="s">
        <v>403</v>
      </c>
      <c r="D47" s="6" t="s">
        <v>346</v>
      </c>
      <c r="E47" s="6">
        <v>46.798639999999999</v>
      </c>
      <c r="F47" s="6">
        <v>-116.901</v>
      </c>
      <c r="G47" s="6">
        <v>165</v>
      </c>
      <c r="H47" s="7" t="s">
        <v>312</v>
      </c>
      <c r="I47" s="6">
        <v>1021.3</v>
      </c>
      <c r="J47" s="6" t="s">
        <v>337</v>
      </c>
      <c r="K47" s="6" t="s">
        <v>328</v>
      </c>
      <c r="L47" s="6">
        <v>1126</v>
      </c>
      <c r="M47" s="6">
        <v>7.26</v>
      </c>
      <c r="N47" s="6">
        <v>655</v>
      </c>
      <c r="O47" t="s">
        <v>422</v>
      </c>
    </row>
    <row r="48" spans="1:15" x14ac:dyDescent="0.35">
      <c r="A48" s="5" t="s">
        <v>141</v>
      </c>
      <c r="B48" s="6">
        <v>65</v>
      </c>
      <c r="C48" s="6" t="s">
        <v>404</v>
      </c>
      <c r="D48" s="6" t="s">
        <v>346</v>
      </c>
      <c r="E48" s="6">
        <v>44.957920000000001</v>
      </c>
      <c r="F48" s="6">
        <v>-116.17</v>
      </c>
      <c r="G48" s="6">
        <v>38</v>
      </c>
      <c r="H48" s="12" t="s">
        <v>332</v>
      </c>
      <c r="I48" s="6">
        <v>1525.7</v>
      </c>
      <c r="J48" s="6" t="s">
        <v>337</v>
      </c>
      <c r="K48" s="6" t="s">
        <v>344</v>
      </c>
      <c r="L48" s="6">
        <v>1134</v>
      </c>
      <c r="M48" s="6">
        <v>4.6500000000000004</v>
      </c>
      <c r="N48" s="6">
        <v>665</v>
      </c>
      <c r="O48" t="s">
        <v>422</v>
      </c>
    </row>
    <row r="49" spans="1:17" x14ac:dyDescent="0.35">
      <c r="A49" s="5" t="s">
        <v>144</v>
      </c>
      <c r="B49" s="6">
        <v>66</v>
      </c>
      <c r="C49" s="6" t="s">
        <v>405</v>
      </c>
      <c r="D49" s="6" t="s">
        <v>346</v>
      </c>
      <c r="E49" s="6">
        <v>43.838920000000002</v>
      </c>
      <c r="F49" s="6">
        <v>-116.242</v>
      </c>
      <c r="G49" s="6">
        <v>34</v>
      </c>
      <c r="H49" s="16" t="s">
        <v>330</v>
      </c>
      <c r="I49" s="6">
        <v>1286.4000000000001</v>
      </c>
      <c r="J49" s="6" t="s">
        <v>337</v>
      </c>
      <c r="K49" s="6" t="s">
        <v>344</v>
      </c>
      <c r="L49" s="6">
        <v>1484</v>
      </c>
      <c r="M49" s="6">
        <v>8.17</v>
      </c>
      <c r="N49" s="6">
        <v>483</v>
      </c>
      <c r="O49" t="s">
        <v>422</v>
      </c>
    </row>
    <row r="50" spans="1:17" x14ac:dyDescent="0.35">
      <c r="A50" s="5" t="s">
        <v>147</v>
      </c>
      <c r="B50" s="6">
        <v>67</v>
      </c>
      <c r="C50" s="6" t="s">
        <v>406</v>
      </c>
      <c r="D50" s="6" t="s">
        <v>352</v>
      </c>
      <c r="E50" s="6">
        <v>45.6937</v>
      </c>
      <c r="F50" s="6">
        <v>-117.274</v>
      </c>
      <c r="G50" s="6">
        <v>11</v>
      </c>
      <c r="H50" s="8" t="s">
        <v>347</v>
      </c>
      <c r="I50" s="6">
        <v>1489.8</v>
      </c>
      <c r="J50" s="6" t="s">
        <v>337</v>
      </c>
      <c r="K50" s="6" t="s">
        <v>344</v>
      </c>
      <c r="L50" s="6">
        <v>1093</v>
      </c>
      <c r="M50" s="6">
        <v>4.99</v>
      </c>
      <c r="N50" s="6">
        <v>554</v>
      </c>
      <c r="O50" t="s">
        <v>422</v>
      </c>
    </row>
    <row r="51" spans="1:17" x14ac:dyDescent="0.35">
      <c r="A51" s="5" t="s">
        <v>150</v>
      </c>
      <c r="B51" s="6">
        <v>68</v>
      </c>
      <c r="C51" s="6" t="s">
        <v>413</v>
      </c>
      <c r="D51" s="6" t="s">
        <v>407</v>
      </c>
      <c r="E51" s="6">
        <v>68.87527</v>
      </c>
      <c r="F51" s="6">
        <v>-148.85724999999999</v>
      </c>
      <c r="G51" s="6">
        <v>10</v>
      </c>
      <c r="H51" s="11" t="s">
        <v>414</v>
      </c>
      <c r="I51" s="6">
        <v>435</v>
      </c>
      <c r="J51" s="5" t="s">
        <v>415</v>
      </c>
      <c r="K51" s="5" t="s">
        <v>416</v>
      </c>
      <c r="L51" s="5"/>
      <c r="M51" s="5"/>
      <c r="N51" s="5"/>
      <c r="O51" t="s">
        <v>418</v>
      </c>
    </row>
    <row r="52" spans="1:17" x14ac:dyDescent="0.35">
      <c r="A52" s="5" t="s">
        <v>153</v>
      </c>
      <c r="B52" s="6">
        <v>69</v>
      </c>
      <c r="C52" s="6" t="s">
        <v>408</v>
      </c>
      <c r="D52" s="6" t="s">
        <v>407</v>
      </c>
      <c r="E52" s="6">
        <v>68.807779999999994</v>
      </c>
      <c r="F52" s="6">
        <v>-148.81829999999999</v>
      </c>
      <c r="G52" s="6">
        <v>7</v>
      </c>
      <c r="H52" s="11" t="s">
        <v>414</v>
      </c>
      <c r="I52" s="6">
        <v>449</v>
      </c>
      <c r="J52" s="5" t="s">
        <v>415</v>
      </c>
      <c r="K52" s="5" t="s">
        <v>416</v>
      </c>
      <c r="L52" s="5"/>
      <c r="M52" s="5"/>
      <c r="N52" s="5"/>
      <c r="O52" t="s">
        <v>418</v>
      </c>
    </row>
    <row r="53" spans="1:17" x14ac:dyDescent="0.35">
      <c r="A53" s="5" t="s">
        <v>156</v>
      </c>
      <c r="B53" s="6">
        <v>70</v>
      </c>
      <c r="C53" s="6" t="s">
        <v>409</v>
      </c>
      <c r="D53" s="6" t="s">
        <v>407</v>
      </c>
      <c r="E53" s="6">
        <v>68.726249999999993</v>
      </c>
      <c r="F53" s="6">
        <v>-148.92617999999999</v>
      </c>
      <c r="G53" s="6">
        <v>7.5</v>
      </c>
      <c r="H53" s="11" t="s">
        <v>414</v>
      </c>
      <c r="I53" s="6">
        <v>609</v>
      </c>
      <c r="J53" s="5" t="s">
        <v>415</v>
      </c>
      <c r="K53" s="5" t="s">
        <v>416</v>
      </c>
      <c r="L53" s="5"/>
      <c r="M53" s="5"/>
      <c r="N53" s="5"/>
      <c r="O53" t="s">
        <v>418</v>
      </c>
    </row>
    <row r="54" spans="1:17" x14ac:dyDescent="0.35">
      <c r="A54" s="5" t="s">
        <v>159</v>
      </c>
      <c r="B54" s="6">
        <v>71</v>
      </c>
      <c r="C54" s="6" t="s">
        <v>410</v>
      </c>
      <c r="D54" s="6" t="s">
        <v>407</v>
      </c>
      <c r="E54" s="6">
        <v>68.688100000000006</v>
      </c>
      <c r="F54" s="6">
        <v>-149.08034000000001</v>
      </c>
      <c r="G54" s="6">
        <v>7</v>
      </c>
      <c r="H54" s="11" t="s">
        <v>414</v>
      </c>
      <c r="I54" s="6">
        <v>771</v>
      </c>
      <c r="J54" s="5" t="s">
        <v>415</v>
      </c>
      <c r="K54" s="5" t="s">
        <v>416</v>
      </c>
      <c r="L54" s="5"/>
      <c r="M54" s="5"/>
      <c r="N54" s="5"/>
      <c r="O54" t="s">
        <v>418</v>
      </c>
    </row>
    <row r="55" spans="1:17" x14ac:dyDescent="0.35">
      <c r="A55" s="5" t="s">
        <v>162</v>
      </c>
      <c r="B55" s="6">
        <v>72</v>
      </c>
      <c r="C55" s="6" t="s">
        <v>411</v>
      </c>
      <c r="D55" s="6" t="s">
        <v>407</v>
      </c>
      <c r="E55" s="6">
        <v>68.657690000000002</v>
      </c>
      <c r="F55" s="6">
        <v>-149.27446</v>
      </c>
      <c r="G55" s="6">
        <v>4</v>
      </c>
      <c r="H55" s="11" t="s">
        <v>414</v>
      </c>
      <c r="I55" s="6">
        <v>846</v>
      </c>
      <c r="J55" s="5" t="s">
        <v>415</v>
      </c>
      <c r="K55" s="5" t="s">
        <v>416</v>
      </c>
      <c r="L55" s="5"/>
      <c r="M55" s="5"/>
      <c r="N55" s="5"/>
      <c r="O55" t="s">
        <v>418</v>
      </c>
    </row>
    <row r="56" spans="1:17" x14ac:dyDescent="0.35">
      <c r="A56" s="5" t="s">
        <v>165</v>
      </c>
      <c r="B56" s="6">
        <v>73</v>
      </c>
      <c r="C56" s="6" t="s">
        <v>412</v>
      </c>
      <c r="D56" s="6" t="s">
        <v>407</v>
      </c>
      <c r="E56" s="6">
        <v>68.646569999999997</v>
      </c>
      <c r="F56" s="6">
        <v>-149.40942000000001</v>
      </c>
      <c r="G56" s="6">
        <v>5</v>
      </c>
      <c r="H56" s="11" t="s">
        <v>414</v>
      </c>
      <c r="I56" s="6">
        <v>735</v>
      </c>
      <c r="J56" s="5" t="s">
        <v>415</v>
      </c>
      <c r="K56" s="5" t="s">
        <v>416</v>
      </c>
      <c r="L56" s="5"/>
      <c r="M56" s="5"/>
      <c r="N56" s="5"/>
      <c r="O56" t="s">
        <v>418</v>
      </c>
    </row>
    <row r="57" spans="1:17" x14ac:dyDescent="0.35">
      <c r="A57" s="5"/>
      <c r="B57" s="6"/>
      <c r="C57" s="6"/>
      <c r="D57" s="6"/>
      <c r="E57" s="6"/>
      <c r="F57" s="6"/>
      <c r="G57" s="6"/>
      <c r="H57" s="17"/>
      <c r="I57" s="6"/>
      <c r="J57" s="5"/>
      <c r="K57" s="5"/>
      <c r="L57" s="5"/>
      <c r="M57" s="5"/>
      <c r="N57" s="5"/>
    </row>
    <row r="58" spans="1:17" x14ac:dyDescent="0.35">
      <c r="B58" s="6" t="s">
        <v>297</v>
      </c>
      <c r="C58" s="6" t="s">
        <v>298</v>
      </c>
      <c r="D58" s="6" t="s">
        <v>299</v>
      </c>
      <c r="E58" s="6" t="s">
        <v>300</v>
      </c>
      <c r="F58" s="6" t="s">
        <v>301</v>
      </c>
      <c r="G58" s="6" t="s">
        <v>302</v>
      </c>
      <c r="H58" s="6" t="s">
        <v>303</v>
      </c>
      <c r="I58" s="6" t="s">
        <v>304</v>
      </c>
      <c r="J58" s="6" t="s">
        <v>305</v>
      </c>
      <c r="K58" s="6" t="s">
        <v>306</v>
      </c>
      <c r="L58" s="6" t="s">
        <v>307</v>
      </c>
      <c r="M58" s="6" t="s">
        <v>308</v>
      </c>
      <c r="N58" s="6" t="s">
        <v>309</v>
      </c>
      <c r="O58" s="6" t="s">
        <v>417</v>
      </c>
      <c r="P58" s="6" t="s">
        <v>426</v>
      </c>
    </row>
    <row r="59" spans="1:17" x14ac:dyDescent="0.35">
      <c r="A59" t="s">
        <v>170</v>
      </c>
      <c r="B59" s="6">
        <v>2</v>
      </c>
      <c r="C59" s="6" t="s">
        <v>310</v>
      </c>
      <c r="D59" s="6" t="s">
        <v>311</v>
      </c>
      <c r="E59" s="6">
        <v>41.631100000000004</v>
      </c>
      <c r="F59" s="6">
        <v>-81.190299999999993</v>
      </c>
      <c r="G59" s="6">
        <v>22</v>
      </c>
      <c r="H59" s="7" t="s">
        <v>312</v>
      </c>
      <c r="I59" s="6">
        <v>332</v>
      </c>
      <c r="J59" s="6" t="s">
        <v>313</v>
      </c>
      <c r="K59" s="6" t="s">
        <v>314</v>
      </c>
      <c r="L59" s="6">
        <v>1046</v>
      </c>
      <c r="M59" s="6">
        <v>8.8000000000000007</v>
      </c>
      <c r="N59" s="6">
        <v>1047</v>
      </c>
      <c r="O59" t="s">
        <v>420</v>
      </c>
      <c r="P59" t="s">
        <v>420</v>
      </c>
      <c r="Q59">
        <f>COUNTIF(O59:O113,"A")</f>
        <v>4</v>
      </c>
    </row>
    <row r="60" spans="1:17" x14ac:dyDescent="0.35">
      <c r="A60" t="s">
        <v>173</v>
      </c>
      <c r="B60" s="6">
        <v>3</v>
      </c>
      <c r="C60" s="6" t="s">
        <v>315</v>
      </c>
      <c r="D60" s="6" t="s">
        <v>311</v>
      </c>
      <c r="E60" s="6">
        <v>41.46</v>
      </c>
      <c r="F60" s="6">
        <v>-81.205500000000001</v>
      </c>
      <c r="G60" s="6">
        <v>20</v>
      </c>
      <c r="H60" s="7" t="s">
        <v>312</v>
      </c>
      <c r="I60" s="6">
        <v>353</v>
      </c>
      <c r="J60" s="6" t="s">
        <v>313</v>
      </c>
      <c r="K60" s="6" t="s">
        <v>314</v>
      </c>
      <c r="L60" s="6">
        <v>1061</v>
      </c>
      <c r="M60" s="6">
        <v>8.89</v>
      </c>
      <c r="N60" s="6">
        <v>1033</v>
      </c>
      <c r="O60" t="s">
        <v>420</v>
      </c>
      <c r="P60" t="s">
        <v>421</v>
      </c>
      <c r="Q60">
        <f>COUNTIF(O59:O113,"B")</f>
        <v>6</v>
      </c>
    </row>
    <row r="61" spans="1:17" x14ac:dyDescent="0.35">
      <c r="A61" t="s">
        <v>176</v>
      </c>
      <c r="B61" s="6">
        <v>6</v>
      </c>
      <c r="C61" s="6" t="s">
        <v>319</v>
      </c>
      <c r="D61" s="6" t="s">
        <v>320</v>
      </c>
      <c r="E61" s="6">
        <v>42.316070000000003</v>
      </c>
      <c r="F61" s="6">
        <v>-89.361699999999999</v>
      </c>
      <c r="G61" s="6">
        <v>50</v>
      </c>
      <c r="H61" s="13" t="s">
        <v>318</v>
      </c>
      <c r="I61" s="6">
        <v>228</v>
      </c>
      <c r="J61" s="6" t="s">
        <v>313</v>
      </c>
      <c r="K61" s="6" t="s">
        <v>314</v>
      </c>
      <c r="L61" s="6">
        <v>1107</v>
      </c>
      <c r="M61" s="6">
        <v>8.34</v>
      </c>
      <c r="N61" s="6">
        <v>889</v>
      </c>
      <c r="O61" t="s">
        <v>420</v>
      </c>
      <c r="P61" t="s">
        <v>422</v>
      </c>
      <c r="Q61">
        <f>COUNTIF(O59:O113,"C")</f>
        <v>5</v>
      </c>
    </row>
    <row r="62" spans="1:17" x14ac:dyDescent="0.35">
      <c r="A62" t="s">
        <v>179</v>
      </c>
      <c r="B62" s="6">
        <v>8</v>
      </c>
      <c r="C62" s="6" t="s">
        <v>323</v>
      </c>
      <c r="D62" s="6" t="s">
        <v>321</v>
      </c>
      <c r="E62" s="6">
        <v>44.465209999999999</v>
      </c>
      <c r="F62" s="6">
        <v>-92.0274</v>
      </c>
      <c r="G62" s="6">
        <v>40</v>
      </c>
      <c r="H62" s="10" t="s">
        <v>324</v>
      </c>
      <c r="I62" s="6">
        <v>211</v>
      </c>
      <c r="J62" s="6" t="s">
        <v>313</v>
      </c>
      <c r="K62" s="6" t="s">
        <v>314</v>
      </c>
      <c r="L62" s="6">
        <v>1051</v>
      </c>
      <c r="M62" s="6">
        <v>7.03</v>
      </c>
      <c r="N62" s="6">
        <v>815</v>
      </c>
      <c r="O62" t="s">
        <v>420</v>
      </c>
      <c r="P62" t="s">
        <v>423</v>
      </c>
      <c r="Q62">
        <f>COUNTIF(O59:O113,"D")</f>
        <v>0</v>
      </c>
    </row>
    <row r="63" spans="1:17" x14ac:dyDescent="0.35">
      <c r="A63" t="s">
        <v>182</v>
      </c>
      <c r="B63" s="6">
        <v>12</v>
      </c>
      <c r="C63" s="6" t="s">
        <v>331</v>
      </c>
      <c r="D63" s="6" t="s">
        <v>329</v>
      </c>
      <c r="E63" s="6">
        <v>43.980260000000001</v>
      </c>
      <c r="F63" s="6">
        <v>-101.9</v>
      </c>
      <c r="G63" s="6">
        <v>30</v>
      </c>
      <c r="H63" s="12" t="s">
        <v>332</v>
      </c>
      <c r="I63" s="6">
        <v>1087</v>
      </c>
      <c r="J63" s="6" t="s">
        <v>326</v>
      </c>
      <c r="K63" s="6" t="s">
        <v>328</v>
      </c>
      <c r="L63" s="6">
        <v>1502</v>
      </c>
      <c r="M63" s="6">
        <v>8.6999999999999993</v>
      </c>
      <c r="N63" s="6">
        <v>422</v>
      </c>
      <c r="O63" t="s">
        <v>421</v>
      </c>
      <c r="P63" t="s">
        <v>424</v>
      </c>
      <c r="Q63">
        <f>COUNTIF(O59:O113,"E")</f>
        <v>6</v>
      </c>
    </row>
    <row r="64" spans="1:17" x14ac:dyDescent="0.35">
      <c r="A64" t="s">
        <v>185</v>
      </c>
      <c r="B64" s="6">
        <v>14</v>
      </c>
      <c r="C64" s="6" t="s">
        <v>333</v>
      </c>
      <c r="D64" s="6" t="s">
        <v>329</v>
      </c>
      <c r="E64" s="6">
        <v>44.450690000000002</v>
      </c>
      <c r="F64" s="6">
        <v>-103.86499999999999</v>
      </c>
      <c r="G64" s="6">
        <v>36</v>
      </c>
      <c r="H64" s="7" t="s">
        <v>312</v>
      </c>
      <c r="I64" s="6">
        <v>1306</v>
      </c>
      <c r="J64" s="6" t="s">
        <v>326</v>
      </c>
      <c r="K64" s="6" t="s">
        <v>328</v>
      </c>
      <c r="L64" s="6">
        <v>1415</v>
      </c>
      <c r="M64" s="6">
        <v>6.38</v>
      </c>
      <c r="N64" s="6">
        <v>609</v>
      </c>
      <c r="O64" t="s">
        <v>421</v>
      </c>
      <c r="P64" t="s">
        <v>425</v>
      </c>
      <c r="Q64">
        <f>COUNTIF(O59:O113,"F")</f>
        <v>5</v>
      </c>
    </row>
    <row r="65" spans="1:17" x14ac:dyDescent="0.35">
      <c r="A65" t="s">
        <v>188</v>
      </c>
      <c r="B65" s="6">
        <v>15</v>
      </c>
      <c r="C65" s="6" t="s">
        <v>334</v>
      </c>
      <c r="D65" s="6" t="s">
        <v>335</v>
      </c>
      <c r="E65" s="6">
        <v>44.138489999999997</v>
      </c>
      <c r="F65" s="6">
        <v>-104.59099999999999</v>
      </c>
      <c r="G65" s="6">
        <v>18</v>
      </c>
      <c r="H65" s="9" t="s">
        <v>336</v>
      </c>
      <c r="I65" s="6">
        <v>1306</v>
      </c>
      <c r="J65" s="6" t="s">
        <v>337</v>
      </c>
      <c r="K65" s="6" t="s">
        <v>328</v>
      </c>
      <c r="L65" s="6">
        <v>1451</v>
      </c>
      <c r="M65" s="6">
        <v>6.88</v>
      </c>
      <c r="N65" s="6">
        <v>373</v>
      </c>
      <c r="O65" t="s">
        <v>421</v>
      </c>
      <c r="P65" t="s">
        <v>419</v>
      </c>
      <c r="Q65">
        <f>COUNTIF(O59:O113,"G")</f>
        <v>6</v>
      </c>
    </row>
    <row r="66" spans="1:17" x14ac:dyDescent="0.35">
      <c r="A66" t="s">
        <v>191</v>
      </c>
      <c r="B66" s="6">
        <v>16</v>
      </c>
      <c r="C66" s="6" t="s">
        <v>338</v>
      </c>
      <c r="D66" s="6" t="s">
        <v>335</v>
      </c>
      <c r="E66" s="6">
        <v>44.050550000000001</v>
      </c>
      <c r="F66" s="6">
        <v>-107.431</v>
      </c>
      <c r="G66" s="6">
        <v>20</v>
      </c>
      <c r="H66" s="10" t="s">
        <v>324</v>
      </c>
      <c r="I66" s="6">
        <v>1409</v>
      </c>
      <c r="J66" s="6" t="s">
        <v>337</v>
      </c>
      <c r="K66" s="6" t="s">
        <v>339</v>
      </c>
      <c r="L66" s="6">
        <v>1513</v>
      </c>
      <c r="M66" s="6">
        <v>5.78</v>
      </c>
      <c r="N66" s="6">
        <v>321</v>
      </c>
      <c r="O66" t="s">
        <v>421</v>
      </c>
      <c r="P66" t="s">
        <v>427</v>
      </c>
      <c r="Q66">
        <f>COUNTIF(O59:O113,"H")</f>
        <v>6</v>
      </c>
    </row>
    <row r="67" spans="1:17" x14ac:dyDescent="0.35">
      <c r="A67" t="s">
        <v>194</v>
      </c>
      <c r="B67" s="6">
        <v>17</v>
      </c>
      <c r="C67" s="6" t="s">
        <v>340</v>
      </c>
      <c r="D67" s="6" t="s">
        <v>341</v>
      </c>
      <c r="E67" s="6">
        <v>45.552900000000001</v>
      </c>
      <c r="F67" s="6">
        <v>-107.349</v>
      </c>
      <c r="G67" s="6">
        <v>45</v>
      </c>
      <c r="H67" s="10" t="s">
        <v>324</v>
      </c>
      <c r="I67" s="6">
        <v>972</v>
      </c>
      <c r="J67" s="6" t="s">
        <v>337</v>
      </c>
      <c r="K67" s="6" t="s">
        <v>328</v>
      </c>
      <c r="L67" s="6">
        <v>1484</v>
      </c>
      <c r="M67" s="6">
        <v>7.25</v>
      </c>
      <c r="N67" s="6">
        <v>387</v>
      </c>
      <c r="O67" t="s">
        <v>421</v>
      </c>
      <c r="P67" t="s">
        <v>418</v>
      </c>
      <c r="Q67">
        <f>COUNTIF(O59:O113,"I")</f>
        <v>4</v>
      </c>
    </row>
    <row r="68" spans="1:17" x14ac:dyDescent="0.35">
      <c r="A68" t="s">
        <v>197</v>
      </c>
      <c r="B68" s="6">
        <v>18</v>
      </c>
      <c r="C68" s="6" t="s">
        <v>342</v>
      </c>
      <c r="D68" s="6" t="s">
        <v>341</v>
      </c>
      <c r="E68" s="6">
        <v>45.572029999999998</v>
      </c>
      <c r="F68" s="6">
        <v>-111.914</v>
      </c>
      <c r="G68" s="6">
        <v>25</v>
      </c>
      <c r="H68" s="12" t="s">
        <v>332</v>
      </c>
      <c r="I68" s="6">
        <v>1907</v>
      </c>
      <c r="J68" s="6" t="s">
        <v>337</v>
      </c>
      <c r="K68" s="6" t="s">
        <v>328</v>
      </c>
      <c r="L68" s="6">
        <v>1162</v>
      </c>
      <c r="M68" s="6">
        <v>1.73</v>
      </c>
      <c r="N68" s="6">
        <v>540</v>
      </c>
      <c r="O68" t="s">
        <v>421</v>
      </c>
    </row>
    <row r="69" spans="1:17" x14ac:dyDescent="0.35">
      <c r="A69" t="s">
        <v>200</v>
      </c>
      <c r="B69" s="6">
        <v>20</v>
      </c>
      <c r="C69" s="6" t="s">
        <v>345</v>
      </c>
      <c r="D69" s="6" t="s">
        <v>346</v>
      </c>
      <c r="E69" s="6">
        <v>46.512689999999999</v>
      </c>
      <c r="F69" s="6">
        <v>-114.765</v>
      </c>
      <c r="G69" s="6">
        <v>16</v>
      </c>
      <c r="H69" s="8" t="s">
        <v>347</v>
      </c>
      <c r="I69" s="6">
        <v>1131</v>
      </c>
      <c r="J69" s="6" t="s">
        <v>337</v>
      </c>
      <c r="K69" s="6" t="s">
        <v>344</v>
      </c>
      <c r="L69" s="6">
        <v>1127</v>
      </c>
      <c r="M69" s="6">
        <v>3.45</v>
      </c>
      <c r="N69" s="6">
        <v>477</v>
      </c>
      <c r="O69" t="s">
        <v>422</v>
      </c>
      <c r="Q69">
        <f>SUM(Q59:Q67)</f>
        <v>42</v>
      </c>
    </row>
    <row r="70" spans="1:17" x14ac:dyDescent="0.35">
      <c r="A70" t="s">
        <v>203</v>
      </c>
      <c r="B70" s="6">
        <v>22</v>
      </c>
      <c r="C70" s="6" t="s">
        <v>351</v>
      </c>
      <c r="D70" s="6" t="s">
        <v>349</v>
      </c>
      <c r="E70" s="6">
        <v>46.307169999999999</v>
      </c>
      <c r="F70" s="6">
        <v>-124.06699999999999</v>
      </c>
      <c r="G70" s="6">
        <v>40</v>
      </c>
      <c r="H70" s="8" t="s">
        <v>347</v>
      </c>
      <c r="I70" s="6">
        <v>30</v>
      </c>
      <c r="J70" s="6" t="s">
        <v>350</v>
      </c>
      <c r="K70" s="6" t="s">
        <v>344</v>
      </c>
      <c r="L70" s="6">
        <v>855</v>
      </c>
      <c r="M70" s="6">
        <v>10.14</v>
      </c>
      <c r="N70" s="6">
        <v>2066</v>
      </c>
      <c r="O70" t="s">
        <v>422</v>
      </c>
    </row>
    <row r="71" spans="1:17" x14ac:dyDescent="0.35">
      <c r="A71" t="s">
        <v>206</v>
      </c>
      <c r="B71" s="6">
        <v>24</v>
      </c>
      <c r="C71" s="6" t="s">
        <v>353</v>
      </c>
      <c r="D71" s="6" t="s">
        <v>352</v>
      </c>
      <c r="E71" s="6">
        <v>44.488219999999998</v>
      </c>
      <c r="F71" s="6">
        <v>-123.53700000000001</v>
      </c>
      <c r="G71" s="6">
        <v>15</v>
      </c>
      <c r="H71" s="8" t="s">
        <v>347</v>
      </c>
      <c r="I71" s="6">
        <v>733</v>
      </c>
      <c r="J71" s="6" t="s">
        <v>350</v>
      </c>
      <c r="K71" s="6" t="s">
        <v>314</v>
      </c>
      <c r="L71" s="6">
        <v>984</v>
      </c>
      <c r="M71" s="6">
        <v>9.75</v>
      </c>
      <c r="N71" s="6">
        <v>1915</v>
      </c>
      <c r="O71" t="s">
        <v>422</v>
      </c>
    </row>
    <row r="72" spans="1:17" x14ac:dyDescent="0.35">
      <c r="A72" t="s">
        <v>209</v>
      </c>
      <c r="B72" s="6">
        <v>28</v>
      </c>
      <c r="C72" s="6" t="s">
        <v>357</v>
      </c>
      <c r="D72" s="6" t="s">
        <v>356</v>
      </c>
      <c r="E72" s="6">
        <v>38.805210000000002</v>
      </c>
      <c r="F72" s="6">
        <v>-120.102</v>
      </c>
      <c r="G72" s="6">
        <v>40</v>
      </c>
      <c r="H72" s="12" t="s">
        <v>332</v>
      </c>
      <c r="I72" s="6">
        <v>1997</v>
      </c>
      <c r="J72" s="6" t="s">
        <v>350</v>
      </c>
      <c r="K72" s="6" t="s">
        <v>339</v>
      </c>
      <c r="L72" s="6">
        <v>1474</v>
      </c>
      <c r="M72" s="6">
        <v>4.6900000000000004</v>
      </c>
      <c r="N72" s="6">
        <v>1117</v>
      </c>
      <c r="O72" t="s">
        <v>424</v>
      </c>
    </row>
    <row r="73" spans="1:17" x14ac:dyDescent="0.35">
      <c r="A73" t="s">
        <v>212</v>
      </c>
      <c r="B73" s="6">
        <v>29</v>
      </c>
      <c r="C73" s="6" t="s">
        <v>358</v>
      </c>
      <c r="D73" s="6" t="s">
        <v>356</v>
      </c>
      <c r="E73" s="6">
        <v>38.666730000000001</v>
      </c>
      <c r="F73" s="6">
        <v>-119.667</v>
      </c>
      <c r="G73" s="6">
        <v>46</v>
      </c>
      <c r="H73" s="13" t="s">
        <v>318</v>
      </c>
      <c r="I73" s="6">
        <v>2202</v>
      </c>
      <c r="J73" s="6" t="s">
        <v>350</v>
      </c>
      <c r="K73" s="6" t="s">
        <v>339</v>
      </c>
      <c r="L73" s="6">
        <v>1590</v>
      </c>
      <c r="M73" s="6">
        <v>7.96</v>
      </c>
      <c r="N73" s="6">
        <v>529</v>
      </c>
      <c r="O73" t="s">
        <v>424</v>
      </c>
    </row>
    <row r="74" spans="1:17" x14ac:dyDescent="0.35">
      <c r="A74" t="s">
        <v>215</v>
      </c>
      <c r="B74" s="6">
        <v>31</v>
      </c>
      <c r="C74" s="6" t="s">
        <v>359</v>
      </c>
      <c r="D74" s="6" t="s">
        <v>356</v>
      </c>
      <c r="E74" s="6">
        <v>36.864870000000003</v>
      </c>
      <c r="F74" s="6">
        <v>-116.771</v>
      </c>
      <c r="G74" s="6">
        <v>14</v>
      </c>
      <c r="H74" s="9" t="s">
        <v>336</v>
      </c>
      <c r="I74" s="6">
        <v>952</v>
      </c>
      <c r="J74" s="6" t="s">
        <v>350</v>
      </c>
      <c r="K74" s="6" t="s">
        <v>339</v>
      </c>
      <c r="L74" s="6">
        <v>2665</v>
      </c>
      <c r="M74" s="6">
        <v>15.21</v>
      </c>
      <c r="N74" s="6">
        <v>129</v>
      </c>
      <c r="O74" t="s">
        <v>424</v>
      </c>
    </row>
    <row r="75" spans="1:17" x14ac:dyDescent="0.35">
      <c r="A75" t="s">
        <v>218</v>
      </c>
      <c r="B75" s="6">
        <v>32</v>
      </c>
      <c r="C75" s="6" t="s">
        <v>360</v>
      </c>
      <c r="D75" s="6" t="s">
        <v>361</v>
      </c>
      <c r="E75" s="6">
        <v>35.218649999999997</v>
      </c>
      <c r="F75" s="6">
        <v>-111.52500000000001</v>
      </c>
      <c r="G75" s="6">
        <v>15</v>
      </c>
      <c r="H75" s="13" t="s">
        <v>318</v>
      </c>
      <c r="I75" s="6">
        <v>1915</v>
      </c>
      <c r="J75" s="6" t="s">
        <v>362</v>
      </c>
      <c r="K75" s="6" t="s">
        <v>344</v>
      </c>
      <c r="L75" s="6">
        <v>1866</v>
      </c>
      <c r="M75" s="6">
        <v>7.35</v>
      </c>
      <c r="N75" s="6">
        <v>536</v>
      </c>
      <c r="O75" t="s">
        <v>424</v>
      </c>
    </row>
    <row r="76" spans="1:17" x14ac:dyDescent="0.35">
      <c r="A76" t="s">
        <v>221</v>
      </c>
      <c r="B76" s="6">
        <v>33</v>
      </c>
      <c r="C76" s="6" t="s">
        <v>363</v>
      </c>
      <c r="D76" s="6" t="s">
        <v>361</v>
      </c>
      <c r="E76" s="6">
        <v>34.550269999999998</v>
      </c>
      <c r="F76" s="6">
        <v>-111.878</v>
      </c>
      <c r="G76" s="6">
        <v>38</v>
      </c>
      <c r="H76" s="13" t="s">
        <v>318</v>
      </c>
      <c r="I76" s="6">
        <v>993</v>
      </c>
      <c r="J76" s="6" t="s">
        <v>362</v>
      </c>
      <c r="K76" s="6" t="s">
        <v>344</v>
      </c>
      <c r="L76" s="6">
        <v>2437</v>
      </c>
      <c r="M76" s="6">
        <v>15.9</v>
      </c>
      <c r="N76" s="6">
        <v>420</v>
      </c>
      <c r="O76" t="s">
        <v>424</v>
      </c>
    </row>
    <row r="77" spans="1:17" x14ac:dyDescent="0.35">
      <c r="A77" t="s">
        <v>224</v>
      </c>
      <c r="B77" s="6">
        <v>34</v>
      </c>
      <c r="C77" s="6" t="s">
        <v>364</v>
      </c>
      <c r="D77" s="6" t="s">
        <v>361</v>
      </c>
      <c r="E77" s="6">
        <v>34.31288</v>
      </c>
      <c r="F77" s="6">
        <v>-111.038</v>
      </c>
      <c r="G77" s="6">
        <v>15</v>
      </c>
      <c r="H77" s="7" t="s">
        <v>312</v>
      </c>
      <c r="I77" s="6">
        <v>1741</v>
      </c>
      <c r="J77" s="6" t="s">
        <v>362</v>
      </c>
      <c r="K77" s="6" t="s">
        <v>344</v>
      </c>
      <c r="L77" s="6">
        <v>1922</v>
      </c>
      <c r="M77" s="6">
        <v>11.83</v>
      </c>
      <c r="N77" s="6">
        <v>559</v>
      </c>
      <c r="O77" t="s">
        <v>424</v>
      </c>
    </row>
    <row r="78" spans="1:17" x14ac:dyDescent="0.35">
      <c r="A78" t="s">
        <v>227</v>
      </c>
      <c r="B78" s="6">
        <v>36</v>
      </c>
      <c r="C78" s="6" t="s">
        <v>366</v>
      </c>
      <c r="D78" s="6" t="s">
        <v>365</v>
      </c>
      <c r="E78" s="6">
        <v>34.955939999999998</v>
      </c>
      <c r="F78" s="6">
        <v>-107.83</v>
      </c>
      <c r="G78" s="6">
        <v>14</v>
      </c>
      <c r="H78" s="7" t="s">
        <v>312</v>
      </c>
      <c r="I78" s="6">
        <v>2082</v>
      </c>
      <c r="J78" s="6" t="s">
        <v>362</v>
      </c>
      <c r="K78" s="6" t="s">
        <v>339</v>
      </c>
      <c r="L78" s="6">
        <v>1898</v>
      </c>
      <c r="M78" s="6">
        <v>8.68</v>
      </c>
      <c r="N78" s="6">
        <v>322</v>
      </c>
      <c r="O78" t="s">
        <v>425</v>
      </c>
    </row>
    <row r="79" spans="1:17" x14ac:dyDescent="0.35">
      <c r="A79" t="s">
        <v>230</v>
      </c>
      <c r="B79" s="6">
        <v>37</v>
      </c>
      <c r="C79" s="6" t="s">
        <v>367</v>
      </c>
      <c r="D79" s="6" t="s">
        <v>365</v>
      </c>
      <c r="E79" s="6">
        <v>35.538260000000001</v>
      </c>
      <c r="F79" s="6">
        <v>-105.16800000000001</v>
      </c>
      <c r="G79" s="6">
        <v>16</v>
      </c>
      <c r="H79" s="10" t="s">
        <v>324</v>
      </c>
      <c r="I79" s="6">
        <v>1989</v>
      </c>
      <c r="J79" s="6" t="s">
        <v>362</v>
      </c>
      <c r="K79" s="6" t="s">
        <v>328</v>
      </c>
      <c r="L79" s="6">
        <v>1829</v>
      </c>
      <c r="M79" s="6">
        <v>8.9600000000000009</v>
      </c>
      <c r="N79" s="6">
        <v>412</v>
      </c>
      <c r="O79" t="s">
        <v>425</v>
      </c>
    </row>
    <row r="80" spans="1:17" x14ac:dyDescent="0.35">
      <c r="A80" t="s">
        <v>233</v>
      </c>
      <c r="B80" s="6">
        <v>39</v>
      </c>
      <c r="C80" s="6" t="s">
        <v>368</v>
      </c>
      <c r="D80" s="6" t="s">
        <v>369</v>
      </c>
      <c r="E80" s="6">
        <v>36.410550000000001</v>
      </c>
      <c r="F80" s="6">
        <v>-102.595</v>
      </c>
      <c r="G80" s="6">
        <v>17</v>
      </c>
      <c r="H80" s="7" t="s">
        <v>312</v>
      </c>
      <c r="I80" s="6">
        <v>1279</v>
      </c>
      <c r="J80" s="6" t="s">
        <v>362</v>
      </c>
      <c r="K80" s="6" t="s">
        <v>328</v>
      </c>
      <c r="L80" s="6">
        <v>2108</v>
      </c>
      <c r="M80" s="6">
        <v>12.62</v>
      </c>
      <c r="N80" s="6">
        <v>418</v>
      </c>
      <c r="O80" t="s">
        <v>425</v>
      </c>
    </row>
    <row r="81" spans="1:15" x14ac:dyDescent="0.35">
      <c r="A81" t="s">
        <v>236</v>
      </c>
      <c r="B81" s="6">
        <v>40</v>
      </c>
      <c r="C81" s="6" t="s">
        <v>370</v>
      </c>
      <c r="D81" s="6" t="s">
        <v>369</v>
      </c>
      <c r="E81" s="6">
        <v>34.485750000000003</v>
      </c>
      <c r="F81" s="6">
        <v>-101.36499999999999</v>
      </c>
      <c r="G81" s="6">
        <v>20</v>
      </c>
      <c r="H81" s="13" t="s">
        <v>318</v>
      </c>
      <c r="I81" s="6">
        <v>996</v>
      </c>
      <c r="J81" s="6" t="s">
        <v>362</v>
      </c>
      <c r="K81" s="6" t="s">
        <v>328</v>
      </c>
      <c r="L81" s="6">
        <v>2141</v>
      </c>
      <c r="M81" s="6">
        <v>14.14</v>
      </c>
      <c r="N81" s="6">
        <v>523</v>
      </c>
      <c r="O81" t="s">
        <v>425</v>
      </c>
    </row>
    <row r="82" spans="1:15" x14ac:dyDescent="0.35">
      <c r="A82" t="s">
        <v>239</v>
      </c>
      <c r="B82" s="6">
        <v>41</v>
      </c>
      <c r="C82" s="6" t="s">
        <v>371</v>
      </c>
      <c r="D82" s="6" t="s">
        <v>372</v>
      </c>
      <c r="E82" s="6">
        <v>34.29457</v>
      </c>
      <c r="F82" s="6">
        <v>-96.968100000000007</v>
      </c>
      <c r="G82" s="6">
        <v>19</v>
      </c>
      <c r="H82" s="16" t="s">
        <v>330</v>
      </c>
      <c r="I82" s="6">
        <v>243</v>
      </c>
      <c r="J82" s="6" t="s">
        <v>362</v>
      </c>
      <c r="K82" s="6" t="s">
        <v>328</v>
      </c>
      <c r="L82" s="6">
        <v>1703</v>
      </c>
      <c r="M82" s="6">
        <v>16.850000000000001</v>
      </c>
      <c r="N82" s="6">
        <v>937</v>
      </c>
      <c r="O82" t="s">
        <v>425</v>
      </c>
    </row>
    <row r="83" spans="1:15" x14ac:dyDescent="0.35">
      <c r="A83" t="s">
        <v>242</v>
      </c>
      <c r="B83" s="6">
        <v>44</v>
      </c>
      <c r="C83" s="6" t="s">
        <v>374</v>
      </c>
      <c r="D83" s="6" t="s">
        <v>375</v>
      </c>
      <c r="E83" s="6">
        <v>34.687359999999998</v>
      </c>
      <c r="F83" s="6">
        <v>-93.817099999999996</v>
      </c>
      <c r="G83" s="6">
        <v>15</v>
      </c>
      <c r="H83" s="15" t="s">
        <v>355</v>
      </c>
      <c r="I83" s="6">
        <v>276</v>
      </c>
      <c r="J83" s="6" t="s">
        <v>376</v>
      </c>
      <c r="K83" s="6" t="s">
        <v>314</v>
      </c>
      <c r="L83" s="6">
        <v>1443</v>
      </c>
      <c r="M83" s="6">
        <v>15.06</v>
      </c>
      <c r="N83" s="6">
        <v>1315</v>
      </c>
      <c r="O83" t="s">
        <v>419</v>
      </c>
    </row>
    <row r="84" spans="1:15" x14ac:dyDescent="0.35">
      <c r="A84" t="s">
        <v>245</v>
      </c>
      <c r="B84" s="6">
        <v>46</v>
      </c>
      <c r="C84" s="6" t="s">
        <v>377</v>
      </c>
      <c r="D84" s="6" t="s">
        <v>378</v>
      </c>
      <c r="E84" s="6">
        <v>35.554389999999998</v>
      </c>
      <c r="F84" s="6">
        <v>-87.634600000000006</v>
      </c>
      <c r="G84" s="6">
        <v>15</v>
      </c>
      <c r="H84" s="15" t="s">
        <v>355</v>
      </c>
      <c r="I84" s="6">
        <v>276</v>
      </c>
      <c r="J84" s="6" t="s">
        <v>379</v>
      </c>
      <c r="K84" s="6" t="s">
        <v>314</v>
      </c>
      <c r="L84" s="6">
        <v>1373</v>
      </c>
      <c r="M84" s="6">
        <v>13.95</v>
      </c>
      <c r="N84" s="6">
        <v>1421</v>
      </c>
      <c r="O84" t="s">
        <v>419</v>
      </c>
    </row>
    <row r="85" spans="1:15" x14ac:dyDescent="0.35">
      <c r="A85" t="s">
        <v>248</v>
      </c>
      <c r="B85" s="6">
        <v>47</v>
      </c>
      <c r="C85" s="6" t="s">
        <v>380</v>
      </c>
      <c r="D85" s="6" t="s">
        <v>378</v>
      </c>
      <c r="E85" s="6">
        <v>35.133629999999997</v>
      </c>
      <c r="F85" s="6">
        <v>-85.918300000000002</v>
      </c>
      <c r="G85" s="6">
        <v>22</v>
      </c>
      <c r="H85" s="12" t="s">
        <v>332</v>
      </c>
      <c r="I85" s="6">
        <v>564</v>
      </c>
      <c r="J85" s="6" t="s">
        <v>379</v>
      </c>
      <c r="K85" s="6" t="s">
        <v>314</v>
      </c>
      <c r="L85" s="6">
        <v>1326</v>
      </c>
      <c r="M85" s="6">
        <v>13.8</v>
      </c>
      <c r="N85" s="6">
        <v>1527</v>
      </c>
      <c r="O85" t="s">
        <v>419</v>
      </c>
    </row>
    <row r="86" spans="1:15" x14ac:dyDescent="0.35">
      <c r="A86" t="s">
        <v>251</v>
      </c>
      <c r="B86" s="6">
        <v>48</v>
      </c>
      <c r="C86" s="6" t="s">
        <v>381</v>
      </c>
      <c r="D86" s="6" t="s">
        <v>382</v>
      </c>
      <c r="E86" s="6">
        <v>36.397530000000003</v>
      </c>
      <c r="F86" s="6">
        <v>-81.038899999999998</v>
      </c>
      <c r="G86" s="6">
        <v>17</v>
      </c>
      <c r="H86" s="15" t="s">
        <v>355</v>
      </c>
      <c r="I86" s="6">
        <v>536</v>
      </c>
      <c r="J86" s="6" t="s">
        <v>379</v>
      </c>
      <c r="K86" s="6" t="s">
        <v>314</v>
      </c>
      <c r="L86" s="6">
        <v>1224</v>
      </c>
      <c r="M86" s="6">
        <v>11.33</v>
      </c>
      <c r="N86" s="6">
        <v>1245</v>
      </c>
      <c r="O86" t="s">
        <v>419</v>
      </c>
    </row>
    <row r="87" spans="1:15" x14ac:dyDescent="0.35">
      <c r="A87" t="s">
        <v>254</v>
      </c>
      <c r="B87" s="6">
        <v>49</v>
      </c>
      <c r="C87" s="6" t="s">
        <v>383</v>
      </c>
      <c r="D87" s="6" t="s">
        <v>384</v>
      </c>
      <c r="E87" s="6">
        <v>37.801049999999996</v>
      </c>
      <c r="F87" s="6">
        <v>-79.632099999999994</v>
      </c>
      <c r="G87" s="6">
        <v>20</v>
      </c>
      <c r="H87" s="12" t="s">
        <v>332</v>
      </c>
      <c r="I87" s="6">
        <v>520</v>
      </c>
      <c r="J87" s="6" t="s">
        <v>379</v>
      </c>
      <c r="K87" s="6" t="s">
        <v>314</v>
      </c>
      <c r="L87" s="6">
        <v>1236</v>
      </c>
      <c r="M87" s="6">
        <v>11.73</v>
      </c>
      <c r="N87" s="6">
        <v>1070</v>
      </c>
      <c r="O87" t="s">
        <v>419</v>
      </c>
    </row>
    <row r="88" spans="1:15" x14ac:dyDescent="0.35">
      <c r="A88" t="s">
        <v>257</v>
      </c>
      <c r="B88" s="6">
        <v>50</v>
      </c>
      <c r="C88" s="6" t="s">
        <v>385</v>
      </c>
      <c r="D88" s="6" t="s">
        <v>386</v>
      </c>
      <c r="E88" s="6">
        <v>38.967320000000001</v>
      </c>
      <c r="F88" s="6">
        <v>-79.236500000000007</v>
      </c>
      <c r="G88" s="5"/>
      <c r="H88" s="7" t="s">
        <v>312</v>
      </c>
      <c r="I88" s="6">
        <v>510</v>
      </c>
      <c r="J88" s="6" t="s">
        <v>379</v>
      </c>
      <c r="K88" s="6" t="s">
        <v>314</v>
      </c>
      <c r="L88" s="6">
        <v>1170</v>
      </c>
      <c r="M88" s="6">
        <v>10</v>
      </c>
      <c r="N88" s="6">
        <v>1013</v>
      </c>
      <c r="O88" t="s">
        <v>419</v>
      </c>
    </row>
    <row r="89" spans="1:15" x14ac:dyDescent="0.35">
      <c r="A89" t="s">
        <v>260</v>
      </c>
      <c r="B89" s="6">
        <v>51</v>
      </c>
      <c r="C89" s="6" t="s">
        <v>387</v>
      </c>
      <c r="D89" s="6" t="s">
        <v>388</v>
      </c>
      <c r="E89" s="6">
        <v>42.49991</v>
      </c>
      <c r="F89" s="6">
        <v>-76.7834</v>
      </c>
      <c r="G89" s="6">
        <v>20</v>
      </c>
      <c r="H89" s="12" t="s">
        <v>332</v>
      </c>
      <c r="I89" s="6">
        <v>547</v>
      </c>
      <c r="J89" s="6" t="s">
        <v>389</v>
      </c>
      <c r="K89" s="6" t="s">
        <v>314</v>
      </c>
      <c r="L89" s="6">
        <v>981</v>
      </c>
      <c r="M89" s="6">
        <v>7.29</v>
      </c>
      <c r="N89" s="6">
        <v>905</v>
      </c>
      <c r="O89" t="s">
        <v>427</v>
      </c>
    </row>
    <row r="90" spans="1:15" x14ac:dyDescent="0.35">
      <c r="A90" t="s">
        <v>263</v>
      </c>
      <c r="B90" s="6">
        <v>52</v>
      </c>
      <c r="C90" s="6" t="s">
        <v>390</v>
      </c>
      <c r="D90" s="6" t="s">
        <v>391</v>
      </c>
      <c r="E90" s="6">
        <v>44.180970000000002</v>
      </c>
      <c r="F90" s="6">
        <v>-72.811400000000006</v>
      </c>
      <c r="G90" s="6">
        <v>20</v>
      </c>
      <c r="H90" s="14" t="s">
        <v>322</v>
      </c>
      <c r="I90" s="6">
        <v>260</v>
      </c>
      <c r="J90" s="6" t="s">
        <v>389</v>
      </c>
      <c r="K90" s="6" t="s">
        <v>314</v>
      </c>
      <c r="L90" s="6">
        <v>916</v>
      </c>
      <c r="M90" s="6">
        <v>5.28</v>
      </c>
      <c r="N90" s="6">
        <v>1053</v>
      </c>
      <c r="O90" t="s">
        <v>427</v>
      </c>
    </row>
    <row r="91" spans="1:15" x14ac:dyDescent="0.35">
      <c r="A91" t="s">
        <v>266</v>
      </c>
      <c r="B91" s="6">
        <v>54</v>
      </c>
      <c r="C91" s="6" t="s">
        <v>394</v>
      </c>
      <c r="D91" s="6" t="s">
        <v>395</v>
      </c>
      <c r="E91" s="6">
        <v>44.967109999999998</v>
      </c>
      <c r="F91" s="6">
        <v>-68.541399999999996</v>
      </c>
      <c r="G91" s="6">
        <v>18</v>
      </c>
      <c r="H91" s="14" t="s">
        <v>322</v>
      </c>
      <c r="I91" s="6">
        <v>51</v>
      </c>
      <c r="J91" s="6" t="s">
        <v>389</v>
      </c>
      <c r="K91" s="6" t="s">
        <v>314</v>
      </c>
      <c r="L91" s="6">
        <v>966</v>
      </c>
      <c r="M91" s="6">
        <v>6.11</v>
      </c>
      <c r="N91" s="6">
        <v>1065</v>
      </c>
      <c r="O91" t="s">
        <v>427</v>
      </c>
    </row>
    <row r="92" spans="1:15" x14ac:dyDescent="0.35">
      <c r="A92" t="s">
        <v>269</v>
      </c>
      <c r="B92" s="6">
        <v>55</v>
      </c>
      <c r="C92" s="6" t="s">
        <v>396</v>
      </c>
      <c r="D92" s="6" t="s">
        <v>395</v>
      </c>
      <c r="E92" s="6">
        <v>46.608989999999999</v>
      </c>
      <c r="F92" s="6">
        <v>-68.005300000000005</v>
      </c>
      <c r="G92" s="6">
        <v>30</v>
      </c>
      <c r="H92" s="14" t="s">
        <v>322</v>
      </c>
      <c r="I92" s="6">
        <v>193</v>
      </c>
      <c r="J92" s="6" t="s">
        <v>389</v>
      </c>
      <c r="K92" s="6" t="s">
        <v>314</v>
      </c>
      <c r="L92" s="6">
        <v>863</v>
      </c>
      <c r="M92" s="6">
        <v>3.78</v>
      </c>
      <c r="N92" s="6">
        <v>948</v>
      </c>
      <c r="O92" t="s">
        <v>427</v>
      </c>
    </row>
    <row r="93" spans="1:15" x14ac:dyDescent="0.35">
      <c r="A93" t="s">
        <v>272</v>
      </c>
      <c r="B93" s="6">
        <v>57</v>
      </c>
      <c r="C93" s="6" t="s">
        <v>398</v>
      </c>
      <c r="D93" s="6" t="s">
        <v>399</v>
      </c>
      <c r="E93" s="6">
        <v>44.691630000000004</v>
      </c>
      <c r="F93" s="6">
        <v>-63.6935</v>
      </c>
      <c r="G93" s="6">
        <v>14</v>
      </c>
      <c r="H93" s="14" t="s">
        <v>322</v>
      </c>
      <c r="I93" s="6">
        <v>57</v>
      </c>
      <c r="J93" s="6" t="s">
        <v>389</v>
      </c>
      <c r="K93" s="6" t="s">
        <v>314</v>
      </c>
      <c r="L93" s="6">
        <v>848</v>
      </c>
      <c r="M93" s="6">
        <v>6.12</v>
      </c>
      <c r="N93" s="6">
        <v>1424</v>
      </c>
      <c r="O93" t="s">
        <v>427</v>
      </c>
    </row>
    <row r="94" spans="1:15" x14ac:dyDescent="0.35">
      <c r="A94" t="s">
        <v>275</v>
      </c>
      <c r="B94" s="6">
        <v>59</v>
      </c>
      <c r="C94" s="6" t="s">
        <v>400</v>
      </c>
      <c r="D94" s="6" t="s">
        <v>397</v>
      </c>
      <c r="E94" s="6">
        <v>45.900010000000002</v>
      </c>
      <c r="F94" s="6">
        <v>-66.257999999999996</v>
      </c>
      <c r="G94" s="6">
        <v>18</v>
      </c>
      <c r="H94" s="14" t="s">
        <v>322</v>
      </c>
      <c r="I94" s="6">
        <v>12</v>
      </c>
      <c r="J94" s="6" t="s">
        <v>389</v>
      </c>
      <c r="K94" s="6" t="s">
        <v>314</v>
      </c>
      <c r="L94" s="6">
        <v>855</v>
      </c>
      <c r="M94" s="6">
        <v>5.53</v>
      </c>
      <c r="N94" s="6">
        <v>1101</v>
      </c>
      <c r="O94" t="s">
        <v>427</v>
      </c>
    </row>
    <row r="95" spans="1:15" x14ac:dyDescent="0.35">
      <c r="A95" t="s">
        <v>278</v>
      </c>
      <c r="B95" s="6">
        <v>64</v>
      </c>
      <c r="C95" s="6" t="s">
        <v>403</v>
      </c>
      <c r="D95" s="6" t="s">
        <v>346</v>
      </c>
      <c r="E95" s="6">
        <v>46.798639999999999</v>
      </c>
      <c r="F95" s="6">
        <v>-116.901</v>
      </c>
      <c r="G95" s="6">
        <v>165</v>
      </c>
      <c r="H95" s="7" t="s">
        <v>312</v>
      </c>
      <c r="I95" s="6">
        <v>1021.3</v>
      </c>
      <c r="J95" s="6" t="s">
        <v>337</v>
      </c>
      <c r="K95" s="6" t="s">
        <v>328</v>
      </c>
      <c r="L95" s="6">
        <v>1126</v>
      </c>
      <c r="M95" s="6">
        <v>7.26</v>
      </c>
      <c r="N95" s="6">
        <v>655</v>
      </c>
      <c r="O95" t="s">
        <v>422</v>
      </c>
    </row>
    <row r="96" spans="1:15" x14ac:dyDescent="0.35">
      <c r="A96" t="s">
        <v>281</v>
      </c>
      <c r="B96" s="6">
        <v>67</v>
      </c>
      <c r="C96" s="6" t="s">
        <v>406</v>
      </c>
      <c r="D96" s="6" t="s">
        <v>352</v>
      </c>
      <c r="E96" s="6">
        <v>45.6937</v>
      </c>
      <c r="F96" s="6">
        <v>-117.274</v>
      </c>
      <c r="G96" s="6">
        <v>11</v>
      </c>
      <c r="H96" s="8" t="s">
        <v>347</v>
      </c>
      <c r="I96" s="6">
        <v>1489.8</v>
      </c>
      <c r="J96" s="6" t="s">
        <v>337</v>
      </c>
      <c r="K96" s="6" t="s">
        <v>344</v>
      </c>
      <c r="L96" s="6">
        <v>1093</v>
      </c>
      <c r="M96" s="6">
        <v>4.99</v>
      </c>
      <c r="N96" s="6">
        <v>554</v>
      </c>
      <c r="O96" t="s">
        <v>422</v>
      </c>
    </row>
    <row r="97" spans="1:15" x14ac:dyDescent="0.35">
      <c r="A97" t="s">
        <v>284</v>
      </c>
      <c r="B97" s="6">
        <v>68</v>
      </c>
      <c r="C97" s="6" t="s">
        <v>413</v>
      </c>
      <c r="D97" s="6" t="s">
        <v>407</v>
      </c>
      <c r="E97" s="6">
        <v>68.87527</v>
      </c>
      <c r="F97" s="6">
        <v>-148.85724999999999</v>
      </c>
      <c r="G97" s="6">
        <v>10</v>
      </c>
      <c r="H97" s="11" t="s">
        <v>414</v>
      </c>
      <c r="I97" s="6">
        <v>435</v>
      </c>
      <c r="J97" s="5" t="s">
        <v>415</v>
      </c>
      <c r="K97" s="5" t="s">
        <v>416</v>
      </c>
      <c r="L97" s="5"/>
      <c r="M97" s="5"/>
      <c r="N97" s="5"/>
      <c r="O97" t="s">
        <v>418</v>
      </c>
    </row>
    <row r="98" spans="1:15" x14ac:dyDescent="0.35">
      <c r="A98" t="s">
        <v>287</v>
      </c>
      <c r="B98" s="6">
        <v>69</v>
      </c>
      <c r="C98" s="6" t="s">
        <v>408</v>
      </c>
      <c r="D98" s="6" t="s">
        <v>407</v>
      </c>
      <c r="E98" s="6">
        <v>68.807779999999994</v>
      </c>
      <c r="F98" s="6">
        <v>-148.81829999999999</v>
      </c>
      <c r="G98" s="6">
        <v>7</v>
      </c>
      <c r="H98" s="11" t="s">
        <v>414</v>
      </c>
      <c r="I98" s="6">
        <v>449</v>
      </c>
      <c r="J98" s="5" t="s">
        <v>415</v>
      </c>
      <c r="K98" s="5" t="s">
        <v>416</v>
      </c>
      <c r="L98" s="5"/>
      <c r="M98" s="5"/>
      <c r="N98" s="5"/>
      <c r="O98" t="s">
        <v>418</v>
      </c>
    </row>
    <row r="99" spans="1:15" x14ac:dyDescent="0.35">
      <c r="A99" t="s">
        <v>290</v>
      </c>
      <c r="B99" s="6">
        <v>71</v>
      </c>
      <c r="C99" s="6" t="s">
        <v>410</v>
      </c>
      <c r="D99" s="6" t="s">
        <v>407</v>
      </c>
      <c r="E99" s="6">
        <v>68.688100000000006</v>
      </c>
      <c r="F99" s="6">
        <v>-149.08034000000001</v>
      </c>
      <c r="G99" s="6">
        <v>7</v>
      </c>
      <c r="H99" s="11" t="s">
        <v>414</v>
      </c>
      <c r="I99" s="6">
        <v>771</v>
      </c>
      <c r="J99" s="5" t="s">
        <v>415</v>
      </c>
      <c r="K99" s="5" t="s">
        <v>416</v>
      </c>
      <c r="L99" s="5"/>
      <c r="M99" s="5"/>
      <c r="N99" s="5"/>
      <c r="O99" t="s">
        <v>418</v>
      </c>
    </row>
    <row r="100" spans="1:15" x14ac:dyDescent="0.35">
      <c r="A100" t="s">
        <v>293</v>
      </c>
      <c r="B100" s="6">
        <v>72</v>
      </c>
      <c r="C100" s="6" t="s">
        <v>411</v>
      </c>
      <c r="D100" s="6" t="s">
        <v>407</v>
      </c>
      <c r="E100" s="6">
        <v>68.657690000000002</v>
      </c>
      <c r="F100" s="6">
        <v>-149.27446</v>
      </c>
      <c r="G100" s="6">
        <v>4</v>
      </c>
      <c r="H100" s="11" t="s">
        <v>414</v>
      </c>
      <c r="I100" s="6">
        <v>846</v>
      </c>
      <c r="J100" s="5" t="s">
        <v>415</v>
      </c>
      <c r="K100" s="5" t="s">
        <v>416</v>
      </c>
      <c r="L100" s="5"/>
      <c r="M100" s="5"/>
      <c r="N100" s="5"/>
      <c r="O100" t="s">
        <v>418</v>
      </c>
    </row>
    <row r="102" spans="1:15" x14ac:dyDescent="0.35"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</row>
    <row r="103" spans="1:15" x14ac:dyDescent="0.35"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</row>
    <row r="104" spans="1:15" x14ac:dyDescent="0.35"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</row>
    <row r="105" spans="1:15" x14ac:dyDescent="0.35"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</row>
    <row r="106" spans="1:15" x14ac:dyDescent="0.35"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</row>
    <row r="107" spans="1:15" x14ac:dyDescent="0.35"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</row>
    <row r="108" spans="1:15" x14ac:dyDescent="0.35"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</row>
    <row r="109" spans="1:15" x14ac:dyDescent="0.35"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</row>
    <row r="110" spans="1:15" x14ac:dyDescent="0.35"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</row>
    <row r="111" spans="1:15" x14ac:dyDescent="0.35"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</row>
    <row r="112" spans="1:15" x14ac:dyDescent="0.35"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</row>
    <row r="113" spans="2:14" x14ac:dyDescent="0.35"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</row>
    <row r="114" spans="2:14" x14ac:dyDescent="0.35"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</row>
    <row r="115" spans="2:14" x14ac:dyDescent="0.35"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</row>
    <row r="116" spans="2:14" x14ac:dyDescent="0.35"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</row>
    <row r="117" spans="2:14" x14ac:dyDescent="0.35"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</row>
    <row r="118" spans="2:14" x14ac:dyDescent="0.35"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</row>
    <row r="119" spans="2:14" x14ac:dyDescent="0.35"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</row>
    <row r="120" spans="2:14" x14ac:dyDescent="0.35"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</row>
    <row r="121" spans="2:14" x14ac:dyDescent="0.35"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</row>
    <row r="122" spans="2:14" x14ac:dyDescent="0.35"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</row>
    <row r="123" spans="2:14" x14ac:dyDescent="0.35"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</row>
    <row r="124" spans="2:14" x14ac:dyDescent="0.35"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</row>
    <row r="125" spans="2:14" x14ac:dyDescent="0.35"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</row>
    <row r="126" spans="2:14" x14ac:dyDescent="0.35"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</row>
    <row r="127" spans="2:14" x14ac:dyDescent="0.35"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</row>
    <row r="128" spans="2:14" x14ac:dyDescent="0.35"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</row>
    <row r="129" spans="2:14" x14ac:dyDescent="0.35"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</row>
    <row r="130" spans="2:14" x14ac:dyDescent="0.35"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</row>
    <row r="131" spans="2:14" x14ac:dyDescent="0.35"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</row>
    <row r="132" spans="2:14" x14ac:dyDescent="0.35"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</row>
    <row r="133" spans="2:14" x14ac:dyDescent="0.35"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</row>
    <row r="134" spans="2:14" x14ac:dyDescent="0.35"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</row>
    <row r="135" spans="2:14" x14ac:dyDescent="0.35"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</row>
    <row r="136" spans="2:14" x14ac:dyDescent="0.35"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</row>
    <row r="137" spans="2:14" x14ac:dyDescent="0.35"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</row>
    <row r="138" spans="2:14" x14ac:dyDescent="0.35"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</row>
    <row r="139" spans="2:14" x14ac:dyDescent="0.35"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</row>
    <row r="140" spans="2:14" x14ac:dyDescent="0.35"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</row>
    <row r="141" spans="2:14" x14ac:dyDescent="0.35"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</row>
    <row r="142" spans="2:14" x14ac:dyDescent="0.35"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</row>
    <row r="143" spans="2:14" x14ac:dyDescent="0.35"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</row>
    <row r="144" spans="2:14" x14ac:dyDescent="0.35"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</row>
    <row r="145" spans="2:14" x14ac:dyDescent="0.35"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</row>
    <row r="146" spans="2:14" x14ac:dyDescent="0.35"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</row>
    <row r="147" spans="2:14" x14ac:dyDescent="0.35"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</row>
    <row r="148" spans="2:14" x14ac:dyDescent="0.35"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</row>
    <row r="149" spans="2:14" x14ac:dyDescent="0.35"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</row>
    <row r="150" spans="2:14" x14ac:dyDescent="0.35"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</row>
    <row r="151" spans="2:14" x14ac:dyDescent="0.35"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</row>
    <row r="152" spans="2:14" x14ac:dyDescent="0.35"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</row>
    <row r="153" spans="2:14" x14ac:dyDescent="0.35"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</row>
    <row r="154" spans="2:14" x14ac:dyDescent="0.35"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</row>
    <row r="155" spans="2:14" x14ac:dyDescent="0.35"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</row>
    <row r="156" spans="2:14" x14ac:dyDescent="0.35"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</row>
    <row r="157" spans="2:14" x14ac:dyDescent="0.35"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</row>
    <row r="158" spans="2:14" x14ac:dyDescent="0.35"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</row>
    <row r="159" spans="2:14" x14ac:dyDescent="0.35"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</row>
    <row r="160" spans="2:14" x14ac:dyDescent="0.35"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</row>
    <row r="161" spans="2:14" x14ac:dyDescent="0.35"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</row>
    <row r="162" spans="2:14" x14ac:dyDescent="0.35"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</row>
    <row r="163" spans="2:14" x14ac:dyDescent="0.35"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</row>
    <row r="164" spans="2:14" x14ac:dyDescent="0.35"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</row>
    <row r="165" spans="2:14" x14ac:dyDescent="0.35"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</row>
    <row r="166" spans="2:14" x14ac:dyDescent="0.35"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</row>
    <row r="167" spans="2:14" x14ac:dyDescent="0.35"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</row>
    <row r="168" spans="2:14" x14ac:dyDescent="0.35"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</row>
    <row r="169" spans="2:14" x14ac:dyDescent="0.35"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</row>
    <row r="170" spans="2:14" x14ac:dyDescent="0.35"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</row>
    <row r="171" spans="2:14" x14ac:dyDescent="0.35"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</row>
    <row r="172" spans="2:14" x14ac:dyDescent="0.35"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</row>
    <row r="173" spans="2:14" x14ac:dyDescent="0.35"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</row>
    <row r="174" spans="2:14" x14ac:dyDescent="0.35"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</row>
    <row r="175" spans="2:14" x14ac:dyDescent="0.35"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</row>
    <row r="176" spans="2:14" x14ac:dyDescent="0.35"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</row>
    <row r="177" spans="2:14" x14ac:dyDescent="0.35"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</row>
    <row r="178" spans="2:14" x14ac:dyDescent="0.35"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</row>
    <row r="179" spans="2:14" x14ac:dyDescent="0.35"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</row>
    <row r="180" spans="2:14" x14ac:dyDescent="0.35"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</row>
    <row r="181" spans="2:14" x14ac:dyDescent="0.35"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</row>
    <row r="182" spans="2:14" x14ac:dyDescent="0.35"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</row>
    <row r="183" spans="2:14" x14ac:dyDescent="0.35"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</row>
    <row r="184" spans="2:14" x14ac:dyDescent="0.35"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</row>
    <row r="185" spans="2:14" x14ac:dyDescent="0.35"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</row>
    <row r="186" spans="2:14" x14ac:dyDescent="0.35"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</row>
    <row r="187" spans="2:14" x14ac:dyDescent="0.35"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</row>
    <row r="188" spans="2:14" x14ac:dyDescent="0.35"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</row>
    <row r="189" spans="2:14" x14ac:dyDescent="0.35"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</row>
    <row r="190" spans="2:14" x14ac:dyDescent="0.35"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</row>
    <row r="191" spans="2:14" x14ac:dyDescent="0.35"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</row>
    <row r="192" spans="2:14" x14ac:dyDescent="0.35"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</row>
    <row r="193" spans="2:14" x14ac:dyDescent="0.35"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</row>
    <row r="194" spans="2:14" x14ac:dyDescent="0.35"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</row>
    <row r="195" spans="2:14" x14ac:dyDescent="0.35"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</row>
    <row r="196" spans="2:14" x14ac:dyDescent="0.35"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</row>
    <row r="197" spans="2:14" x14ac:dyDescent="0.35"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</row>
    <row r="198" spans="2:14" x14ac:dyDescent="0.35"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</row>
    <row r="199" spans="2:14" x14ac:dyDescent="0.35"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</row>
    <row r="200" spans="2:14" x14ac:dyDescent="0.35"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</row>
    <row r="201" spans="2:14" x14ac:dyDescent="0.35"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</row>
    <row r="202" spans="2:14" x14ac:dyDescent="0.35"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</row>
    <row r="203" spans="2:14" x14ac:dyDescent="0.35"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</row>
    <row r="204" spans="2:14" x14ac:dyDescent="0.35"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</row>
    <row r="205" spans="2:14" x14ac:dyDescent="0.35"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</row>
    <row r="206" spans="2:14" x14ac:dyDescent="0.35"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</row>
    <row r="207" spans="2:14" x14ac:dyDescent="0.35"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</row>
    <row r="208" spans="2:14" x14ac:dyDescent="0.35"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</row>
    <row r="209" spans="2:14" x14ac:dyDescent="0.35"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</row>
    <row r="210" spans="2:14" x14ac:dyDescent="0.35"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</row>
    <row r="211" spans="2:14" x14ac:dyDescent="0.35"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</row>
    <row r="212" spans="2:14" x14ac:dyDescent="0.35"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</row>
    <row r="213" spans="2:14" x14ac:dyDescent="0.35"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</row>
    <row r="214" spans="2:14" x14ac:dyDescent="0.35"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</row>
    <row r="215" spans="2:14" x14ac:dyDescent="0.35"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</row>
    <row r="216" spans="2:14" x14ac:dyDescent="0.35"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</row>
    <row r="217" spans="2:14" x14ac:dyDescent="0.35"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</row>
    <row r="218" spans="2:14" x14ac:dyDescent="0.35"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</row>
    <row r="219" spans="2:14" x14ac:dyDescent="0.35"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</row>
    <row r="220" spans="2:14" x14ac:dyDescent="0.35"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</row>
    <row r="221" spans="2:14" x14ac:dyDescent="0.35"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</row>
    <row r="222" spans="2:14" x14ac:dyDescent="0.35"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</row>
    <row r="223" spans="2:14" x14ac:dyDescent="0.35"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</row>
    <row r="224" spans="2:14" x14ac:dyDescent="0.35"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</row>
    <row r="225" spans="2:14" x14ac:dyDescent="0.35"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</row>
    <row r="226" spans="2:14" x14ac:dyDescent="0.35"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</row>
    <row r="227" spans="2:14" x14ac:dyDescent="0.35"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</row>
    <row r="228" spans="2:14" x14ac:dyDescent="0.35"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</row>
    <row r="229" spans="2:14" x14ac:dyDescent="0.35"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</row>
    <row r="230" spans="2:14" x14ac:dyDescent="0.35"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</row>
    <row r="231" spans="2:14" x14ac:dyDescent="0.35"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</row>
    <row r="232" spans="2:14" x14ac:dyDescent="0.35"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</row>
    <row r="233" spans="2:14" x14ac:dyDescent="0.35"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</row>
    <row r="234" spans="2:14" x14ac:dyDescent="0.35"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</row>
    <row r="235" spans="2:14" x14ac:dyDescent="0.35"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</row>
    <row r="236" spans="2:14" x14ac:dyDescent="0.35"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</row>
    <row r="237" spans="2:14" x14ac:dyDescent="0.35"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</row>
    <row r="238" spans="2:14" x14ac:dyDescent="0.35"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</row>
    <row r="239" spans="2:14" x14ac:dyDescent="0.35"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</row>
    <row r="240" spans="2:14" x14ac:dyDescent="0.35"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</row>
    <row r="241" spans="2:14" x14ac:dyDescent="0.35"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</row>
    <row r="242" spans="2:14" x14ac:dyDescent="0.35"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</row>
    <row r="243" spans="2:14" x14ac:dyDescent="0.35"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</row>
    <row r="244" spans="2:14" x14ac:dyDescent="0.35"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</row>
    <row r="245" spans="2:14" x14ac:dyDescent="0.35"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</row>
    <row r="246" spans="2:14" x14ac:dyDescent="0.35"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</row>
    <row r="247" spans="2:14" x14ac:dyDescent="0.35"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</row>
    <row r="248" spans="2:14" x14ac:dyDescent="0.35"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</row>
    <row r="249" spans="2:14" x14ac:dyDescent="0.35"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</row>
    <row r="250" spans="2:14" x14ac:dyDescent="0.35"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</row>
    <row r="251" spans="2:14" x14ac:dyDescent="0.35"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</row>
    <row r="252" spans="2:14" x14ac:dyDescent="0.35"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</row>
    <row r="253" spans="2:14" x14ac:dyDescent="0.35"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</row>
    <row r="254" spans="2:14" x14ac:dyDescent="0.35"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</row>
    <row r="255" spans="2:14" x14ac:dyDescent="0.35"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</row>
    <row r="256" spans="2:14" x14ac:dyDescent="0.35"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</row>
    <row r="257" spans="2:14" x14ac:dyDescent="0.35"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</row>
    <row r="258" spans="2:14" x14ac:dyDescent="0.35"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</row>
    <row r="259" spans="2:14" x14ac:dyDescent="0.35"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</row>
    <row r="260" spans="2:14" x14ac:dyDescent="0.35"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</row>
    <row r="261" spans="2:14" x14ac:dyDescent="0.35"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</row>
    <row r="262" spans="2:14" x14ac:dyDescent="0.35"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</row>
    <row r="263" spans="2:14" x14ac:dyDescent="0.35"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</row>
    <row r="264" spans="2:14" x14ac:dyDescent="0.35"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</row>
    <row r="265" spans="2:14" x14ac:dyDescent="0.35"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</row>
    <row r="266" spans="2:14" x14ac:dyDescent="0.35"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</row>
    <row r="267" spans="2:14" x14ac:dyDescent="0.35"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</row>
    <row r="268" spans="2:14" x14ac:dyDescent="0.35"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</row>
    <row r="269" spans="2:14" x14ac:dyDescent="0.35"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</row>
    <row r="270" spans="2:14" x14ac:dyDescent="0.35"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</row>
    <row r="271" spans="2:14" x14ac:dyDescent="0.35"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</row>
    <row r="272" spans="2:14" x14ac:dyDescent="0.35"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</row>
    <row r="273" spans="2:14" x14ac:dyDescent="0.35"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</row>
    <row r="274" spans="2:14" x14ac:dyDescent="0.35"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</row>
    <row r="275" spans="2:14" x14ac:dyDescent="0.35"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</row>
    <row r="276" spans="2:14" x14ac:dyDescent="0.35"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</row>
    <row r="277" spans="2:14" x14ac:dyDescent="0.35"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</row>
    <row r="278" spans="2:14" x14ac:dyDescent="0.35"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</row>
    <row r="279" spans="2:14" x14ac:dyDescent="0.35"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</row>
    <row r="280" spans="2:14" x14ac:dyDescent="0.35"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</row>
    <row r="281" spans="2:14" x14ac:dyDescent="0.35"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</row>
    <row r="282" spans="2:14" x14ac:dyDescent="0.35"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</row>
    <row r="283" spans="2:14" x14ac:dyDescent="0.35"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</row>
    <row r="284" spans="2:14" x14ac:dyDescent="0.35"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</row>
    <row r="285" spans="2:14" x14ac:dyDescent="0.35"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</row>
    <row r="286" spans="2:14" x14ac:dyDescent="0.35"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</row>
    <row r="287" spans="2:14" x14ac:dyDescent="0.35"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</row>
    <row r="288" spans="2:14" x14ac:dyDescent="0.35"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</row>
    <row r="289" spans="2:14" x14ac:dyDescent="0.35"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</row>
    <row r="290" spans="2:14" x14ac:dyDescent="0.35"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</row>
    <row r="291" spans="2:14" x14ac:dyDescent="0.35"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</row>
    <row r="292" spans="2:14" x14ac:dyDescent="0.35"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</row>
    <row r="293" spans="2:14" x14ac:dyDescent="0.35"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</row>
    <row r="294" spans="2:14" x14ac:dyDescent="0.35"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</row>
    <row r="295" spans="2:14" x14ac:dyDescent="0.35"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</row>
    <row r="296" spans="2:14" x14ac:dyDescent="0.35"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</row>
    <row r="297" spans="2:14" x14ac:dyDescent="0.35"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</row>
    <row r="298" spans="2:14" x14ac:dyDescent="0.35"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</row>
    <row r="299" spans="2:14" x14ac:dyDescent="0.35"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</row>
    <row r="300" spans="2:14" x14ac:dyDescent="0.35"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</row>
    <row r="301" spans="2:14" x14ac:dyDescent="0.35"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</row>
    <row r="302" spans="2:14" x14ac:dyDescent="0.35"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</row>
    <row r="303" spans="2:14" x14ac:dyDescent="0.35"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</row>
    <row r="304" spans="2:14" x14ac:dyDescent="0.35"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</row>
    <row r="305" spans="2:14" x14ac:dyDescent="0.35"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</row>
    <row r="306" spans="2:14" x14ac:dyDescent="0.35"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</row>
    <row r="307" spans="2:14" x14ac:dyDescent="0.35"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</row>
    <row r="308" spans="2:14" x14ac:dyDescent="0.35"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</row>
    <row r="309" spans="2:14" x14ac:dyDescent="0.35"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</row>
    <row r="310" spans="2:14" x14ac:dyDescent="0.35"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</row>
    <row r="311" spans="2:14" x14ac:dyDescent="0.35"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</row>
    <row r="312" spans="2:14" x14ac:dyDescent="0.35"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</row>
    <row r="313" spans="2:14" x14ac:dyDescent="0.35"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</row>
    <row r="314" spans="2:14" x14ac:dyDescent="0.35"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</row>
    <row r="315" spans="2:14" x14ac:dyDescent="0.35"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</row>
    <row r="316" spans="2:14" x14ac:dyDescent="0.35"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</row>
    <row r="317" spans="2:14" x14ac:dyDescent="0.35"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</row>
    <row r="318" spans="2:14" x14ac:dyDescent="0.35"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</row>
    <row r="319" spans="2:14" x14ac:dyDescent="0.35"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</row>
    <row r="320" spans="2:14" x14ac:dyDescent="0.35"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</row>
    <row r="321" spans="2:14" x14ac:dyDescent="0.35"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</row>
    <row r="322" spans="2:14" x14ac:dyDescent="0.35"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</row>
    <row r="323" spans="2:14" x14ac:dyDescent="0.35"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</row>
    <row r="324" spans="2:14" x14ac:dyDescent="0.35"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</row>
    <row r="325" spans="2:14" x14ac:dyDescent="0.35"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</row>
    <row r="326" spans="2:14" x14ac:dyDescent="0.35"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</row>
    <row r="327" spans="2:14" x14ac:dyDescent="0.35"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</row>
    <row r="328" spans="2:14" x14ac:dyDescent="0.35"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</row>
    <row r="329" spans="2:14" x14ac:dyDescent="0.35"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</row>
    <row r="330" spans="2:14" x14ac:dyDescent="0.35"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</row>
    <row r="331" spans="2:14" x14ac:dyDescent="0.35"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</row>
    <row r="332" spans="2:14" x14ac:dyDescent="0.35"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</row>
    <row r="333" spans="2:14" x14ac:dyDescent="0.35"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</row>
    <row r="334" spans="2:14" x14ac:dyDescent="0.35"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</row>
    <row r="335" spans="2:14" x14ac:dyDescent="0.35"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</row>
    <row r="336" spans="2:14" x14ac:dyDescent="0.35"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</row>
    <row r="337" spans="2:14" x14ac:dyDescent="0.35"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</row>
    <row r="338" spans="2:14" x14ac:dyDescent="0.35"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</row>
    <row r="339" spans="2:14" x14ac:dyDescent="0.35"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</row>
    <row r="340" spans="2:14" x14ac:dyDescent="0.35"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</row>
    <row r="341" spans="2:14" x14ac:dyDescent="0.35"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</row>
    <row r="342" spans="2:14" x14ac:dyDescent="0.35"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</row>
    <row r="343" spans="2:14" x14ac:dyDescent="0.35"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</row>
    <row r="344" spans="2:14" x14ac:dyDescent="0.35"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</row>
    <row r="345" spans="2:14" x14ac:dyDescent="0.35"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</row>
    <row r="346" spans="2:14" x14ac:dyDescent="0.35"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</row>
    <row r="347" spans="2:14" x14ac:dyDescent="0.35"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</row>
    <row r="348" spans="2:14" x14ac:dyDescent="0.35"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</row>
    <row r="349" spans="2:14" x14ac:dyDescent="0.35"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</row>
    <row r="350" spans="2:14" x14ac:dyDescent="0.35"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</row>
    <row r="351" spans="2:14" x14ac:dyDescent="0.35"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</row>
    <row r="352" spans="2:14" x14ac:dyDescent="0.35"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</row>
    <row r="353" spans="2:14" x14ac:dyDescent="0.35"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</row>
    <row r="354" spans="2:14" x14ac:dyDescent="0.35"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</row>
    <row r="355" spans="2:14" x14ac:dyDescent="0.35"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</row>
    <row r="356" spans="2:14" x14ac:dyDescent="0.35"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</row>
    <row r="357" spans="2:14" x14ac:dyDescent="0.35"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</row>
    <row r="358" spans="2:14" x14ac:dyDescent="0.35"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</row>
    <row r="359" spans="2:14" x14ac:dyDescent="0.35"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</row>
    <row r="360" spans="2:14" x14ac:dyDescent="0.35"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</row>
    <row r="361" spans="2:14" x14ac:dyDescent="0.35"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</row>
    <row r="362" spans="2:14" x14ac:dyDescent="0.35"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</row>
    <row r="363" spans="2:14" x14ac:dyDescent="0.35"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</row>
    <row r="364" spans="2:14" x14ac:dyDescent="0.35"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</row>
    <row r="365" spans="2:14" x14ac:dyDescent="0.35"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</row>
    <row r="366" spans="2:14" x14ac:dyDescent="0.35"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</row>
    <row r="367" spans="2:14" x14ac:dyDescent="0.35"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</row>
    <row r="368" spans="2:14" x14ac:dyDescent="0.35"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</row>
    <row r="369" spans="2:14" x14ac:dyDescent="0.35"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</row>
    <row r="370" spans="2:14" x14ac:dyDescent="0.35"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</row>
    <row r="371" spans="2:14" x14ac:dyDescent="0.35"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</row>
    <row r="372" spans="2:14" x14ac:dyDescent="0.35"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</row>
    <row r="373" spans="2:14" x14ac:dyDescent="0.35"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</row>
    <row r="374" spans="2:14" x14ac:dyDescent="0.35"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</row>
    <row r="375" spans="2:14" x14ac:dyDescent="0.35"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</row>
    <row r="376" spans="2:14" x14ac:dyDescent="0.35"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</row>
    <row r="377" spans="2:14" x14ac:dyDescent="0.35"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</row>
    <row r="378" spans="2:14" x14ac:dyDescent="0.35"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</row>
    <row r="379" spans="2:14" x14ac:dyDescent="0.35"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</row>
    <row r="380" spans="2:14" x14ac:dyDescent="0.35"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</row>
    <row r="381" spans="2:14" x14ac:dyDescent="0.35"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</row>
    <row r="382" spans="2:14" x14ac:dyDescent="0.35"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</row>
    <row r="383" spans="2:14" x14ac:dyDescent="0.35"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</row>
    <row r="384" spans="2:14" x14ac:dyDescent="0.35"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</row>
    <row r="385" spans="2:14" x14ac:dyDescent="0.35"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</row>
    <row r="386" spans="2:14" x14ac:dyDescent="0.35"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</row>
    <row r="387" spans="2:14" x14ac:dyDescent="0.35"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</row>
    <row r="388" spans="2:14" x14ac:dyDescent="0.35"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</row>
    <row r="389" spans="2:14" x14ac:dyDescent="0.35"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</row>
    <row r="390" spans="2:14" x14ac:dyDescent="0.35"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</row>
    <row r="391" spans="2:14" x14ac:dyDescent="0.35"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</row>
    <row r="392" spans="2:14" x14ac:dyDescent="0.35"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</row>
    <row r="393" spans="2:14" x14ac:dyDescent="0.35"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</row>
    <row r="394" spans="2:14" x14ac:dyDescent="0.35"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</row>
    <row r="395" spans="2:14" x14ac:dyDescent="0.35"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</row>
    <row r="396" spans="2:14" x14ac:dyDescent="0.35"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</row>
    <row r="397" spans="2:14" x14ac:dyDescent="0.35"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</row>
    <row r="398" spans="2:14" x14ac:dyDescent="0.35"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</row>
    <row r="399" spans="2:14" x14ac:dyDescent="0.35"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</row>
    <row r="400" spans="2:14" x14ac:dyDescent="0.35"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</row>
    <row r="401" spans="2:14" x14ac:dyDescent="0.35"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</row>
    <row r="402" spans="2:14" x14ac:dyDescent="0.35"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</row>
    <row r="403" spans="2:14" x14ac:dyDescent="0.35"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</row>
    <row r="404" spans="2:14" x14ac:dyDescent="0.35"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</row>
    <row r="405" spans="2:14" x14ac:dyDescent="0.35"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</row>
    <row r="406" spans="2:14" x14ac:dyDescent="0.35"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</row>
    <row r="407" spans="2:14" x14ac:dyDescent="0.35"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</row>
    <row r="408" spans="2:14" x14ac:dyDescent="0.35"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</row>
    <row r="409" spans="2:14" x14ac:dyDescent="0.35"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</row>
    <row r="410" spans="2:14" x14ac:dyDescent="0.35"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</row>
    <row r="411" spans="2:14" x14ac:dyDescent="0.35"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</row>
    <row r="412" spans="2:14" x14ac:dyDescent="0.35"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</row>
    <row r="413" spans="2:14" x14ac:dyDescent="0.35"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</row>
    <row r="414" spans="2:14" x14ac:dyDescent="0.35"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</row>
    <row r="415" spans="2:14" x14ac:dyDescent="0.35"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</row>
    <row r="416" spans="2:14" x14ac:dyDescent="0.35"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</row>
    <row r="417" spans="2:14" x14ac:dyDescent="0.35"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</row>
    <row r="418" spans="2:14" x14ac:dyDescent="0.35"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</row>
    <row r="419" spans="2:14" x14ac:dyDescent="0.35"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</row>
    <row r="420" spans="2:14" x14ac:dyDescent="0.35"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</row>
    <row r="421" spans="2:14" x14ac:dyDescent="0.35"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</row>
    <row r="422" spans="2:14" x14ac:dyDescent="0.35"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</row>
    <row r="423" spans="2:14" x14ac:dyDescent="0.35"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</row>
    <row r="424" spans="2:14" x14ac:dyDescent="0.35"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</row>
    <row r="425" spans="2:14" x14ac:dyDescent="0.35"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</row>
    <row r="426" spans="2:14" x14ac:dyDescent="0.35"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</row>
    <row r="427" spans="2:14" x14ac:dyDescent="0.35"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</row>
    <row r="428" spans="2:14" x14ac:dyDescent="0.35"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</row>
    <row r="429" spans="2:14" x14ac:dyDescent="0.35"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</row>
    <row r="430" spans="2:14" x14ac:dyDescent="0.35"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</row>
    <row r="431" spans="2:14" x14ac:dyDescent="0.35"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</row>
    <row r="432" spans="2:14" x14ac:dyDescent="0.35"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</row>
    <row r="433" spans="2:14" x14ac:dyDescent="0.35"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</row>
    <row r="434" spans="2:14" x14ac:dyDescent="0.35"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</row>
    <row r="435" spans="2:14" x14ac:dyDescent="0.35"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</row>
    <row r="436" spans="2:14" x14ac:dyDescent="0.35"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</row>
    <row r="437" spans="2:14" x14ac:dyDescent="0.35"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</row>
    <row r="438" spans="2:14" x14ac:dyDescent="0.35"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</row>
    <row r="439" spans="2:14" x14ac:dyDescent="0.35"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</row>
    <row r="440" spans="2:14" x14ac:dyDescent="0.35"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</row>
    <row r="441" spans="2:14" x14ac:dyDescent="0.35"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</row>
    <row r="442" spans="2:14" x14ac:dyDescent="0.35"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</row>
    <row r="443" spans="2:14" x14ac:dyDescent="0.35"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</row>
    <row r="444" spans="2:14" x14ac:dyDescent="0.35"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</row>
    <row r="445" spans="2:14" x14ac:dyDescent="0.35"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</row>
    <row r="446" spans="2:14" x14ac:dyDescent="0.35"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</row>
    <row r="447" spans="2:14" x14ac:dyDescent="0.35"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</row>
    <row r="448" spans="2:14" x14ac:dyDescent="0.35"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</row>
    <row r="449" spans="2:14" x14ac:dyDescent="0.35"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</row>
    <row r="450" spans="2:14" x14ac:dyDescent="0.35"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</row>
    <row r="451" spans="2:14" x14ac:dyDescent="0.35"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</row>
    <row r="452" spans="2:14" x14ac:dyDescent="0.35"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</row>
    <row r="453" spans="2:14" x14ac:dyDescent="0.35"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</row>
    <row r="454" spans="2:14" x14ac:dyDescent="0.35"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</row>
    <row r="455" spans="2:14" x14ac:dyDescent="0.35"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</row>
    <row r="456" spans="2:14" x14ac:dyDescent="0.35"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</row>
    <row r="457" spans="2:14" x14ac:dyDescent="0.35"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</row>
    <row r="458" spans="2:14" x14ac:dyDescent="0.35"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</row>
    <row r="459" spans="2:14" x14ac:dyDescent="0.35"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</row>
    <row r="460" spans="2:14" x14ac:dyDescent="0.35"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</row>
    <row r="461" spans="2:14" x14ac:dyDescent="0.35"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</row>
    <row r="462" spans="2:14" x14ac:dyDescent="0.35"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</row>
    <row r="463" spans="2:14" x14ac:dyDescent="0.35"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</row>
    <row r="464" spans="2:14" x14ac:dyDescent="0.35"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</row>
    <row r="465" spans="2:14" x14ac:dyDescent="0.35"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</row>
    <row r="466" spans="2:14" x14ac:dyDescent="0.35"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</row>
    <row r="467" spans="2:14" x14ac:dyDescent="0.35"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</row>
    <row r="468" spans="2:14" x14ac:dyDescent="0.35"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</row>
    <row r="469" spans="2:14" x14ac:dyDescent="0.35"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</row>
    <row r="470" spans="2:14" x14ac:dyDescent="0.35"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</row>
    <row r="471" spans="2:14" x14ac:dyDescent="0.35"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</row>
    <row r="472" spans="2:14" x14ac:dyDescent="0.35"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</row>
    <row r="473" spans="2:14" x14ac:dyDescent="0.35"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</row>
    <row r="474" spans="2:14" x14ac:dyDescent="0.35"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</row>
    <row r="475" spans="2:14" x14ac:dyDescent="0.35"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</row>
    <row r="476" spans="2:14" x14ac:dyDescent="0.35"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</row>
    <row r="477" spans="2:14" x14ac:dyDescent="0.35"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</row>
    <row r="478" spans="2:14" x14ac:dyDescent="0.35"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</row>
    <row r="479" spans="2:14" x14ac:dyDescent="0.35"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</row>
    <row r="480" spans="2:14" x14ac:dyDescent="0.35"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</row>
    <row r="481" spans="2:14" x14ac:dyDescent="0.35"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</row>
    <row r="482" spans="2:14" x14ac:dyDescent="0.35"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</row>
    <row r="483" spans="2:14" x14ac:dyDescent="0.35"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</row>
    <row r="484" spans="2:14" x14ac:dyDescent="0.35"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</row>
    <row r="485" spans="2:14" x14ac:dyDescent="0.35"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</row>
    <row r="486" spans="2:14" x14ac:dyDescent="0.35"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</row>
    <row r="487" spans="2:14" x14ac:dyDescent="0.35"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</row>
    <row r="488" spans="2:14" x14ac:dyDescent="0.35"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</row>
    <row r="489" spans="2:14" x14ac:dyDescent="0.35"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</row>
    <row r="490" spans="2:14" x14ac:dyDescent="0.35"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</row>
    <row r="491" spans="2:14" x14ac:dyDescent="0.35"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</row>
    <row r="492" spans="2:14" x14ac:dyDescent="0.35"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</row>
    <row r="493" spans="2:14" x14ac:dyDescent="0.35"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</row>
    <row r="494" spans="2:14" x14ac:dyDescent="0.35"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</row>
    <row r="495" spans="2:14" x14ac:dyDescent="0.35"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</row>
    <row r="496" spans="2:14" x14ac:dyDescent="0.35"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</row>
    <row r="497" spans="2:14" x14ac:dyDescent="0.35"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</row>
    <row r="498" spans="2:14" x14ac:dyDescent="0.35"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</row>
    <row r="499" spans="2:14" x14ac:dyDescent="0.35"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</row>
    <row r="500" spans="2:14" x14ac:dyDescent="0.35"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</row>
    <row r="501" spans="2:14" x14ac:dyDescent="0.35"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</row>
    <row r="502" spans="2:14" x14ac:dyDescent="0.35"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</row>
    <row r="503" spans="2:14" x14ac:dyDescent="0.35"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</row>
    <row r="504" spans="2:14" x14ac:dyDescent="0.35"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</row>
    <row r="505" spans="2:14" x14ac:dyDescent="0.35"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</row>
    <row r="506" spans="2:14" x14ac:dyDescent="0.35"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</row>
    <row r="507" spans="2:14" x14ac:dyDescent="0.35"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</row>
    <row r="508" spans="2:14" x14ac:dyDescent="0.35"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</row>
    <row r="509" spans="2:14" x14ac:dyDescent="0.35"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</row>
    <row r="510" spans="2:14" x14ac:dyDescent="0.35"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</row>
    <row r="511" spans="2:14" x14ac:dyDescent="0.35"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</row>
    <row r="512" spans="2:14" x14ac:dyDescent="0.35"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</row>
    <row r="513" spans="2:14" x14ac:dyDescent="0.35"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</row>
    <row r="514" spans="2:14" x14ac:dyDescent="0.35"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</row>
    <row r="515" spans="2:14" x14ac:dyDescent="0.35"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</row>
    <row r="516" spans="2:14" x14ac:dyDescent="0.35"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</row>
    <row r="517" spans="2:14" x14ac:dyDescent="0.35"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</row>
    <row r="518" spans="2:14" x14ac:dyDescent="0.35"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</row>
    <row r="519" spans="2:14" x14ac:dyDescent="0.35"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</row>
    <row r="520" spans="2:14" x14ac:dyDescent="0.35"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</row>
    <row r="521" spans="2:14" x14ac:dyDescent="0.35"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</row>
    <row r="522" spans="2:14" x14ac:dyDescent="0.35"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</row>
    <row r="523" spans="2:14" x14ac:dyDescent="0.35"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</row>
    <row r="524" spans="2:14" x14ac:dyDescent="0.35"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</row>
    <row r="525" spans="2:14" x14ac:dyDescent="0.35"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</row>
    <row r="526" spans="2:14" x14ac:dyDescent="0.35"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</row>
    <row r="527" spans="2:14" x14ac:dyDescent="0.35"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</row>
    <row r="528" spans="2:14" x14ac:dyDescent="0.35"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</row>
    <row r="529" spans="2:14" x14ac:dyDescent="0.35"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</row>
    <row r="530" spans="2:14" x14ac:dyDescent="0.35"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</row>
    <row r="531" spans="2:14" x14ac:dyDescent="0.35"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</row>
    <row r="532" spans="2:14" x14ac:dyDescent="0.35"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</row>
    <row r="533" spans="2:14" x14ac:dyDescent="0.35"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</row>
    <row r="534" spans="2:14" x14ac:dyDescent="0.35"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</row>
    <row r="535" spans="2:14" x14ac:dyDescent="0.35"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</row>
    <row r="536" spans="2:14" x14ac:dyDescent="0.35"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</row>
    <row r="537" spans="2:14" x14ac:dyDescent="0.35"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</row>
    <row r="538" spans="2:14" x14ac:dyDescent="0.35"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</row>
    <row r="539" spans="2:14" x14ac:dyDescent="0.35"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</row>
    <row r="540" spans="2:14" x14ac:dyDescent="0.35"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</row>
    <row r="541" spans="2:14" x14ac:dyDescent="0.35"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</row>
    <row r="542" spans="2:14" x14ac:dyDescent="0.35"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</row>
    <row r="543" spans="2:14" x14ac:dyDescent="0.35"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</row>
    <row r="544" spans="2:14" x14ac:dyDescent="0.35"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</row>
    <row r="545" spans="2:14" x14ac:dyDescent="0.35"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</row>
    <row r="546" spans="2:14" x14ac:dyDescent="0.35"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</row>
    <row r="547" spans="2:14" x14ac:dyDescent="0.35"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</row>
    <row r="548" spans="2:14" x14ac:dyDescent="0.35"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</row>
    <row r="549" spans="2:14" x14ac:dyDescent="0.35"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</row>
    <row r="550" spans="2:14" x14ac:dyDescent="0.35"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</row>
    <row r="551" spans="2:14" x14ac:dyDescent="0.35"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</row>
    <row r="552" spans="2:14" x14ac:dyDescent="0.35"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</row>
    <row r="553" spans="2:14" x14ac:dyDescent="0.35"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</row>
    <row r="554" spans="2:14" x14ac:dyDescent="0.35"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</row>
    <row r="555" spans="2:14" x14ac:dyDescent="0.35"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</row>
    <row r="556" spans="2:14" x14ac:dyDescent="0.35"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</row>
    <row r="557" spans="2:14" x14ac:dyDescent="0.35"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</row>
    <row r="558" spans="2:14" x14ac:dyDescent="0.35"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</row>
    <row r="559" spans="2:14" x14ac:dyDescent="0.35"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</row>
    <row r="560" spans="2:14" x14ac:dyDescent="0.35"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</row>
    <row r="561" spans="2:14" x14ac:dyDescent="0.35"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</row>
    <row r="562" spans="2:14" x14ac:dyDescent="0.35"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</row>
    <row r="563" spans="2:14" x14ac:dyDescent="0.35"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</row>
    <row r="564" spans="2:14" x14ac:dyDescent="0.35"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</row>
    <row r="565" spans="2:14" x14ac:dyDescent="0.35"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</row>
    <row r="566" spans="2:14" x14ac:dyDescent="0.35"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</row>
    <row r="567" spans="2:14" x14ac:dyDescent="0.35"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</row>
    <row r="568" spans="2:14" x14ac:dyDescent="0.35"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</row>
    <row r="569" spans="2:14" x14ac:dyDescent="0.35"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</row>
    <row r="570" spans="2:14" x14ac:dyDescent="0.35"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</row>
    <row r="571" spans="2:14" x14ac:dyDescent="0.35"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</row>
    <row r="572" spans="2:14" x14ac:dyDescent="0.35"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</row>
    <row r="573" spans="2:14" x14ac:dyDescent="0.35"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</row>
    <row r="574" spans="2:14" x14ac:dyDescent="0.35"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</row>
    <row r="575" spans="2:14" x14ac:dyDescent="0.35"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</row>
    <row r="576" spans="2:14" x14ac:dyDescent="0.35"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</row>
    <row r="577" spans="2:14" x14ac:dyDescent="0.35"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</row>
    <row r="578" spans="2:14" x14ac:dyDescent="0.35"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</row>
    <row r="579" spans="2:14" x14ac:dyDescent="0.35"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</row>
    <row r="580" spans="2:14" x14ac:dyDescent="0.35"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</row>
    <row r="581" spans="2:14" x14ac:dyDescent="0.35"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</row>
    <row r="582" spans="2:14" x14ac:dyDescent="0.35"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</row>
    <row r="583" spans="2:14" x14ac:dyDescent="0.35"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</row>
    <row r="584" spans="2:14" x14ac:dyDescent="0.35"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</row>
    <row r="585" spans="2:14" x14ac:dyDescent="0.35"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</row>
    <row r="586" spans="2:14" x14ac:dyDescent="0.35"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</row>
    <row r="587" spans="2:14" x14ac:dyDescent="0.35"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</row>
    <row r="588" spans="2:14" x14ac:dyDescent="0.35"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</row>
    <row r="589" spans="2:14" x14ac:dyDescent="0.35"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</row>
    <row r="590" spans="2:14" x14ac:dyDescent="0.35"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</row>
    <row r="591" spans="2:14" x14ac:dyDescent="0.35"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</row>
    <row r="592" spans="2:14" x14ac:dyDescent="0.35"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</row>
    <row r="593" spans="2:14" x14ac:dyDescent="0.35"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</row>
    <row r="594" spans="2:14" x14ac:dyDescent="0.35"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</row>
    <row r="595" spans="2:14" x14ac:dyDescent="0.35"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</row>
    <row r="596" spans="2:14" x14ac:dyDescent="0.35"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</row>
    <row r="597" spans="2:14" x14ac:dyDescent="0.35"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</row>
    <row r="598" spans="2:14" x14ac:dyDescent="0.35"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</row>
    <row r="599" spans="2:14" x14ac:dyDescent="0.35"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</row>
    <row r="600" spans="2:14" x14ac:dyDescent="0.35"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</row>
    <row r="601" spans="2:14" x14ac:dyDescent="0.35"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</row>
    <row r="602" spans="2:14" x14ac:dyDescent="0.35"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</row>
    <row r="603" spans="2:14" x14ac:dyDescent="0.35"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</row>
    <row r="604" spans="2:14" x14ac:dyDescent="0.35"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</row>
    <row r="605" spans="2:14" x14ac:dyDescent="0.35"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</row>
    <row r="606" spans="2:14" x14ac:dyDescent="0.35"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</row>
    <row r="607" spans="2:14" x14ac:dyDescent="0.35"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</row>
    <row r="608" spans="2:14" x14ac:dyDescent="0.35"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</row>
    <row r="609" spans="2:14" x14ac:dyDescent="0.35"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</row>
    <row r="610" spans="2:14" x14ac:dyDescent="0.35"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</row>
    <row r="611" spans="2:14" x14ac:dyDescent="0.35"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</row>
    <row r="612" spans="2:14" x14ac:dyDescent="0.35"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</row>
    <row r="613" spans="2:14" x14ac:dyDescent="0.35"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</row>
    <row r="614" spans="2:14" x14ac:dyDescent="0.35"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</row>
    <row r="615" spans="2:14" x14ac:dyDescent="0.35"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</row>
    <row r="616" spans="2:14" x14ac:dyDescent="0.35"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</row>
    <row r="617" spans="2:14" x14ac:dyDescent="0.35"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</row>
    <row r="618" spans="2:14" x14ac:dyDescent="0.35"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</row>
    <row r="619" spans="2:14" x14ac:dyDescent="0.35"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</row>
    <row r="620" spans="2:14" x14ac:dyDescent="0.35"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</row>
    <row r="621" spans="2:14" x14ac:dyDescent="0.35"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</row>
    <row r="622" spans="2:14" x14ac:dyDescent="0.35"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</row>
    <row r="623" spans="2:14" x14ac:dyDescent="0.35"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</row>
    <row r="624" spans="2:14" x14ac:dyDescent="0.35"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</row>
    <row r="625" spans="2:14" x14ac:dyDescent="0.35"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</row>
    <row r="626" spans="2:14" x14ac:dyDescent="0.35"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</row>
    <row r="627" spans="2:14" x14ac:dyDescent="0.35"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</row>
    <row r="628" spans="2:14" x14ac:dyDescent="0.35"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</row>
    <row r="629" spans="2:14" x14ac:dyDescent="0.35"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</row>
    <row r="630" spans="2:14" x14ac:dyDescent="0.35"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</row>
    <row r="631" spans="2:14" x14ac:dyDescent="0.35"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</row>
    <row r="632" spans="2:14" x14ac:dyDescent="0.35"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</row>
    <row r="633" spans="2:14" x14ac:dyDescent="0.35"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</row>
    <row r="634" spans="2:14" x14ac:dyDescent="0.35"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</row>
    <row r="635" spans="2:14" x14ac:dyDescent="0.35"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</row>
    <row r="636" spans="2:14" x14ac:dyDescent="0.35"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</row>
    <row r="637" spans="2:14" x14ac:dyDescent="0.35"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</row>
    <row r="638" spans="2:14" x14ac:dyDescent="0.35"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</row>
    <row r="639" spans="2:14" x14ac:dyDescent="0.35"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</row>
    <row r="640" spans="2:14" x14ac:dyDescent="0.35"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</row>
    <row r="641" spans="2:14" x14ac:dyDescent="0.35"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</row>
    <row r="642" spans="2:14" x14ac:dyDescent="0.35"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</row>
    <row r="643" spans="2:14" x14ac:dyDescent="0.35"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</row>
    <row r="644" spans="2:14" x14ac:dyDescent="0.35"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</row>
    <row r="645" spans="2:14" x14ac:dyDescent="0.35"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</row>
    <row r="646" spans="2:14" x14ac:dyDescent="0.35"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</row>
    <row r="647" spans="2:14" x14ac:dyDescent="0.35"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</row>
    <row r="648" spans="2:14" x14ac:dyDescent="0.35"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</row>
    <row r="649" spans="2:14" x14ac:dyDescent="0.35"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</row>
    <row r="650" spans="2:14" x14ac:dyDescent="0.35"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</row>
    <row r="651" spans="2:14" x14ac:dyDescent="0.35"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</row>
    <row r="652" spans="2:14" x14ac:dyDescent="0.35"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</row>
    <row r="653" spans="2:14" x14ac:dyDescent="0.35"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</row>
    <row r="654" spans="2:14" x14ac:dyDescent="0.35"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</row>
    <row r="655" spans="2:14" x14ac:dyDescent="0.35"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</row>
    <row r="656" spans="2:14" x14ac:dyDescent="0.35"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</row>
    <row r="657" spans="2:14" x14ac:dyDescent="0.35"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</row>
    <row r="658" spans="2:14" x14ac:dyDescent="0.35"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</row>
    <row r="659" spans="2:14" x14ac:dyDescent="0.35"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</row>
    <row r="660" spans="2:14" x14ac:dyDescent="0.35"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</row>
    <row r="661" spans="2:14" x14ac:dyDescent="0.35"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</row>
    <row r="662" spans="2:14" x14ac:dyDescent="0.35"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</row>
    <row r="663" spans="2:14" x14ac:dyDescent="0.35"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</row>
    <row r="664" spans="2:14" x14ac:dyDescent="0.35"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</row>
    <row r="665" spans="2:14" x14ac:dyDescent="0.35"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</row>
    <row r="666" spans="2:14" x14ac:dyDescent="0.35"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</row>
    <row r="667" spans="2:14" x14ac:dyDescent="0.35"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</row>
    <row r="668" spans="2:14" x14ac:dyDescent="0.35"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</row>
    <row r="669" spans="2:14" x14ac:dyDescent="0.35"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</row>
    <row r="670" spans="2:14" x14ac:dyDescent="0.35"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</row>
    <row r="671" spans="2:14" x14ac:dyDescent="0.35"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</row>
    <row r="672" spans="2:14" x14ac:dyDescent="0.35"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</row>
    <row r="673" spans="2:14" x14ac:dyDescent="0.35"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</row>
    <row r="674" spans="2:14" x14ac:dyDescent="0.35"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</row>
    <row r="675" spans="2:14" x14ac:dyDescent="0.35"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</row>
    <row r="676" spans="2:14" x14ac:dyDescent="0.35"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</row>
    <row r="677" spans="2:14" x14ac:dyDescent="0.35"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</row>
    <row r="678" spans="2:14" x14ac:dyDescent="0.35"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</row>
    <row r="679" spans="2:14" x14ac:dyDescent="0.35"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</row>
    <row r="680" spans="2:14" x14ac:dyDescent="0.35"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</row>
    <row r="681" spans="2:14" x14ac:dyDescent="0.35"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</row>
    <row r="682" spans="2:14" x14ac:dyDescent="0.35"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</row>
    <row r="683" spans="2:14" x14ac:dyDescent="0.35"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</row>
    <row r="684" spans="2:14" x14ac:dyDescent="0.35"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</row>
    <row r="685" spans="2:14" x14ac:dyDescent="0.35"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</row>
    <row r="686" spans="2:14" x14ac:dyDescent="0.35"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</row>
    <row r="687" spans="2:14" x14ac:dyDescent="0.35"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</row>
    <row r="688" spans="2:14" x14ac:dyDescent="0.35"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</row>
    <row r="689" spans="2:14" x14ac:dyDescent="0.35"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</row>
    <row r="690" spans="2:14" x14ac:dyDescent="0.35"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</row>
    <row r="691" spans="2:14" x14ac:dyDescent="0.35"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</row>
    <row r="692" spans="2:14" x14ac:dyDescent="0.35"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</row>
    <row r="693" spans="2:14" x14ac:dyDescent="0.35"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</row>
    <row r="694" spans="2:14" x14ac:dyDescent="0.35"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</row>
    <row r="695" spans="2:14" x14ac:dyDescent="0.35"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</row>
    <row r="696" spans="2:14" x14ac:dyDescent="0.35"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</row>
    <row r="697" spans="2:14" x14ac:dyDescent="0.35"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</row>
    <row r="698" spans="2:14" x14ac:dyDescent="0.35"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</row>
    <row r="699" spans="2:14" x14ac:dyDescent="0.35"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</row>
    <row r="700" spans="2:14" x14ac:dyDescent="0.35"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</row>
    <row r="701" spans="2:14" x14ac:dyDescent="0.35"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</row>
    <row r="702" spans="2:14" x14ac:dyDescent="0.35"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</row>
    <row r="703" spans="2:14" x14ac:dyDescent="0.35"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</row>
    <row r="704" spans="2:14" x14ac:dyDescent="0.35"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</row>
    <row r="705" spans="2:14" x14ac:dyDescent="0.35"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</row>
    <row r="706" spans="2:14" x14ac:dyDescent="0.35"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</row>
    <row r="707" spans="2:14" x14ac:dyDescent="0.35"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</row>
    <row r="708" spans="2:14" x14ac:dyDescent="0.35"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</row>
    <row r="709" spans="2:14" x14ac:dyDescent="0.35"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</row>
    <row r="710" spans="2:14" x14ac:dyDescent="0.35"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</row>
    <row r="711" spans="2:14" x14ac:dyDescent="0.35"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</row>
    <row r="712" spans="2:14" x14ac:dyDescent="0.35"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</row>
    <row r="713" spans="2:14" x14ac:dyDescent="0.35"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</row>
    <row r="714" spans="2:14" x14ac:dyDescent="0.35"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</row>
    <row r="715" spans="2:14" x14ac:dyDescent="0.35"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</row>
    <row r="716" spans="2:14" x14ac:dyDescent="0.35"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</row>
    <row r="717" spans="2:14" x14ac:dyDescent="0.35"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</row>
    <row r="718" spans="2:14" x14ac:dyDescent="0.35"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</row>
    <row r="719" spans="2:14" x14ac:dyDescent="0.35"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</row>
    <row r="720" spans="2:14" x14ac:dyDescent="0.35"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</row>
    <row r="721" spans="2:14" x14ac:dyDescent="0.35"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</row>
    <row r="722" spans="2:14" x14ac:dyDescent="0.35"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</row>
    <row r="723" spans="2:14" x14ac:dyDescent="0.35"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</row>
    <row r="724" spans="2:14" x14ac:dyDescent="0.35"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</row>
    <row r="725" spans="2:14" x14ac:dyDescent="0.35"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</row>
    <row r="726" spans="2:14" x14ac:dyDescent="0.35"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</row>
    <row r="727" spans="2:14" x14ac:dyDescent="0.35"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</row>
    <row r="728" spans="2:14" x14ac:dyDescent="0.35"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</row>
    <row r="729" spans="2:14" x14ac:dyDescent="0.35"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</row>
    <row r="730" spans="2:14" x14ac:dyDescent="0.35"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</row>
    <row r="731" spans="2:14" x14ac:dyDescent="0.35"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</row>
    <row r="732" spans="2:14" x14ac:dyDescent="0.35"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</row>
    <row r="733" spans="2:14" x14ac:dyDescent="0.35"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</row>
    <row r="734" spans="2:14" x14ac:dyDescent="0.35"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</row>
    <row r="735" spans="2:14" x14ac:dyDescent="0.35"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</row>
    <row r="736" spans="2:14" x14ac:dyDescent="0.35"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</row>
    <row r="737" spans="2:14" x14ac:dyDescent="0.35"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</row>
    <row r="738" spans="2:14" x14ac:dyDescent="0.35"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</row>
    <row r="739" spans="2:14" x14ac:dyDescent="0.35"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</row>
    <row r="740" spans="2:14" x14ac:dyDescent="0.35"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</row>
    <row r="741" spans="2:14" x14ac:dyDescent="0.35"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</row>
    <row r="742" spans="2:14" x14ac:dyDescent="0.35"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</row>
    <row r="743" spans="2:14" x14ac:dyDescent="0.35"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</row>
    <row r="744" spans="2:14" x14ac:dyDescent="0.35"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</row>
    <row r="745" spans="2:14" x14ac:dyDescent="0.35"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</row>
    <row r="746" spans="2:14" x14ac:dyDescent="0.35"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</row>
    <row r="747" spans="2:14" x14ac:dyDescent="0.35"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</row>
    <row r="748" spans="2:14" x14ac:dyDescent="0.35"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</row>
    <row r="749" spans="2:14" x14ac:dyDescent="0.35"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</row>
    <row r="750" spans="2:14" x14ac:dyDescent="0.35"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</row>
    <row r="751" spans="2:14" x14ac:dyDescent="0.35"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</row>
    <row r="752" spans="2:14" x14ac:dyDescent="0.35"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</row>
    <row r="753" spans="2:14" x14ac:dyDescent="0.35"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</row>
    <row r="754" spans="2:14" x14ac:dyDescent="0.35"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</row>
    <row r="755" spans="2:14" x14ac:dyDescent="0.35"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</row>
    <row r="756" spans="2:14" x14ac:dyDescent="0.35"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</row>
    <row r="757" spans="2:14" x14ac:dyDescent="0.35"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</row>
    <row r="758" spans="2:14" x14ac:dyDescent="0.35"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</row>
    <row r="759" spans="2:14" x14ac:dyDescent="0.35"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</row>
    <row r="760" spans="2:14" x14ac:dyDescent="0.35"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</row>
    <row r="761" spans="2:14" x14ac:dyDescent="0.35"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</row>
    <row r="762" spans="2:14" x14ac:dyDescent="0.35"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</row>
    <row r="763" spans="2:14" x14ac:dyDescent="0.35"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</row>
    <row r="764" spans="2:14" x14ac:dyDescent="0.35"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</row>
    <row r="765" spans="2:14" x14ac:dyDescent="0.35"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</row>
    <row r="766" spans="2:14" x14ac:dyDescent="0.35"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</row>
    <row r="767" spans="2:14" x14ac:dyDescent="0.35"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</row>
    <row r="768" spans="2:14" x14ac:dyDescent="0.35"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</row>
    <row r="769" spans="2:14" x14ac:dyDescent="0.35"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</row>
    <row r="770" spans="2:14" x14ac:dyDescent="0.35"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</row>
    <row r="771" spans="2:14" x14ac:dyDescent="0.35"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</row>
    <row r="772" spans="2:14" x14ac:dyDescent="0.35"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</row>
    <row r="773" spans="2:14" x14ac:dyDescent="0.35"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</row>
    <row r="774" spans="2:14" x14ac:dyDescent="0.35"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</row>
    <row r="775" spans="2:14" x14ac:dyDescent="0.35"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</row>
    <row r="776" spans="2:14" x14ac:dyDescent="0.35"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</row>
    <row r="777" spans="2:14" x14ac:dyDescent="0.35"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</row>
    <row r="778" spans="2:14" x14ac:dyDescent="0.35"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</row>
    <row r="779" spans="2:14" x14ac:dyDescent="0.35"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</row>
    <row r="780" spans="2:14" x14ac:dyDescent="0.35"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</row>
    <row r="781" spans="2:14" x14ac:dyDescent="0.35"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</row>
    <row r="782" spans="2:14" x14ac:dyDescent="0.35"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</row>
    <row r="783" spans="2:14" x14ac:dyDescent="0.35"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</row>
    <row r="784" spans="2:14" x14ac:dyDescent="0.35"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</row>
    <row r="785" spans="2:14" x14ac:dyDescent="0.35"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</row>
    <row r="786" spans="2:14" x14ac:dyDescent="0.35"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</row>
    <row r="787" spans="2:14" x14ac:dyDescent="0.35"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</row>
    <row r="788" spans="2:14" x14ac:dyDescent="0.35"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</row>
    <row r="789" spans="2:14" x14ac:dyDescent="0.35"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</row>
    <row r="790" spans="2:14" x14ac:dyDescent="0.35"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</row>
    <row r="791" spans="2:14" x14ac:dyDescent="0.35"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</row>
    <row r="792" spans="2:14" x14ac:dyDescent="0.35"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</row>
    <row r="793" spans="2:14" x14ac:dyDescent="0.35"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</row>
    <row r="794" spans="2:14" x14ac:dyDescent="0.35"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</row>
    <row r="795" spans="2:14" x14ac:dyDescent="0.35"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</row>
    <row r="796" spans="2:14" x14ac:dyDescent="0.35"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</row>
    <row r="797" spans="2:14" x14ac:dyDescent="0.35"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</row>
    <row r="798" spans="2:14" x14ac:dyDescent="0.35"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</row>
    <row r="799" spans="2:14" x14ac:dyDescent="0.35"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</row>
    <row r="800" spans="2:14" x14ac:dyDescent="0.35"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</row>
    <row r="801" spans="2:14" x14ac:dyDescent="0.35"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</row>
    <row r="802" spans="2:14" x14ac:dyDescent="0.35"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</row>
    <row r="803" spans="2:14" x14ac:dyDescent="0.35"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</row>
    <row r="804" spans="2:14" x14ac:dyDescent="0.35"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</row>
    <row r="805" spans="2:14" x14ac:dyDescent="0.35"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</row>
    <row r="806" spans="2:14" x14ac:dyDescent="0.35"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</row>
    <row r="807" spans="2:14" x14ac:dyDescent="0.35"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</row>
    <row r="808" spans="2:14" x14ac:dyDescent="0.35"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</row>
    <row r="809" spans="2:14" x14ac:dyDescent="0.35"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</row>
    <row r="810" spans="2:14" x14ac:dyDescent="0.35"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</row>
    <row r="811" spans="2:14" x14ac:dyDescent="0.35"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</row>
    <row r="812" spans="2:14" x14ac:dyDescent="0.35"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</row>
    <row r="813" spans="2:14" x14ac:dyDescent="0.35"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</row>
    <row r="814" spans="2:14" x14ac:dyDescent="0.35"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</row>
    <row r="815" spans="2:14" x14ac:dyDescent="0.35"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</row>
    <row r="816" spans="2:14" x14ac:dyDescent="0.35"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</row>
    <row r="817" spans="2:14" x14ac:dyDescent="0.35"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</row>
    <row r="818" spans="2:14" x14ac:dyDescent="0.35"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</row>
    <row r="819" spans="2:14" x14ac:dyDescent="0.35"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</row>
    <row r="820" spans="2:14" x14ac:dyDescent="0.35"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</row>
    <row r="821" spans="2:14" x14ac:dyDescent="0.35"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</row>
    <row r="822" spans="2:14" x14ac:dyDescent="0.35"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</row>
    <row r="823" spans="2:14" x14ac:dyDescent="0.35"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</row>
    <row r="824" spans="2:14" x14ac:dyDescent="0.35"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</row>
    <row r="825" spans="2:14" x14ac:dyDescent="0.35"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</row>
    <row r="826" spans="2:14" x14ac:dyDescent="0.35"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</row>
    <row r="827" spans="2:14" x14ac:dyDescent="0.35"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</row>
    <row r="828" spans="2:14" x14ac:dyDescent="0.35"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</row>
    <row r="829" spans="2:14" x14ac:dyDescent="0.35"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</row>
    <row r="830" spans="2:14" x14ac:dyDescent="0.35"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</row>
    <row r="831" spans="2:14" x14ac:dyDescent="0.35"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</row>
    <row r="832" spans="2:14" x14ac:dyDescent="0.35"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</row>
    <row r="833" spans="2:14" x14ac:dyDescent="0.35"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</row>
    <row r="834" spans="2:14" x14ac:dyDescent="0.35"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</row>
    <row r="835" spans="2:14" x14ac:dyDescent="0.35"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</row>
    <row r="836" spans="2:14" x14ac:dyDescent="0.35"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</row>
    <row r="837" spans="2:14" x14ac:dyDescent="0.35"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</row>
    <row r="838" spans="2:14" x14ac:dyDescent="0.35"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</row>
    <row r="839" spans="2:14" x14ac:dyDescent="0.35"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</row>
    <row r="840" spans="2:14" x14ac:dyDescent="0.35"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</row>
    <row r="841" spans="2:14" x14ac:dyDescent="0.35"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</row>
    <row r="842" spans="2:14" x14ac:dyDescent="0.35"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</row>
    <row r="843" spans="2:14" x14ac:dyDescent="0.35"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</row>
    <row r="844" spans="2:14" x14ac:dyDescent="0.35"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</row>
    <row r="845" spans="2:14" x14ac:dyDescent="0.35"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</row>
    <row r="846" spans="2:14" x14ac:dyDescent="0.35"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</row>
    <row r="847" spans="2:14" x14ac:dyDescent="0.35"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</row>
    <row r="848" spans="2:14" x14ac:dyDescent="0.35"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</row>
    <row r="849" spans="2:14" x14ac:dyDescent="0.35"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</row>
    <row r="850" spans="2:14" x14ac:dyDescent="0.35"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</row>
    <row r="851" spans="2:14" x14ac:dyDescent="0.35"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</row>
    <row r="852" spans="2:14" x14ac:dyDescent="0.35"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</row>
    <row r="853" spans="2:14" x14ac:dyDescent="0.35"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</row>
    <row r="854" spans="2:14" x14ac:dyDescent="0.35"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</row>
    <row r="855" spans="2:14" x14ac:dyDescent="0.35"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</row>
    <row r="856" spans="2:14" x14ac:dyDescent="0.35"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</row>
    <row r="857" spans="2:14" x14ac:dyDescent="0.35"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</row>
    <row r="858" spans="2:14" x14ac:dyDescent="0.35"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</row>
    <row r="859" spans="2:14" x14ac:dyDescent="0.35"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</row>
    <row r="860" spans="2:14" x14ac:dyDescent="0.35"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</row>
    <row r="861" spans="2:14" x14ac:dyDescent="0.35"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</row>
    <row r="862" spans="2:14" x14ac:dyDescent="0.35"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</row>
    <row r="863" spans="2:14" x14ac:dyDescent="0.35"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</row>
    <row r="864" spans="2:14" x14ac:dyDescent="0.35"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</row>
    <row r="865" spans="2:14" x14ac:dyDescent="0.35"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</row>
    <row r="866" spans="2:14" x14ac:dyDescent="0.35"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</row>
    <row r="867" spans="2:14" x14ac:dyDescent="0.35"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</row>
    <row r="868" spans="2:14" x14ac:dyDescent="0.35"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</row>
    <row r="869" spans="2:14" x14ac:dyDescent="0.35"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</row>
    <row r="870" spans="2:14" x14ac:dyDescent="0.35"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</row>
    <row r="871" spans="2:14" x14ac:dyDescent="0.35"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</row>
    <row r="872" spans="2:14" x14ac:dyDescent="0.35"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</row>
    <row r="873" spans="2:14" x14ac:dyDescent="0.35"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</row>
    <row r="874" spans="2:14" x14ac:dyDescent="0.35"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</row>
    <row r="875" spans="2:14" x14ac:dyDescent="0.35"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</row>
    <row r="876" spans="2:14" x14ac:dyDescent="0.35"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</row>
    <row r="877" spans="2:14" x14ac:dyDescent="0.35"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</row>
    <row r="878" spans="2:14" x14ac:dyDescent="0.35"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</row>
    <row r="879" spans="2:14" x14ac:dyDescent="0.35"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</row>
    <row r="880" spans="2:14" x14ac:dyDescent="0.35"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</row>
    <row r="881" spans="2:14" x14ac:dyDescent="0.35"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</row>
    <row r="882" spans="2:14" x14ac:dyDescent="0.35"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</row>
    <row r="883" spans="2:14" x14ac:dyDescent="0.35"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</row>
    <row r="884" spans="2:14" x14ac:dyDescent="0.35"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</row>
    <row r="885" spans="2:14" x14ac:dyDescent="0.35"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</row>
    <row r="886" spans="2:14" x14ac:dyDescent="0.35"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</row>
    <row r="887" spans="2:14" x14ac:dyDescent="0.35"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</row>
    <row r="888" spans="2:14" x14ac:dyDescent="0.35"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</row>
    <row r="889" spans="2:14" x14ac:dyDescent="0.35"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</row>
    <row r="890" spans="2:14" x14ac:dyDescent="0.35"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</row>
    <row r="891" spans="2:14" x14ac:dyDescent="0.35"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</row>
    <row r="892" spans="2:14" x14ac:dyDescent="0.35"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</row>
    <row r="893" spans="2:14" x14ac:dyDescent="0.35"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</row>
    <row r="894" spans="2:14" x14ac:dyDescent="0.35"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</row>
    <row r="895" spans="2:14" x14ac:dyDescent="0.35"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</row>
    <row r="896" spans="2:14" x14ac:dyDescent="0.35"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</row>
    <row r="897" spans="2:14" x14ac:dyDescent="0.35"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</row>
    <row r="898" spans="2:14" x14ac:dyDescent="0.35">
      <c r="B898" s="4"/>
      <c r="N898" s="4"/>
    </row>
    <row r="899" spans="2:14" x14ac:dyDescent="0.35">
      <c r="B899" s="4"/>
      <c r="N899" s="4"/>
    </row>
    <row r="900" spans="2:14" x14ac:dyDescent="0.35">
      <c r="B900" s="4"/>
    </row>
    <row r="901" spans="2:14" x14ac:dyDescent="0.35">
      <c r="B901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Dilutions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Lynch,Laurel</dc:creator>
  <cp:lastModifiedBy>Itamar Shabtai</cp:lastModifiedBy>
  <dcterms:created xsi:type="dcterms:W3CDTF">2020-01-29T21:15:09Z</dcterms:created>
  <dcterms:modified xsi:type="dcterms:W3CDTF">2020-02-17T20:15:44Z</dcterms:modified>
</cp:coreProperties>
</file>